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" l="1"/>
  <c r="U24" i="1"/>
  <c r="AG20" i="1" l="1"/>
  <c r="AC20" i="1"/>
  <c r="AD20" i="1" s="1"/>
  <c r="Q20" i="1"/>
  <c r="AG19" i="1"/>
  <c r="AC19" i="1"/>
  <c r="AD19" i="1" s="1"/>
  <c r="Q19" i="1"/>
  <c r="R19" i="1" s="1"/>
  <c r="AG18" i="1"/>
  <c r="AC18" i="1"/>
  <c r="AD18" i="1" s="1"/>
  <c r="Q18" i="1"/>
  <c r="R18" i="1" s="1"/>
  <c r="AG17" i="1"/>
  <c r="AC17" i="1"/>
  <c r="AD17" i="1" s="1"/>
  <c r="Q17" i="1"/>
  <c r="AG16" i="1"/>
  <c r="AC16" i="1"/>
  <c r="AD16" i="1" s="1"/>
  <c r="Q16" i="1"/>
  <c r="AG15" i="1"/>
  <c r="AC15" i="1"/>
  <c r="AD15" i="1" s="1"/>
  <c r="Q15" i="1"/>
  <c r="R15" i="1" s="1"/>
  <c r="AG14" i="1"/>
  <c r="AC14" i="1"/>
  <c r="AD14" i="1" s="1"/>
  <c r="Q14" i="1"/>
  <c r="R14" i="1" s="1"/>
  <c r="AH17" i="1" l="1"/>
  <c r="AH20" i="1"/>
  <c r="AH19" i="1"/>
  <c r="AH16" i="1"/>
  <c r="AH15" i="1"/>
  <c r="AH14" i="1"/>
  <c r="R16" i="1"/>
  <c r="AH18" i="1"/>
  <c r="R20" i="1"/>
  <c r="R17" i="1"/>
  <c r="R24" i="1" s="1"/>
  <c r="AG24" i="1"/>
  <c r="AF24" i="1"/>
  <c r="AE24" i="1"/>
  <c r="AC24" i="1"/>
  <c r="AB24" i="1"/>
  <c r="AA24" i="1"/>
  <c r="Z24" i="1"/>
  <c r="Y24" i="1"/>
  <c r="X24" i="1"/>
  <c r="W24" i="1"/>
  <c r="T24" i="1"/>
  <c r="S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AI15" i="1" s="1"/>
  <c r="A15" i="1"/>
  <c r="A16" i="1" s="1"/>
  <c r="A17" i="1" s="1"/>
  <c r="A18" i="1" s="1"/>
  <c r="A19" i="1" s="1"/>
  <c r="A20" i="1" s="1"/>
  <c r="Q24" i="1"/>
  <c r="AH24" i="1" l="1"/>
  <c r="AD24" i="1"/>
  <c r="AI14" i="1"/>
  <c r="AI16" i="1" s="1"/>
  <c r="AI17" i="1" l="1"/>
  <c r="AI18" i="1" s="1"/>
  <c r="A10" i="1" s="1"/>
  <c r="A9" i="1"/>
</calcChain>
</file>

<file path=xl/sharedStrings.xml><?xml version="1.0" encoding="utf-8"?>
<sst xmlns="http://schemas.openxmlformats.org/spreadsheetml/2006/main" count="36" uniqueCount="22">
  <si>
    <t>Municipio: 110 Zinaparo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</si>
  <si>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</si>
  <si>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</si>
  <si>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</si>
  <si>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</si>
  <si>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</si>
  <si>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</si>
  <si>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</si>
  <si>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</si>
  <si>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</si>
  <si>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</si>
  <si>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</si>
  <si>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</si>
  <si>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</si>
  <si>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</si>
  <si>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</si>
  <si>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</si>
  <si>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ZINAPARO</t>
  </si>
  <si>
    <t>BÁSICA</t>
  </si>
  <si>
    <t>TOTAL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</si>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</sst>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31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19</xdr:col>
      <xdr:colOff>61800</xdr:colOff>
      <xdr:row>12</xdr:row>
      <xdr:rowOff>52275</xdr:rowOff>
    </xdr:from>
    <xdr:to>
      <xdr:col>19</xdr:col>
      <xdr:colOff>538050</xdr:colOff>
      <xdr:row>12</xdr:row>
      <xdr:rowOff>528525</xdr:rowOff>
    </xdr:to>
    <xdr:pic>
      <xdr:nvPicPr>
        <xdr:cNvPr id="4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9175" y="25478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495299</xdr:colOff>
      <xdr:row>11</xdr:row>
      <xdr:rowOff>180974</xdr:rowOff>
    </xdr:from>
    <xdr:to>
      <xdr:col>20</xdr:col>
      <xdr:colOff>38099</xdr:colOff>
      <xdr:row>12</xdr:row>
      <xdr:rowOff>581024</xdr:rowOff>
    </xdr:to>
    <xdr:pic>
      <xdr:nvPicPr>
        <xdr:cNvPr id="4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2674" y="2476499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52275</xdr:colOff>
      <xdr:row>12</xdr:row>
      <xdr:rowOff>52275</xdr:rowOff>
    </xdr:from>
    <xdr:ext cx="476250" cy="476250"/>
    <xdr:pic>
      <xdr:nvPicPr>
        <xdr:cNvPr id="4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69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571500</xdr:colOff>
      <xdr:row>12</xdr:row>
      <xdr:rowOff>57150</xdr:rowOff>
    </xdr:from>
    <xdr:ext cx="450000" cy="450000"/>
    <xdr:pic>
      <xdr:nvPicPr>
        <xdr:cNvPr id="4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615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4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4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4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4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4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4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476249</xdr:colOff>
      <xdr:row>11</xdr:row>
      <xdr:rowOff>180974</xdr:rowOff>
    </xdr:from>
    <xdr:ext cx="600075" cy="600075"/>
    <xdr:pic>
      <xdr:nvPicPr>
        <xdr:cNvPr id="5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71325</xdr:colOff>
      <xdr:row>12</xdr:row>
      <xdr:rowOff>52275</xdr:rowOff>
    </xdr:from>
    <xdr:ext cx="476250" cy="476250"/>
    <xdr:pic>
      <xdr:nvPicPr>
        <xdr:cNvPr id="5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5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50000" cy="450000"/>
    <xdr:pic>
      <xdr:nvPicPr>
        <xdr:cNvPr id="5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71325</xdr:colOff>
      <xdr:row>12</xdr:row>
      <xdr:rowOff>52275</xdr:rowOff>
    </xdr:from>
    <xdr:ext cx="476250" cy="476250"/>
    <xdr:pic>
      <xdr:nvPicPr>
        <xdr:cNvPr id="5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27</xdr:col>
      <xdr:colOff>571500</xdr:colOff>
      <xdr:row>12</xdr:row>
      <xdr:rowOff>53557</xdr:rowOff>
    </xdr:from>
    <xdr:ext cx="438000" cy="457467"/>
    <xdr:pic>
      <xdr:nvPicPr>
        <xdr:cNvPr id="5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27</xdr:col>
      <xdr:colOff>942974</xdr:colOff>
      <xdr:row>11</xdr:row>
      <xdr:rowOff>171449</xdr:rowOff>
    </xdr:from>
    <xdr:ext cx="600075" cy="600075"/>
    <xdr:pic>
      <xdr:nvPicPr>
        <xdr:cNvPr id="5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65124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1495425</xdr:colOff>
      <xdr:row>12</xdr:row>
      <xdr:rowOff>57150</xdr:rowOff>
    </xdr:from>
    <xdr:ext cx="450000" cy="450000"/>
    <xdr:pic>
      <xdr:nvPicPr>
        <xdr:cNvPr id="60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757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1028700</xdr:colOff>
      <xdr:row>12</xdr:row>
      <xdr:rowOff>57150</xdr:rowOff>
    </xdr:from>
    <xdr:ext cx="450000" cy="450000"/>
    <xdr:pic>
      <xdr:nvPicPr>
        <xdr:cNvPr id="6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6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6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6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552450</xdr:colOff>
      <xdr:row>12</xdr:row>
      <xdr:rowOff>57150</xdr:rowOff>
    </xdr:from>
    <xdr:ext cx="450000" cy="450000"/>
    <xdr:pic>
      <xdr:nvPicPr>
        <xdr:cNvPr id="6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1000124</xdr:colOff>
      <xdr:row>11</xdr:row>
      <xdr:rowOff>171449</xdr:rowOff>
    </xdr:from>
    <xdr:ext cx="600075" cy="600075"/>
    <xdr:pic>
      <xdr:nvPicPr>
        <xdr:cNvPr id="6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2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533400</xdr:colOff>
      <xdr:row>12</xdr:row>
      <xdr:rowOff>66675</xdr:rowOff>
    </xdr:from>
    <xdr:ext cx="450000" cy="450000"/>
    <xdr:pic>
      <xdr:nvPicPr>
        <xdr:cNvPr id="6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9775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U1" workbookViewId="0">
      <selection activeCell="AA15" sqref="AA15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4" width="15.85546875" customWidth="1"/>
    <col min="25" max="25" width="23.7109375" customWidth="1"/>
    <col min="26" max="26" width="23.5703125" customWidth="1"/>
    <col min="27" max="27" width="23.42578125" customWidth="1"/>
    <col min="28" max="28" width="29.85546875" customWidth="1"/>
    <col min="29" max="29" width="11.7109375" bestFit="1" customWidth="1"/>
    <col min="30" max="30" width="11.85546875" bestFit="1" customWidth="1"/>
    <col min="31" max="34" width="9.7109375" customWidth="1"/>
    <col min="35" max="35" width="0" hidden="1" customWidth="1"/>
  </cols>
  <sheetData>
    <row r="1" spans="1:35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5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5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5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5" ht="15" customHeight="1" x14ac:dyDescent="0.25">
      <c r="B5" s="1"/>
      <c r="C5" s="1"/>
      <c r="D5" s="1"/>
      <c r="E5" s="2"/>
      <c r="F5" s="68" t="s">
        <v>20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</row>
    <row r="6" spans="1:35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</row>
    <row r="7" spans="1:35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</row>
    <row r="8" spans="1:35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</row>
    <row r="9" spans="1:35" ht="18.75" x14ac:dyDescent="0.3">
      <c r="A9" s="3" t="str">
        <f>CONCATENATE("Casillas computadas: ",AI16," de ",AI15)</f>
        <v>Casillas computadas: 7 de 7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</row>
    <row r="10" spans="1:35" ht="18.75" x14ac:dyDescent="0.3">
      <c r="A10" s="5" t="str">
        <f>CONCATENATE("Porcentaje de avance de captura: ",AI18,"%")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</row>
    <row r="11" spans="1:35" ht="15.75" thickBot="1" x14ac:dyDescent="0.3">
      <c r="F11" s="2"/>
      <c r="G11" s="2"/>
      <c r="H11" s="2"/>
      <c r="I11" s="2"/>
      <c r="J11" s="2"/>
      <c r="K11" s="2"/>
    </row>
    <row r="12" spans="1:35" ht="15.7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80" t="s">
        <v>5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2"/>
      <c r="AE12" s="83" t="s">
        <v>6</v>
      </c>
      <c r="AF12" s="84"/>
      <c r="AG12" s="84"/>
      <c r="AH12" s="85"/>
    </row>
    <row r="13" spans="1:35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 t="s">
        <v>12</v>
      </c>
      <c r="AD13" s="10" t="s">
        <v>13</v>
      </c>
      <c r="AE13" s="10" t="s">
        <v>14</v>
      </c>
      <c r="AF13" s="10" t="s">
        <v>15</v>
      </c>
      <c r="AG13" s="10" t="s">
        <v>16</v>
      </c>
      <c r="AH13" s="10" t="s">
        <v>21</v>
      </c>
    </row>
    <row r="14" spans="1:35" ht="15" customHeight="1" x14ac:dyDescent="0.25">
      <c r="A14" s="13">
        <v>1</v>
      </c>
      <c r="B14" s="14" t="s">
        <v>17</v>
      </c>
      <c r="C14" s="15">
        <v>2531</v>
      </c>
      <c r="D14" s="16" t="s">
        <v>18</v>
      </c>
      <c r="E14" s="17">
        <v>619</v>
      </c>
      <c r="F14" s="18">
        <v>99</v>
      </c>
      <c r="G14" s="19">
        <v>166</v>
      </c>
      <c r="H14" s="19">
        <v>93</v>
      </c>
      <c r="I14" s="19">
        <v>0</v>
      </c>
      <c r="J14" s="19">
        <v>1</v>
      </c>
      <c r="K14" s="19">
        <v>0</v>
      </c>
      <c r="L14" s="19">
        <v>1</v>
      </c>
      <c r="M14" s="19">
        <v>3</v>
      </c>
      <c r="N14" s="19">
        <v>0</v>
      </c>
      <c r="O14" s="20">
        <v>0</v>
      </c>
      <c r="P14" s="21">
        <v>1</v>
      </c>
      <c r="Q14" s="22">
        <f>P14</f>
        <v>1</v>
      </c>
      <c r="R14" s="22">
        <f>G14+J14+Q14</f>
        <v>168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1</v>
      </c>
      <c r="AB14" s="21">
        <v>0</v>
      </c>
      <c r="AC14" s="22">
        <f>SUM(S14:AB14)</f>
        <v>1</v>
      </c>
      <c r="AD14" s="22">
        <f>AC14+H14+I14+L14+O14</f>
        <v>95</v>
      </c>
      <c r="AE14" s="18">
        <v>1</v>
      </c>
      <c r="AF14" s="19">
        <v>8</v>
      </c>
      <c r="AG14" s="23">
        <f>SUM(F14:O14)</f>
        <v>363</v>
      </c>
      <c r="AH14" s="24">
        <f>Q14+AC14+AE14+AF14+AG14</f>
        <v>374</v>
      </c>
      <c r="AI14">
        <f>COUNTIF(AH14:AH20,0)</f>
        <v>0</v>
      </c>
    </row>
    <row r="15" spans="1:35" ht="15" customHeight="1" x14ac:dyDescent="0.25">
      <c r="A15" s="25">
        <f t="shared" ref="A15:A20" si="0">A14+1</f>
        <v>2</v>
      </c>
      <c r="B15" s="26" t="s">
        <v>17</v>
      </c>
      <c r="C15" s="27">
        <v>2532</v>
      </c>
      <c r="D15" s="28" t="s">
        <v>18</v>
      </c>
      <c r="E15" s="29">
        <v>741</v>
      </c>
      <c r="F15" s="30">
        <v>79</v>
      </c>
      <c r="G15" s="31">
        <v>231</v>
      </c>
      <c r="H15" s="31">
        <v>130</v>
      </c>
      <c r="I15" s="31">
        <v>2</v>
      </c>
      <c r="J15" s="31">
        <v>0</v>
      </c>
      <c r="K15" s="31">
        <v>0</v>
      </c>
      <c r="L15" s="31">
        <v>0</v>
      </c>
      <c r="M15" s="31">
        <v>3</v>
      </c>
      <c r="N15" s="31">
        <v>0</v>
      </c>
      <c r="O15" s="32">
        <v>0</v>
      </c>
      <c r="P15" s="33">
        <v>1</v>
      </c>
      <c r="Q15" s="34">
        <f t="shared" ref="Q15:Q20" si="1">P15</f>
        <v>1</v>
      </c>
      <c r="R15" s="34">
        <f t="shared" ref="R15:R20" si="2">G15+J15+Q15</f>
        <v>232</v>
      </c>
      <c r="S15" s="33">
        <v>1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1</v>
      </c>
      <c r="AC15" s="34">
        <f>SUM(S15:AB15)</f>
        <v>2</v>
      </c>
      <c r="AD15" s="34">
        <f>AC15+H15+I15+L15+O15</f>
        <v>134</v>
      </c>
      <c r="AE15" s="30">
        <v>0</v>
      </c>
      <c r="AF15" s="31">
        <v>11</v>
      </c>
      <c r="AG15" s="35">
        <f>SUM(F15:O15)</f>
        <v>445</v>
      </c>
      <c r="AH15" s="36">
        <f>Q15+AC15+AE15+AF15+AG15</f>
        <v>459</v>
      </c>
      <c r="AI15">
        <f>C24</f>
        <v>7</v>
      </c>
    </row>
    <row r="16" spans="1:35" ht="15" customHeight="1" x14ac:dyDescent="0.25">
      <c r="A16" s="37">
        <f t="shared" si="0"/>
        <v>3</v>
      </c>
      <c r="B16" s="38" t="s">
        <v>17</v>
      </c>
      <c r="C16" s="39">
        <v>2533</v>
      </c>
      <c r="D16" s="40" t="s">
        <v>18</v>
      </c>
      <c r="E16" s="41">
        <v>519</v>
      </c>
      <c r="F16" s="42">
        <v>67</v>
      </c>
      <c r="G16" s="43">
        <v>132</v>
      </c>
      <c r="H16" s="43">
        <v>86</v>
      </c>
      <c r="I16" s="43">
        <v>0</v>
      </c>
      <c r="J16" s="43">
        <v>0</v>
      </c>
      <c r="K16" s="43">
        <v>0</v>
      </c>
      <c r="L16" s="43">
        <v>2</v>
      </c>
      <c r="M16" s="43">
        <v>1</v>
      </c>
      <c r="N16" s="43">
        <v>0</v>
      </c>
      <c r="O16" s="44">
        <v>0</v>
      </c>
      <c r="P16" s="45">
        <v>1</v>
      </c>
      <c r="Q16" s="46">
        <f t="shared" si="1"/>
        <v>1</v>
      </c>
      <c r="R16" s="46">
        <f t="shared" si="2"/>
        <v>133</v>
      </c>
      <c r="S16" s="45">
        <v>1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6">
        <f>SUM(S16:AB16)</f>
        <v>1</v>
      </c>
      <c r="AD16" s="46">
        <f>AC16+H16+I16+L16+O16</f>
        <v>89</v>
      </c>
      <c r="AE16" s="42">
        <v>0</v>
      </c>
      <c r="AF16" s="43">
        <v>7</v>
      </c>
      <c r="AG16" s="47">
        <f>SUM(F16:O16)</f>
        <v>288</v>
      </c>
      <c r="AH16" s="48">
        <f>Q16+AC16+AE16+AF16+AG16</f>
        <v>297</v>
      </c>
      <c r="AI16">
        <f>AI15-AI14</f>
        <v>7</v>
      </c>
    </row>
    <row r="17" spans="1:35" ht="15" customHeight="1" x14ac:dyDescent="0.25">
      <c r="A17" s="25">
        <f t="shared" si="0"/>
        <v>4</v>
      </c>
      <c r="B17" s="26" t="s">
        <v>17</v>
      </c>
      <c r="C17" s="27">
        <v>2534</v>
      </c>
      <c r="D17" s="28" t="s">
        <v>18</v>
      </c>
      <c r="E17" s="29">
        <v>269</v>
      </c>
      <c r="F17" s="30">
        <v>5</v>
      </c>
      <c r="G17" s="31">
        <v>42</v>
      </c>
      <c r="H17" s="31">
        <v>129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2">
        <v>0</v>
      </c>
      <c r="P17" s="33">
        <v>0</v>
      </c>
      <c r="Q17" s="34">
        <f t="shared" si="1"/>
        <v>0</v>
      </c>
      <c r="R17" s="34">
        <f t="shared" si="2"/>
        <v>42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1</v>
      </c>
      <c r="Z17" s="33">
        <v>0</v>
      </c>
      <c r="AA17" s="33">
        <v>0</v>
      </c>
      <c r="AB17" s="33">
        <v>0</v>
      </c>
      <c r="AC17" s="34">
        <f>SUM(S17:AB17)</f>
        <v>1</v>
      </c>
      <c r="AD17" s="34">
        <f>AC17+H17+I17+L17+O17</f>
        <v>130</v>
      </c>
      <c r="AE17" s="30">
        <v>0</v>
      </c>
      <c r="AF17" s="31">
        <v>1</v>
      </c>
      <c r="AG17" s="35">
        <f>SUM(F17:O17)</f>
        <v>176</v>
      </c>
      <c r="AH17" s="36">
        <f>Q17+AC17+AE17+AF17+AG17</f>
        <v>178</v>
      </c>
      <c r="AI17" s="49">
        <f>AI16*100/AI15</f>
        <v>100</v>
      </c>
    </row>
    <row r="18" spans="1:35" ht="15" customHeight="1" x14ac:dyDescent="0.25">
      <c r="A18" s="37">
        <f t="shared" si="0"/>
        <v>5</v>
      </c>
      <c r="B18" s="38" t="s">
        <v>17</v>
      </c>
      <c r="C18" s="39">
        <v>2535</v>
      </c>
      <c r="D18" s="40" t="s">
        <v>18</v>
      </c>
      <c r="E18" s="41">
        <v>324</v>
      </c>
      <c r="F18" s="42">
        <v>13</v>
      </c>
      <c r="G18" s="43">
        <v>69</v>
      </c>
      <c r="H18" s="43">
        <v>62</v>
      </c>
      <c r="I18" s="43">
        <v>1</v>
      </c>
      <c r="J18" s="43">
        <v>0</v>
      </c>
      <c r="K18" s="43">
        <v>0</v>
      </c>
      <c r="L18" s="43">
        <v>0</v>
      </c>
      <c r="M18" s="43">
        <v>5</v>
      </c>
      <c r="N18" s="43">
        <v>0</v>
      </c>
      <c r="O18" s="44">
        <v>0</v>
      </c>
      <c r="P18" s="45">
        <v>0</v>
      </c>
      <c r="Q18" s="46">
        <f t="shared" si="1"/>
        <v>0</v>
      </c>
      <c r="R18" s="46">
        <f t="shared" si="2"/>
        <v>69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6">
        <f>SUM(S18:AB18)</f>
        <v>0</v>
      </c>
      <c r="AD18" s="46">
        <f>AC18+H18+I18+L18+O18</f>
        <v>63</v>
      </c>
      <c r="AE18" s="42">
        <v>0</v>
      </c>
      <c r="AF18" s="43">
        <v>2</v>
      </c>
      <c r="AG18" s="47">
        <f>SUM(F18:O18)</f>
        <v>150</v>
      </c>
      <c r="AH18" s="48">
        <f>Q18+AC18+AE18+AF18+AG18</f>
        <v>152</v>
      </c>
      <c r="AI18" s="50" t="str">
        <f>TEXT(AI17,"0.00")</f>
        <v>100.00</v>
      </c>
    </row>
    <row r="19" spans="1:35" ht="15" customHeight="1" x14ac:dyDescent="0.25">
      <c r="A19" s="25">
        <f t="shared" si="0"/>
        <v>6</v>
      </c>
      <c r="B19" s="26" t="s">
        <v>17</v>
      </c>
      <c r="C19" s="27">
        <v>2536</v>
      </c>
      <c r="D19" s="28" t="s">
        <v>18</v>
      </c>
      <c r="E19" s="29">
        <v>470</v>
      </c>
      <c r="F19" s="30">
        <v>38</v>
      </c>
      <c r="G19" s="31">
        <v>135</v>
      </c>
      <c r="H19" s="31">
        <v>96</v>
      </c>
      <c r="I19" s="31">
        <v>0</v>
      </c>
      <c r="J19" s="31">
        <v>0</v>
      </c>
      <c r="K19" s="31">
        <v>0</v>
      </c>
      <c r="L19" s="31">
        <v>1</v>
      </c>
      <c r="M19" s="31">
        <v>4</v>
      </c>
      <c r="N19" s="31">
        <v>0</v>
      </c>
      <c r="O19" s="32">
        <v>0</v>
      </c>
      <c r="P19" s="33">
        <v>2</v>
      </c>
      <c r="Q19" s="34">
        <f t="shared" si="1"/>
        <v>2</v>
      </c>
      <c r="R19" s="34">
        <f t="shared" si="2"/>
        <v>137</v>
      </c>
      <c r="S19" s="33">
        <v>1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4">
        <f>SUM(S19:AB19)</f>
        <v>1</v>
      </c>
      <c r="AD19" s="34">
        <f>AC19+H19+I19+L19+O19</f>
        <v>98</v>
      </c>
      <c r="AE19" s="30">
        <v>0</v>
      </c>
      <c r="AF19" s="31">
        <v>6</v>
      </c>
      <c r="AG19" s="35">
        <f>SUM(F19:O19)</f>
        <v>274</v>
      </c>
      <c r="AH19" s="36">
        <f>Q19+AC19+AE19+AF19+AG19</f>
        <v>283</v>
      </c>
    </row>
    <row r="20" spans="1:35" ht="15" customHeight="1" x14ac:dyDescent="0.25">
      <c r="A20" s="37">
        <f t="shared" si="0"/>
        <v>7</v>
      </c>
      <c r="B20" s="38" t="s">
        <v>17</v>
      </c>
      <c r="C20" s="39">
        <v>2537</v>
      </c>
      <c r="D20" s="40" t="s">
        <v>18</v>
      </c>
      <c r="E20" s="41">
        <v>657</v>
      </c>
      <c r="F20" s="42">
        <v>43</v>
      </c>
      <c r="G20" s="43">
        <v>144</v>
      </c>
      <c r="H20" s="43">
        <v>165</v>
      </c>
      <c r="I20" s="43">
        <v>2</v>
      </c>
      <c r="J20" s="43">
        <v>1</v>
      </c>
      <c r="K20" s="43">
        <v>0</v>
      </c>
      <c r="L20" s="43">
        <v>0</v>
      </c>
      <c r="M20" s="43">
        <v>6</v>
      </c>
      <c r="N20" s="43">
        <v>0</v>
      </c>
      <c r="O20" s="44">
        <v>1</v>
      </c>
      <c r="P20" s="45">
        <v>0</v>
      </c>
      <c r="Q20" s="46">
        <f t="shared" si="1"/>
        <v>0</v>
      </c>
      <c r="R20" s="46">
        <f t="shared" si="2"/>
        <v>145</v>
      </c>
      <c r="S20" s="45">
        <v>1</v>
      </c>
      <c r="T20" s="45">
        <v>0</v>
      </c>
      <c r="U20" s="45">
        <v>0</v>
      </c>
      <c r="V20" s="45">
        <v>0</v>
      </c>
      <c r="W20" s="45">
        <v>0</v>
      </c>
      <c r="X20" s="45">
        <v>1</v>
      </c>
      <c r="Y20" s="45">
        <v>0</v>
      </c>
      <c r="Z20" s="45">
        <v>0</v>
      </c>
      <c r="AA20" s="45">
        <v>0</v>
      </c>
      <c r="AB20" s="45">
        <v>0</v>
      </c>
      <c r="AC20" s="46">
        <f>SUM(S20:AB20)</f>
        <v>2</v>
      </c>
      <c r="AD20" s="46">
        <f>AC20+H20+I20+L20+O20</f>
        <v>170</v>
      </c>
      <c r="AE20" s="42">
        <v>0</v>
      </c>
      <c r="AF20" s="43">
        <v>11</v>
      </c>
      <c r="AG20" s="47">
        <f>SUM(F20:O20)</f>
        <v>362</v>
      </c>
      <c r="AH20" s="48">
        <f>Q20+AC20+AE20+AF20+AG20</f>
        <v>375</v>
      </c>
    </row>
    <row r="21" spans="1:35" ht="5.0999999999999996" customHeight="1" x14ac:dyDescent="0.25">
      <c r="A21" s="51"/>
      <c r="B21" s="52"/>
      <c r="C21" s="53"/>
      <c r="D21" s="54"/>
      <c r="E21" s="5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7"/>
    </row>
    <row r="22" spans="1:35" ht="5.0999999999999996" customHeight="1" x14ac:dyDescent="0.25">
      <c r="A22" s="58"/>
      <c r="B22" s="59"/>
      <c r="C22" s="60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</row>
    <row r="23" spans="1:35" ht="5.0999999999999996" customHeight="1" x14ac:dyDescent="0.25">
      <c r="A23" s="51"/>
      <c r="B23" s="52"/>
      <c r="C23" s="53"/>
      <c r="D23" s="54"/>
      <c r="E23" s="5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7"/>
    </row>
    <row r="24" spans="1:35" x14ac:dyDescent="0.25">
      <c r="A24" s="65" t="s">
        <v>19</v>
      </c>
      <c r="B24" s="65"/>
      <c r="C24" s="65">
        <f>COUNTA(C14:C20)</f>
        <v>7</v>
      </c>
      <c r="D24" s="66"/>
      <c r="E24" s="67">
        <f t="shared" ref="E24:AH24" si="3">SUM(E14:E20)</f>
        <v>3599</v>
      </c>
      <c r="F24" s="67">
        <f t="shared" si="3"/>
        <v>344</v>
      </c>
      <c r="G24" s="67">
        <f t="shared" si="3"/>
        <v>919</v>
      </c>
      <c r="H24" s="67">
        <f t="shared" si="3"/>
        <v>761</v>
      </c>
      <c r="I24" s="67">
        <f t="shared" si="3"/>
        <v>5</v>
      </c>
      <c r="J24" s="67">
        <f t="shared" si="3"/>
        <v>2</v>
      </c>
      <c r="K24" s="67">
        <f t="shared" si="3"/>
        <v>0</v>
      </c>
      <c r="L24" s="67">
        <f t="shared" si="3"/>
        <v>4</v>
      </c>
      <c r="M24" s="67">
        <f t="shared" si="3"/>
        <v>22</v>
      </c>
      <c r="N24" s="67">
        <f t="shared" si="3"/>
        <v>0</v>
      </c>
      <c r="O24" s="67">
        <f t="shared" si="3"/>
        <v>1</v>
      </c>
      <c r="P24" s="67">
        <f t="shared" si="3"/>
        <v>5</v>
      </c>
      <c r="Q24" s="67">
        <f t="shared" si="3"/>
        <v>5</v>
      </c>
      <c r="R24" s="67">
        <f t="shared" si="3"/>
        <v>926</v>
      </c>
      <c r="S24" s="67">
        <f t="shared" si="3"/>
        <v>4</v>
      </c>
      <c r="T24" s="67">
        <f t="shared" si="3"/>
        <v>0</v>
      </c>
      <c r="U24" s="67">
        <f t="shared" si="3"/>
        <v>0</v>
      </c>
      <c r="V24" s="67">
        <f t="shared" si="3"/>
        <v>0</v>
      </c>
      <c r="W24" s="67">
        <f t="shared" si="3"/>
        <v>0</v>
      </c>
      <c r="X24" s="67">
        <f t="shared" si="3"/>
        <v>1</v>
      </c>
      <c r="Y24" s="67">
        <f t="shared" si="3"/>
        <v>1</v>
      </c>
      <c r="Z24" s="67">
        <f t="shared" si="3"/>
        <v>0</v>
      </c>
      <c r="AA24" s="67">
        <f t="shared" si="3"/>
        <v>1</v>
      </c>
      <c r="AB24" s="67">
        <f t="shared" si="3"/>
        <v>1</v>
      </c>
      <c r="AC24" s="67">
        <f t="shared" si="3"/>
        <v>8</v>
      </c>
      <c r="AD24" s="67">
        <f t="shared" si="3"/>
        <v>779</v>
      </c>
      <c r="AE24" s="67">
        <f t="shared" si="3"/>
        <v>1</v>
      </c>
      <c r="AF24" s="67">
        <f t="shared" si="3"/>
        <v>46</v>
      </c>
      <c r="AG24" s="67">
        <f t="shared" si="3"/>
        <v>2058</v>
      </c>
      <c r="AH24" s="67">
        <f t="shared" si="3"/>
        <v>2118</v>
      </c>
    </row>
  </sheetData>
  <mergeCells count="9">
    <mergeCell ref="F5:AH7"/>
    <mergeCell ref="A7:D7"/>
    <mergeCell ref="A8:D8"/>
    <mergeCell ref="F8:AH10"/>
    <mergeCell ref="A12:E12"/>
    <mergeCell ref="F12:O12"/>
    <mergeCell ref="P12:R12"/>
    <mergeCell ref="S12:AD12"/>
    <mergeCell ref="AE12:A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2015-06-07T01:44:37Z</dcterms:created>
  <dcterms:modified xsi:type="dcterms:W3CDTF">2015-06-19T18:43:46Z</dcterms:modified>
</cp:coreProperties>
</file>