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REV\"/>
    </mc:Choice>
  </mc:AlternateContent>
  <bookViews>
    <workbookView xWindow="0" yWindow="0" windowWidth="23970" windowHeight="4485"/>
  </bookViews>
  <sheets>
    <sheet name="M_02_018_COPANDARO" sheetId="2" r:id="rId1"/>
  </sheets>
  <definedNames>
    <definedName name="_xlnm._FilterDatabase" localSheetId="0" hidden="1">M_02_018_COPANDARO!$P$12:$R$12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2" l="1"/>
  <c r="X23" i="2"/>
  <c r="X22" i="2"/>
  <c r="X21" i="2"/>
  <c r="X20" i="2"/>
  <c r="X19" i="2"/>
  <c r="X18" i="2"/>
  <c r="X17" i="2"/>
  <c r="X16" i="2"/>
  <c r="X15" i="2"/>
  <c r="X14" i="2"/>
  <c r="X25" i="2"/>
  <c r="W16" i="2"/>
  <c r="Z29" i="2"/>
  <c r="Y29" i="2"/>
  <c r="V29" i="2"/>
  <c r="U29" i="2"/>
  <c r="T29" i="2"/>
  <c r="S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AC15" i="2" s="1"/>
  <c r="W25" i="2"/>
  <c r="Q25" i="2"/>
  <c r="R25" i="2" s="1"/>
  <c r="W24" i="2"/>
  <c r="R24" i="2"/>
  <c r="Q24" i="2"/>
  <c r="W23" i="2"/>
  <c r="Q23" i="2"/>
  <c r="R23" i="2" s="1"/>
  <c r="W22" i="2"/>
  <c r="Q22" i="2"/>
  <c r="R22" i="2" s="1"/>
  <c r="W21" i="2"/>
  <c r="Q21" i="2"/>
  <c r="R21" i="2" s="1"/>
  <c r="AA20" i="2"/>
  <c r="W20" i="2"/>
  <c r="Q20" i="2"/>
  <c r="AB20" i="2" s="1"/>
  <c r="W19" i="2"/>
  <c r="Q19" i="2"/>
  <c r="R19" i="2" s="1"/>
  <c r="AA18" i="2"/>
  <c r="W18" i="2"/>
  <c r="Q18" i="2"/>
  <c r="AB18" i="2" s="1"/>
  <c r="W17" i="2"/>
  <c r="Q17" i="2"/>
  <c r="R17" i="2" s="1"/>
  <c r="Q16" i="2"/>
  <c r="R16" i="2" s="1"/>
  <c r="AA15" i="2"/>
  <c r="AA29" i="2" s="1"/>
  <c r="W15" i="2"/>
  <c r="Q15" i="2"/>
  <c r="AB15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W14" i="2"/>
  <c r="R14" i="2"/>
  <c r="Q14" i="2"/>
  <c r="Q29" i="2" s="1"/>
  <c r="W29" i="2" l="1"/>
  <c r="AC14" i="2"/>
  <c r="AB29" i="2"/>
  <c r="AC16" i="2"/>
  <c r="R18" i="2"/>
  <c r="X29" i="2"/>
  <c r="R15" i="2"/>
  <c r="R29" i="2" s="1"/>
  <c r="R20" i="2"/>
  <c r="AC17" i="2" l="1"/>
  <c r="AC18" i="2" s="1"/>
  <c r="A10" i="2" s="1"/>
  <c r="A9" i="2"/>
</calcChain>
</file>

<file path=xl/sharedStrings.xml><?xml version="1.0" encoding="utf-8"?>
<sst xmlns="http://schemas.openxmlformats.org/spreadsheetml/2006/main" count="46" uniqueCount="23">
  <si>
    <t>Municipio: 018 Copandaro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</si>
  <si>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</si>
  <si>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</si>
  <si>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</si>
  <si>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</si>
  <si>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</si>
  <si>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</si>
  <si>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</si>
  <si>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</si>
  <si>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</si>
  <si>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</si>
  <si>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</si>
  <si>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</si>
  <si>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</si>
  <si>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</si>
  <si>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</si>
  <si>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</si>
  <si>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COPANDARO</t>
  </si>
  <si>
    <t>BÁSICA</t>
  </si>
  <si>
    <t>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</si>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</sst>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png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37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12</xdr:row>
      <xdr:rowOff>38100</xdr:rowOff>
    </xdr:from>
    <xdr:to>
      <xdr:col>14</xdr:col>
      <xdr:colOff>516675</xdr:colOff>
      <xdr:row>12</xdr:row>
      <xdr:rowOff>488100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2324100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2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35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92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72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057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500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</xdr:row>
      <xdr:rowOff>52275</xdr:rowOff>
    </xdr:from>
    <xdr:to>
      <xdr:col>19</xdr:col>
      <xdr:colOff>533400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7825" y="2338275"/>
          <a:ext cx="476250" cy="476250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4725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3225" y="2338275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20</xdr:col>
      <xdr:colOff>542925</xdr:colOff>
      <xdr:row>12</xdr:row>
      <xdr:rowOff>57150</xdr:rowOff>
    </xdr:from>
    <xdr:to>
      <xdr:col>20</xdr:col>
      <xdr:colOff>994068</xdr:colOff>
      <xdr:row>12</xdr:row>
      <xdr:rowOff>508293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06600" y="2343150"/>
          <a:ext cx="451143" cy="451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571500</xdr:colOff>
      <xdr:row>12</xdr:row>
      <xdr:rowOff>66675</xdr:rowOff>
    </xdr:from>
    <xdr:to>
      <xdr:col>19</xdr:col>
      <xdr:colOff>1022643</xdr:colOff>
      <xdr:row>12</xdr:row>
      <xdr:rowOff>517818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92175" y="2352675"/>
          <a:ext cx="451143" cy="451143"/>
        </a:xfrm>
        <a:prstGeom prst="rect">
          <a:avLst/>
        </a:prstGeom>
      </xdr:spPr>
    </xdr:pic>
    <xdr:clientData/>
  </xdr:twoCellAnchor>
  <xdr:twoCellAnchor editAs="oneCell">
    <xdr:from>
      <xdr:col>21</xdr:col>
      <xdr:colOff>1038225</xdr:colOff>
      <xdr:row>12</xdr:row>
      <xdr:rowOff>47625</xdr:rowOff>
    </xdr:from>
    <xdr:to>
      <xdr:col>21</xdr:col>
      <xdr:colOff>1489368</xdr:colOff>
      <xdr:row>12</xdr:row>
      <xdr:rowOff>498768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240125" y="2333625"/>
          <a:ext cx="451143" cy="451143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466725</xdr:colOff>
      <xdr:row>11</xdr:row>
      <xdr:rowOff>180975</xdr:rowOff>
    </xdr:from>
    <xdr:to>
      <xdr:col>19</xdr:col>
      <xdr:colOff>35485</xdr:colOff>
      <xdr:row>13</xdr:row>
      <xdr:rowOff>13006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458700" y="2276475"/>
          <a:ext cx="597460" cy="603556"/>
        </a:xfrm>
        <a:prstGeom prst="rect">
          <a:avLst/>
        </a:prstGeom>
      </xdr:spPr>
    </xdr:pic>
    <xdr:clientData/>
  </xdr:twoCellAnchor>
  <xdr:twoCellAnchor editAs="oneCell">
    <xdr:from>
      <xdr:col>19</xdr:col>
      <xdr:colOff>1123950</xdr:colOff>
      <xdr:row>11</xdr:row>
      <xdr:rowOff>171450</xdr:rowOff>
    </xdr:from>
    <xdr:to>
      <xdr:col>20</xdr:col>
      <xdr:colOff>578410</xdr:colOff>
      <xdr:row>13</xdr:row>
      <xdr:rowOff>3481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44625" y="2266950"/>
          <a:ext cx="597460" cy="603556"/>
        </a:xfrm>
        <a:prstGeom prst="rect">
          <a:avLst/>
        </a:prstGeom>
      </xdr:spPr>
    </xdr:pic>
    <xdr:clientData/>
  </xdr:twoCellAnchor>
  <xdr:twoCellAnchor editAs="oneCell">
    <xdr:from>
      <xdr:col>21</xdr:col>
      <xdr:colOff>495300</xdr:colOff>
      <xdr:row>11</xdr:row>
      <xdr:rowOff>171450</xdr:rowOff>
    </xdr:from>
    <xdr:to>
      <xdr:col>21</xdr:col>
      <xdr:colOff>1092760</xdr:colOff>
      <xdr:row>13</xdr:row>
      <xdr:rowOff>3481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697200" y="2266950"/>
          <a:ext cx="597460" cy="603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A8" zoomScale="80" zoomScaleNormal="80" workbookViewId="0">
      <pane xSplit="5" ySplit="6" topLeftCell="M21" activePane="bottomRight" state="frozen"/>
      <selection activeCell="A8" sqref="A8"/>
      <selection pane="topRight" activeCell="F8" sqref="F8"/>
      <selection pane="bottomLeft" activeCell="A14" sqref="A14"/>
      <selection pane="bottomRight" activeCell="AB29" sqref="AB29"/>
    </sheetView>
  </sheetViews>
  <sheetFormatPr baseColWidth="10" defaultRowHeight="15" customHeight="1" x14ac:dyDescent="0.25"/>
  <cols>
    <col min="1" max="1" width="5.140625" bestFit="1" customWidth="1"/>
    <col min="2" max="2" width="18.5703125" style="7" customWidth="1"/>
    <col min="3" max="3" width="6.5703125" style="7" bestFit="1" customWidth="1"/>
    <col min="4" max="4" width="14.5703125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7.140625" customWidth="1"/>
    <col min="21" max="21" width="15.57031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5" t="s">
        <v>21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3" t="str">
        <f>CONCATENATE("Casillas computadas: ",AC16," de ",AC15)</f>
        <v>Casillas computadas: 12 de 12</v>
      </c>
      <c r="B9" s="54"/>
      <c r="C9" s="54"/>
      <c r="D9" s="5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4" t="str">
        <f>CONCATENATE("Porcentaje de avance de captura: ",AC18,"%")</f>
        <v>Porcentaje de avance de captura: 100.00%</v>
      </c>
      <c r="B10" s="5"/>
      <c r="C10" s="5"/>
      <c r="D10" s="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58" t="s">
        <v>2</v>
      </c>
      <c r="B12" s="59"/>
      <c r="C12" s="59"/>
      <c r="D12" s="59"/>
      <c r="E12" s="60"/>
      <c r="F12" s="61" t="s">
        <v>3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4</v>
      </c>
      <c r="Q12" s="64"/>
      <c r="R12" s="64"/>
      <c r="S12" s="65" t="s">
        <v>5</v>
      </c>
      <c r="T12" s="66"/>
      <c r="U12" s="66"/>
      <c r="V12" s="66"/>
      <c r="W12" s="66"/>
      <c r="X12" s="67"/>
      <c r="Y12" s="68" t="s">
        <v>6</v>
      </c>
      <c r="Z12" s="69"/>
      <c r="AA12" s="69"/>
      <c r="AB12" s="70"/>
    </row>
    <row r="13" spans="1:29" s="12" customFormat="1" ht="45.75" thickBot="1" x14ac:dyDescent="0.3">
      <c r="A13" s="8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1" t="s">
        <v>12</v>
      </c>
      <c r="R13" s="11" t="s">
        <v>13</v>
      </c>
      <c r="S13" s="9"/>
      <c r="T13" s="9"/>
      <c r="U13" s="9"/>
      <c r="V13" s="9"/>
      <c r="W13" s="9" t="s">
        <v>12</v>
      </c>
      <c r="X13" s="9" t="s">
        <v>13</v>
      </c>
      <c r="Y13" s="11" t="s">
        <v>14</v>
      </c>
      <c r="Z13" s="11" t="s">
        <v>15</v>
      </c>
      <c r="AA13" s="11" t="s">
        <v>16</v>
      </c>
      <c r="AB13" s="11" t="s">
        <v>22</v>
      </c>
    </row>
    <row r="14" spans="1:29" ht="15" customHeight="1" x14ac:dyDescent="0.25">
      <c r="A14" s="13">
        <v>1</v>
      </c>
      <c r="B14" s="14" t="s">
        <v>17</v>
      </c>
      <c r="C14" s="15">
        <v>299</v>
      </c>
      <c r="D14" s="14" t="s">
        <v>18</v>
      </c>
      <c r="E14" s="2">
        <v>505</v>
      </c>
      <c r="F14" s="16">
        <v>58</v>
      </c>
      <c r="G14" s="17">
        <v>78</v>
      </c>
      <c r="H14" s="17">
        <v>57</v>
      </c>
      <c r="I14" s="17">
        <v>61</v>
      </c>
      <c r="J14" s="17">
        <v>2</v>
      </c>
      <c r="K14" s="17">
        <v>0</v>
      </c>
      <c r="L14" s="17">
        <v>0</v>
      </c>
      <c r="M14" s="17">
        <v>12</v>
      </c>
      <c r="N14" s="17">
        <v>0</v>
      </c>
      <c r="O14" s="18">
        <v>0</v>
      </c>
      <c r="P14" s="19">
        <v>2</v>
      </c>
      <c r="Q14" s="20">
        <f t="shared" ref="Q14:Q16" si="0">P14</f>
        <v>2</v>
      </c>
      <c r="R14" s="21">
        <f t="shared" ref="R14:R16" si="1">G14+J14+Q14</f>
        <v>82</v>
      </c>
      <c r="S14" s="19">
        <v>0</v>
      </c>
      <c r="T14" s="19">
        <v>0</v>
      </c>
      <c r="U14" s="19">
        <v>0</v>
      </c>
      <c r="V14" s="19">
        <v>0</v>
      </c>
      <c r="W14" s="20">
        <f t="shared" ref="W14:W16" si="2">SUM(S14:V14)</f>
        <v>0</v>
      </c>
      <c r="X14" s="27">
        <f t="shared" ref="X14:X24" si="3">W14+L14+O14+H14</f>
        <v>57</v>
      </c>
      <c r="Y14" s="16">
        <v>0</v>
      </c>
      <c r="Z14" s="17">
        <v>11</v>
      </c>
      <c r="AA14" s="22">
        <v>270</v>
      </c>
      <c r="AB14" s="23">
        <v>281</v>
      </c>
      <c r="AC14">
        <f>COUNTIF(AB14:AB25,0)</f>
        <v>0</v>
      </c>
    </row>
    <row r="15" spans="1:29" ht="15" customHeight="1" x14ac:dyDescent="0.25">
      <c r="A15" s="24">
        <f>A14+1</f>
        <v>2</v>
      </c>
      <c r="B15" s="14" t="s">
        <v>17</v>
      </c>
      <c r="C15" s="15">
        <v>299</v>
      </c>
      <c r="D15" s="14" t="s">
        <v>19</v>
      </c>
      <c r="E15" s="2">
        <v>505</v>
      </c>
      <c r="F15" s="25">
        <v>64</v>
      </c>
      <c r="G15" s="26">
        <v>94</v>
      </c>
      <c r="H15" s="26">
        <v>42</v>
      </c>
      <c r="I15" s="26">
        <v>81</v>
      </c>
      <c r="J15" s="26">
        <v>0</v>
      </c>
      <c r="K15" s="26">
        <v>0</v>
      </c>
      <c r="L15" s="26">
        <v>0</v>
      </c>
      <c r="M15" s="26">
        <v>16</v>
      </c>
      <c r="N15" s="26">
        <v>0</v>
      </c>
      <c r="O15" s="27">
        <v>0</v>
      </c>
      <c r="P15" s="25">
        <v>0</v>
      </c>
      <c r="Q15" s="26">
        <f t="shared" si="0"/>
        <v>0</v>
      </c>
      <c r="R15" s="27">
        <f t="shared" si="1"/>
        <v>94</v>
      </c>
      <c r="S15" s="25">
        <v>0</v>
      </c>
      <c r="T15" s="25">
        <v>0</v>
      </c>
      <c r="U15" s="25">
        <v>0</v>
      </c>
      <c r="V15" s="25">
        <v>0</v>
      </c>
      <c r="W15" s="26">
        <f t="shared" si="2"/>
        <v>0</v>
      </c>
      <c r="X15" s="27">
        <f t="shared" si="3"/>
        <v>42</v>
      </c>
      <c r="Y15" s="25">
        <v>0</v>
      </c>
      <c r="Z15" s="26">
        <v>7</v>
      </c>
      <c r="AA15" s="28">
        <f t="shared" ref="AA15" si="4">SUM(F15:O15)</f>
        <v>297</v>
      </c>
      <c r="AB15" s="29">
        <f t="shared" ref="AB15" si="5">Q15+W15+Y15+Z15+AA15</f>
        <v>304</v>
      </c>
      <c r="AC15">
        <f>C29</f>
        <v>12</v>
      </c>
    </row>
    <row r="16" spans="1:29" ht="15" customHeight="1" x14ac:dyDescent="0.25">
      <c r="A16" s="30">
        <f t="shared" ref="A16:A25" si="6">A15+1</f>
        <v>3</v>
      </c>
      <c r="B16" s="14" t="s">
        <v>17</v>
      </c>
      <c r="C16" s="15">
        <v>300</v>
      </c>
      <c r="D16" s="14" t="s">
        <v>18</v>
      </c>
      <c r="E16" s="2">
        <v>500</v>
      </c>
      <c r="F16" s="31">
        <v>96</v>
      </c>
      <c r="G16" s="20">
        <v>51</v>
      </c>
      <c r="H16" s="20">
        <v>65</v>
      </c>
      <c r="I16" s="20">
        <v>80</v>
      </c>
      <c r="J16" s="20">
        <v>3</v>
      </c>
      <c r="K16" s="20">
        <v>0</v>
      </c>
      <c r="L16" s="20">
        <v>2</v>
      </c>
      <c r="M16" s="20">
        <v>10</v>
      </c>
      <c r="N16" s="20">
        <v>0</v>
      </c>
      <c r="O16" s="32">
        <v>0</v>
      </c>
      <c r="P16" s="31">
        <v>1</v>
      </c>
      <c r="Q16" s="20">
        <f t="shared" si="0"/>
        <v>1</v>
      </c>
      <c r="R16" s="32">
        <f t="shared" si="1"/>
        <v>55</v>
      </c>
      <c r="S16" s="31">
        <v>1</v>
      </c>
      <c r="T16" s="31">
        <v>0</v>
      </c>
      <c r="U16" s="31">
        <v>0</v>
      </c>
      <c r="V16" s="31">
        <v>0</v>
      </c>
      <c r="W16" s="26">
        <f t="shared" si="2"/>
        <v>1</v>
      </c>
      <c r="X16" s="27">
        <f t="shared" si="3"/>
        <v>68</v>
      </c>
      <c r="Y16" s="31">
        <v>0</v>
      </c>
      <c r="Z16" s="20">
        <v>9</v>
      </c>
      <c r="AA16" s="33">
        <v>309</v>
      </c>
      <c r="AB16" s="34">
        <v>318</v>
      </c>
      <c r="AC16">
        <f>AC15-AC14</f>
        <v>12</v>
      </c>
    </row>
    <row r="17" spans="1:29" ht="15" customHeight="1" x14ac:dyDescent="0.25">
      <c r="A17" s="24">
        <f t="shared" si="6"/>
        <v>4</v>
      </c>
      <c r="B17" s="14" t="s">
        <v>17</v>
      </c>
      <c r="C17" s="15">
        <v>300</v>
      </c>
      <c r="D17" s="14" t="s">
        <v>19</v>
      </c>
      <c r="E17" s="2">
        <v>500</v>
      </c>
      <c r="F17" s="25">
        <v>94</v>
      </c>
      <c r="G17" s="26">
        <v>73</v>
      </c>
      <c r="H17" s="26">
        <v>64</v>
      </c>
      <c r="I17" s="26">
        <v>69</v>
      </c>
      <c r="J17" s="26">
        <v>2</v>
      </c>
      <c r="K17" s="26">
        <v>0</v>
      </c>
      <c r="L17" s="26">
        <v>0</v>
      </c>
      <c r="M17" s="26">
        <v>14</v>
      </c>
      <c r="N17" s="26">
        <v>0</v>
      </c>
      <c r="O17" s="27">
        <v>1</v>
      </c>
      <c r="P17" s="25">
        <v>1</v>
      </c>
      <c r="Q17" s="26">
        <f>P17</f>
        <v>1</v>
      </c>
      <c r="R17" s="27">
        <f>G17+J17+Q17</f>
        <v>76</v>
      </c>
      <c r="S17" s="25">
        <v>0</v>
      </c>
      <c r="T17" s="25">
        <v>0</v>
      </c>
      <c r="U17" s="25">
        <v>0</v>
      </c>
      <c r="V17" s="25">
        <v>0</v>
      </c>
      <c r="W17" s="26">
        <f>SUM(S17:V17)</f>
        <v>0</v>
      </c>
      <c r="X17" s="27">
        <f t="shared" si="3"/>
        <v>65</v>
      </c>
      <c r="Y17" s="25">
        <v>0</v>
      </c>
      <c r="Z17" s="26">
        <v>8</v>
      </c>
      <c r="AA17" s="28">
        <v>318</v>
      </c>
      <c r="AB17" s="29">
        <v>326</v>
      </c>
      <c r="AC17" s="35">
        <f>AC16*100/AC15</f>
        <v>100</v>
      </c>
    </row>
    <row r="18" spans="1:29" ht="15" customHeight="1" x14ac:dyDescent="0.25">
      <c r="A18" s="30">
        <f t="shared" si="6"/>
        <v>5</v>
      </c>
      <c r="B18" s="14" t="s">
        <v>17</v>
      </c>
      <c r="C18" s="15">
        <v>301</v>
      </c>
      <c r="D18" s="14" t="s">
        <v>18</v>
      </c>
      <c r="E18" s="2">
        <v>719</v>
      </c>
      <c r="F18" s="31">
        <v>174</v>
      </c>
      <c r="G18" s="20">
        <v>104</v>
      </c>
      <c r="H18" s="20">
        <v>49</v>
      </c>
      <c r="I18" s="20">
        <v>66</v>
      </c>
      <c r="J18" s="20">
        <v>0</v>
      </c>
      <c r="K18" s="20">
        <v>0</v>
      </c>
      <c r="L18" s="20">
        <v>3</v>
      </c>
      <c r="M18" s="20">
        <v>4</v>
      </c>
      <c r="N18" s="20">
        <v>0</v>
      </c>
      <c r="O18" s="32">
        <v>0</v>
      </c>
      <c r="P18" s="31">
        <v>0</v>
      </c>
      <c r="Q18" s="20">
        <f t="shared" ref="Q18:Q25" si="7">P18</f>
        <v>0</v>
      </c>
      <c r="R18" s="32">
        <f t="shared" ref="R18:R25" si="8">G18+J18+Q18</f>
        <v>104</v>
      </c>
      <c r="S18" s="31">
        <v>0</v>
      </c>
      <c r="T18" s="31">
        <v>0</v>
      </c>
      <c r="U18" s="31">
        <v>0</v>
      </c>
      <c r="V18" s="31">
        <v>0</v>
      </c>
      <c r="W18" s="20">
        <f t="shared" ref="W18:W25" si="9">SUM(S18:V18)</f>
        <v>0</v>
      </c>
      <c r="X18" s="27">
        <f t="shared" si="3"/>
        <v>52</v>
      </c>
      <c r="Y18" s="31">
        <v>0</v>
      </c>
      <c r="Z18" s="20">
        <v>16</v>
      </c>
      <c r="AA18" s="33">
        <f t="shared" ref="AA18:AA20" si="10">SUM(F18:O18)</f>
        <v>400</v>
      </c>
      <c r="AB18" s="34">
        <f t="shared" ref="AB18:AB20" si="11">Q18+W18+Y18+Z18+AA18</f>
        <v>416</v>
      </c>
      <c r="AC18" s="36" t="str">
        <f>TEXT(AC17,"0.00")</f>
        <v>100.00</v>
      </c>
    </row>
    <row r="19" spans="1:29" ht="15" customHeight="1" x14ac:dyDescent="0.25">
      <c r="A19" s="24">
        <f t="shared" si="6"/>
        <v>6</v>
      </c>
      <c r="B19" s="14" t="s">
        <v>17</v>
      </c>
      <c r="C19" s="15">
        <v>301</v>
      </c>
      <c r="D19" s="14" t="s">
        <v>19</v>
      </c>
      <c r="E19" s="2">
        <v>719</v>
      </c>
      <c r="F19" s="25">
        <v>144</v>
      </c>
      <c r="G19" s="26">
        <v>107</v>
      </c>
      <c r="H19" s="26">
        <v>63</v>
      </c>
      <c r="I19" s="26">
        <v>107</v>
      </c>
      <c r="J19" s="26">
        <v>2</v>
      </c>
      <c r="K19" s="26">
        <v>0</v>
      </c>
      <c r="L19" s="26">
        <v>3</v>
      </c>
      <c r="M19" s="26">
        <v>6</v>
      </c>
      <c r="N19" s="26">
        <v>0</v>
      </c>
      <c r="O19" s="27">
        <v>1</v>
      </c>
      <c r="P19" s="25">
        <v>2</v>
      </c>
      <c r="Q19" s="26">
        <f t="shared" si="7"/>
        <v>2</v>
      </c>
      <c r="R19" s="27">
        <f t="shared" si="8"/>
        <v>111</v>
      </c>
      <c r="S19" s="25">
        <v>0</v>
      </c>
      <c r="T19" s="25">
        <v>0</v>
      </c>
      <c r="U19" s="25">
        <v>0</v>
      </c>
      <c r="V19" s="25">
        <v>0</v>
      </c>
      <c r="W19" s="26">
        <f t="shared" si="9"/>
        <v>0</v>
      </c>
      <c r="X19" s="27">
        <f t="shared" si="3"/>
        <v>67</v>
      </c>
      <c r="Y19" s="25">
        <v>0</v>
      </c>
      <c r="Z19" s="26">
        <v>16</v>
      </c>
      <c r="AA19" s="28">
        <v>435</v>
      </c>
      <c r="AB19" s="29">
        <v>451</v>
      </c>
    </row>
    <row r="20" spans="1:29" ht="15" customHeight="1" x14ac:dyDescent="0.25">
      <c r="A20" s="30">
        <f t="shared" si="6"/>
        <v>7</v>
      </c>
      <c r="B20" s="14" t="s">
        <v>17</v>
      </c>
      <c r="C20" s="15">
        <v>302</v>
      </c>
      <c r="D20" s="14" t="s">
        <v>18</v>
      </c>
      <c r="E20" s="2">
        <v>648</v>
      </c>
      <c r="F20" s="31">
        <v>90</v>
      </c>
      <c r="G20" s="20">
        <v>92</v>
      </c>
      <c r="H20" s="20">
        <v>68</v>
      </c>
      <c r="I20" s="20">
        <v>118</v>
      </c>
      <c r="J20" s="20">
        <v>2</v>
      </c>
      <c r="K20" s="20">
        <v>0</v>
      </c>
      <c r="L20" s="20">
        <v>0</v>
      </c>
      <c r="M20" s="20">
        <v>6</v>
      </c>
      <c r="N20" s="20">
        <v>0</v>
      </c>
      <c r="O20" s="32">
        <v>0</v>
      </c>
      <c r="P20" s="31">
        <v>0</v>
      </c>
      <c r="Q20" s="20">
        <f t="shared" si="7"/>
        <v>0</v>
      </c>
      <c r="R20" s="32">
        <f t="shared" si="8"/>
        <v>94</v>
      </c>
      <c r="S20" s="31">
        <v>0</v>
      </c>
      <c r="T20" s="31">
        <v>0</v>
      </c>
      <c r="U20" s="31">
        <v>0</v>
      </c>
      <c r="V20" s="31">
        <v>0</v>
      </c>
      <c r="W20" s="20">
        <f t="shared" si="9"/>
        <v>0</v>
      </c>
      <c r="X20" s="27">
        <f t="shared" si="3"/>
        <v>68</v>
      </c>
      <c r="Y20" s="31">
        <v>0</v>
      </c>
      <c r="Z20" s="20">
        <v>24</v>
      </c>
      <c r="AA20" s="33">
        <f t="shared" si="10"/>
        <v>376</v>
      </c>
      <c r="AB20" s="34">
        <f t="shared" si="11"/>
        <v>400</v>
      </c>
    </row>
    <row r="21" spans="1:29" ht="15" customHeight="1" x14ac:dyDescent="0.25">
      <c r="A21" s="24">
        <f t="shared" si="6"/>
        <v>8</v>
      </c>
      <c r="B21" s="14" t="s">
        <v>17</v>
      </c>
      <c r="C21" s="15">
        <v>302</v>
      </c>
      <c r="D21" s="14" t="s">
        <v>19</v>
      </c>
      <c r="E21" s="2">
        <v>648</v>
      </c>
      <c r="F21" s="25">
        <v>96</v>
      </c>
      <c r="G21" s="26">
        <v>116</v>
      </c>
      <c r="H21" s="26">
        <v>56</v>
      </c>
      <c r="I21" s="26">
        <v>90</v>
      </c>
      <c r="J21" s="26">
        <v>1</v>
      </c>
      <c r="K21" s="26">
        <v>0</v>
      </c>
      <c r="L21" s="26">
        <v>0</v>
      </c>
      <c r="M21" s="26">
        <v>9</v>
      </c>
      <c r="N21" s="26">
        <v>0</v>
      </c>
      <c r="O21" s="27">
        <v>0</v>
      </c>
      <c r="P21" s="25">
        <v>2</v>
      </c>
      <c r="Q21" s="26">
        <f t="shared" si="7"/>
        <v>2</v>
      </c>
      <c r="R21" s="27">
        <f t="shared" si="8"/>
        <v>119</v>
      </c>
      <c r="S21" s="25">
        <v>0</v>
      </c>
      <c r="T21" s="25">
        <v>0</v>
      </c>
      <c r="U21" s="25">
        <v>0</v>
      </c>
      <c r="V21" s="25">
        <v>0</v>
      </c>
      <c r="W21" s="26">
        <f t="shared" si="9"/>
        <v>0</v>
      </c>
      <c r="X21" s="27">
        <f t="shared" si="3"/>
        <v>56</v>
      </c>
      <c r="Y21" s="25">
        <v>0</v>
      </c>
      <c r="Z21" s="26">
        <v>10</v>
      </c>
      <c r="AA21" s="28">
        <v>370</v>
      </c>
      <c r="AB21" s="29">
        <v>380</v>
      </c>
    </row>
    <row r="22" spans="1:29" ht="15" customHeight="1" x14ac:dyDescent="0.25">
      <c r="A22" s="30">
        <f t="shared" si="6"/>
        <v>9</v>
      </c>
      <c r="B22" s="14" t="s">
        <v>17</v>
      </c>
      <c r="C22" s="15">
        <v>303</v>
      </c>
      <c r="D22" s="14" t="s">
        <v>18</v>
      </c>
      <c r="E22" s="2">
        <v>647</v>
      </c>
      <c r="F22" s="31">
        <v>39</v>
      </c>
      <c r="G22" s="20">
        <v>41</v>
      </c>
      <c r="H22" s="20">
        <v>226</v>
      </c>
      <c r="I22" s="20">
        <v>125</v>
      </c>
      <c r="J22" s="20">
        <v>0</v>
      </c>
      <c r="K22" s="20">
        <v>0</v>
      </c>
      <c r="L22" s="20">
        <v>2</v>
      </c>
      <c r="M22" s="20">
        <v>4</v>
      </c>
      <c r="N22" s="20">
        <v>0</v>
      </c>
      <c r="O22" s="32">
        <v>0</v>
      </c>
      <c r="P22" s="31">
        <v>1</v>
      </c>
      <c r="Q22" s="20">
        <f t="shared" si="7"/>
        <v>1</v>
      </c>
      <c r="R22" s="32">
        <f t="shared" si="8"/>
        <v>42</v>
      </c>
      <c r="S22" s="31">
        <v>0</v>
      </c>
      <c r="T22" s="31">
        <v>0</v>
      </c>
      <c r="U22" s="31">
        <v>0</v>
      </c>
      <c r="V22" s="31">
        <v>0</v>
      </c>
      <c r="W22" s="20">
        <f t="shared" si="9"/>
        <v>0</v>
      </c>
      <c r="X22" s="27">
        <f t="shared" si="3"/>
        <v>228</v>
      </c>
      <c r="Y22" s="31">
        <v>0</v>
      </c>
      <c r="Z22" s="20">
        <v>11</v>
      </c>
      <c r="AA22" s="33">
        <v>438</v>
      </c>
      <c r="AB22" s="34">
        <v>449</v>
      </c>
    </row>
    <row r="23" spans="1:29" ht="15" customHeight="1" x14ac:dyDescent="0.25">
      <c r="A23" s="24">
        <f t="shared" si="6"/>
        <v>10</v>
      </c>
      <c r="B23" s="14" t="s">
        <v>17</v>
      </c>
      <c r="C23" s="15">
        <v>303</v>
      </c>
      <c r="D23" s="14" t="s">
        <v>19</v>
      </c>
      <c r="E23" s="2">
        <v>646</v>
      </c>
      <c r="F23" s="25">
        <v>67</v>
      </c>
      <c r="G23" s="26">
        <v>84</v>
      </c>
      <c r="H23" s="26">
        <v>128</v>
      </c>
      <c r="I23" s="26">
        <v>179</v>
      </c>
      <c r="J23" s="26">
        <v>1</v>
      </c>
      <c r="K23" s="26">
        <v>0</v>
      </c>
      <c r="L23" s="26">
        <v>2</v>
      </c>
      <c r="M23" s="26">
        <v>5</v>
      </c>
      <c r="N23" s="26">
        <v>0</v>
      </c>
      <c r="O23" s="27">
        <v>1</v>
      </c>
      <c r="P23" s="25">
        <v>0</v>
      </c>
      <c r="Q23" s="26">
        <f t="shared" si="7"/>
        <v>0</v>
      </c>
      <c r="R23" s="27">
        <f t="shared" si="8"/>
        <v>85</v>
      </c>
      <c r="S23" s="25">
        <v>1</v>
      </c>
      <c r="T23" s="25">
        <v>1</v>
      </c>
      <c r="U23" s="25">
        <v>0</v>
      </c>
      <c r="V23" s="25">
        <v>0</v>
      </c>
      <c r="W23" s="26">
        <f t="shared" si="9"/>
        <v>2</v>
      </c>
      <c r="X23" s="27">
        <f t="shared" si="3"/>
        <v>133</v>
      </c>
      <c r="Y23" s="25">
        <v>0</v>
      </c>
      <c r="Z23" s="26">
        <v>1</v>
      </c>
      <c r="AA23" s="28">
        <v>469</v>
      </c>
      <c r="AB23" s="29">
        <v>470</v>
      </c>
      <c r="AC23" s="35"/>
    </row>
    <row r="24" spans="1:29" ht="15" customHeight="1" x14ac:dyDescent="0.25">
      <c r="A24" s="30">
        <f t="shared" si="6"/>
        <v>11</v>
      </c>
      <c r="B24" s="14" t="s">
        <v>17</v>
      </c>
      <c r="C24" s="15">
        <v>304</v>
      </c>
      <c r="D24" s="14" t="s">
        <v>18</v>
      </c>
      <c r="E24" s="2">
        <v>636</v>
      </c>
      <c r="F24" s="31">
        <v>104</v>
      </c>
      <c r="G24" s="20">
        <v>96</v>
      </c>
      <c r="H24" s="20">
        <v>109</v>
      </c>
      <c r="I24" s="20">
        <v>53</v>
      </c>
      <c r="J24" s="20">
        <v>2</v>
      </c>
      <c r="K24" s="20">
        <v>0</v>
      </c>
      <c r="L24" s="20">
        <v>1</v>
      </c>
      <c r="M24" s="20">
        <v>6</v>
      </c>
      <c r="N24" s="20">
        <v>0</v>
      </c>
      <c r="O24" s="32">
        <v>1</v>
      </c>
      <c r="P24" s="31">
        <v>1</v>
      </c>
      <c r="Q24" s="20">
        <f t="shared" si="7"/>
        <v>1</v>
      </c>
      <c r="R24" s="32">
        <f t="shared" si="8"/>
        <v>99</v>
      </c>
      <c r="S24" s="31">
        <v>0</v>
      </c>
      <c r="T24" s="31">
        <v>0</v>
      </c>
      <c r="U24" s="31">
        <v>0</v>
      </c>
      <c r="V24" s="31">
        <v>0</v>
      </c>
      <c r="W24" s="20">
        <f t="shared" si="9"/>
        <v>0</v>
      </c>
      <c r="X24" s="27">
        <f t="shared" si="3"/>
        <v>111</v>
      </c>
      <c r="Y24" s="31">
        <v>0</v>
      </c>
      <c r="Z24" s="20">
        <v>7</v>
      </c>
      <c r="AA24" s="33">
        <v>373</v>
      </c>
      <c r="AB24" s="34">
        <v>380</v>
      </c>
      <c r="AC24" s="36"/>
    </row>
    <row r="25" spans="1:29" ht="15" customHeight="1" x14ac:dyDescent="0.25">
      <c r="A25" s="24">
        <f t="shared" si="6"/>
        <v>12</v>
      </c>
      <c r="B25" s="14" t="s">
        <v>17</v>
      </c>
      <c r="C25" s="15">
        <v>304</v>
      </c>
      <c r="D25" s="14" t="s">
        <v>19</v>
      </c>
      <c r="E25" s="2">
        <v>636</v>
      </c>
      <c r="F25" s="25">
        <v>66</v>
      </c>
      <c r="G25" s="26">
        <v>139</v>
      </c>
      <c r="H25" s="26">
        <v>112</v>
      </c>
      <c r="I25" s="26">
        <v>47</v>
      </c>
      <c r="J25" s="26">
        <v>2</v>
      </c>
      <c r="K25" s="26">
        <v>0</v>
      </c>
      <c r="L25" s="26">
        <v>1</v>
      </c>
      <c r="M25" s="26">
        <v>11</v>
      </c>
      <c r="N25" s="26">
        <v>0</v>
      </c>
      <c r="O25" s="27">
        <v>0</v>
      </c>
      <c r="P25" s="25">
        <v>1</v>
      </c>
      <c r="Q25" s="26">
        <f t="shared" si="7"/>
        <v>1</v>
      </c>
      <c r="R25" s="27">
        <f t="shared" si="8"/>
        <v>142</v>
      </c>
      <c r="S25" s="25">
        <v>0</v>
      </c>
      <c r="T25" s="25">
        <v>0</v>
      </c>
      <c r="U25" s="25">
        <v>0</v>
      </c>
      <c r="V25" s="25">
        <v>0</v>
      </c>
      <c r="W25" s="26">
        <f t="shared" si="9"/>
        <v>0</v>
      </c>
      <c r="X25" s="27">
        <f>W25+L25+O25+H25</f>
        <v>113</v>
      </c>
      <c r="Y25" s="25">
        <v>0</v>
      </c>
      <c r="Z25" s="26">
        <v>15</v>
      </c>
      <c r="AA25" s="28">
        <v>379</v>
      </c>
      <c r="AB25" s="29">
        <v>394</v>
      </c>
    </row>
    <row r="26" spans="1:29" ht="5.0999999999999996" customHeight="1" x14ac:dyDescent="0.25">
      <c r="A26" s="37"/>
      <c r="B26" s="38"/>
      <c r="C26" s="39"/>
      <c r="D26" s="40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3"/>
    </row>
    <row r="27" spans="1:29" ht="0.95" customHeight="1" x14ac:dyDescent="0.25">
      <c r="A27" s="44"/>
      <c r="B27" s="45"/>
      <c r="C27" s="46"/>
      <c r="D27" s="47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50"/>
    </row>
    <row r="28" spans="1:29" ht="0.95" customHeight="1" x14ac:dyDescent="0.25">
      <c r="A28" s="37"/>
      <c r="B28" s="38"/>
      <c r="C28" s="39"/>
      <c r="D28" s="40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3"/>
    </row>
    <row r="29" spans="1:29" ht="30" customHeight="1" x14ac:dyDescent="0.25">
      <c r="A29" s="51" t="s">
        <v>20</v>
      </c>
      <c r="B29" s="51"/>
      <c r="C29" s="51">
        <f>COUNTA(C14:C25)</f>
        <v>12</v>
      </c>
      <c r="D29" s="52"/>
      <c r="E29" s="53">
        <f t="shared" ref="E29:AB29" si="12">SUM(E14:E25)</f>
        <v>7309</v>
      </c>
      <c r="F29" s="53">
        <f t="shared" si="12"/>
        <v>1092</v>
      </c>
      <c r="G29" s="53">
        <f t="shared" si="12"/>
        <v>1075</v>
      </c>
      <c r="H29" s="53">
        <f t="shared" si="12"/>
        <v>1039</v>
      </c>
      <c r="I29" s="53">
        <f t="shared" si="12"/>
        <v>1076</v>
      </c>
      <c r="J29" s="53">
        <f t="shared" si="12"/>
        <v>17</v>
      </c>
      <c r="K29" s="53">
        <f t="shared" si="12"/>
        <v>0</v>
      </c>
      <c r="L29" s="53">
        <f t="shared" si="12"/>
        <v>14</v>
      </c>
      <c r="M29" s="53">
        <f t="shared" si="12"/>
        <v>103</v>
      </c>
      <c r="N29" s="53">
        <f t="shared" si="12"/>
        <v>0</v>
      </c>
      <c r="O29" s="53">
        <f t="shared" si="12"/>
        <v>4</v>
      </c>
      <c r="P29" s="53">
        <f t="shared" si="12"/>
        <v>11</v>
      </c>
      <c r="Q29" s="53">
        <f t="shared" si="12"/>
        <v>11</v>
      </c>
      <c r="R29" s="53">
        <f t="shared" si="12"/>
        <v>1103</v>
      </c>
      <c r="S29" s="53">
        <f t="shared" si="12"/>
        <v>2</v>
      </c>
      <c r="T29" s="53">
        <f t="shared" si="12"/>
        <v>1</v>
      </c>
      <c r="U29" s="53">
        <f t="shared" si="12"/>
        <v>0</v>
      </c>
      <c r="V29" s="53">
        <f t="shared" si="12"/>
        <v>0</v>
      </c>
      <c r="W29" s="53">
        <f t="shared" si="12"/>
        <v>3</v>
      </c>
      <c r="X29" s="53">
        <f t="shared" si="12"/>
        <v>1060</v>
      </c>
      <c r="Y29" s="53">
        <f t="shared" si="12"/>
        <v>0</v>
      </c>
      <c r="Z29" s="53">
        <f t="shared" si="12"/>
        <v>135</v>
      </c>
      <c r="AA29" s="53">
        <f t="shared" si="12"/>
        <v>4434</v>
      </c>
      <c r="AB29" s="53">
        <f t="shared" si="12"/>
        <v>4569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M_02_018_COPANDARO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ROBERT</cp:lastModifiedBy>
  <dcterms:created xsi:type="dcterms:W3CDTF">2015-06-05T00:06:51Z</dcterms:created>
  <dcterms:modified xsi:type="dcterms:W3CDTF">2015-06-19T15:29:00Z</dcterms:modified>
</cp:coreProperties>
</file>