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gif" ContentType="image/gif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hema\Dropbox\Computo\Ayuntamientos\M081_senguio\"/>
    </mc:Choice>
  </mc:AlternateContent>
  <bookViews>
    <workbookView xWindow="0" yWindow="0" windowWidth="28800" windowHeight="124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42" i="1" l="1"/>
  <c r="V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C42" i="1"/>
  <c r="X38" i="1"/>
  <c r="T38" i="1"/>
  <c r="X37" i="1"/>
  <c r="T37" i="1"/>
  <c r="U37" i="1" s="1"/>
  <c r="X36" i="1"/>
  <c r="T36" i="1"/>
  <c r="X35" i="1"/>
  <c r="T35" i="1"/>
  <c r="X34" i="1"/>
  <c r="T34" i="1"/>
  <c r="Y34" i="1" s="1"/>
  <c r="X33" i="1"/>
  <c r="T33" i="1"/>
  <c r="U33" i="1" s="1"/>
  <c r="X32" i="1"/>
  <c r="T32" i="1"/>
  <c r="Y32" i="1" s="1"/>
  <c r="X31" i="1"/>
  <c r="T31" i="1"/>
  <c r="U31" i="1" s="1"/>
  <c r="X30" i="1"/>
  <c r="T30" i="1"/>
  <c r="Y30" i="1" s="1"/>
  <c r="X29" i="1"/>
  <c r="T29" i="1"/>
  <c r="U29" i="1" s="1"/>
  <c r="X28" i="1"/>
  <c r="T28" i="1"/>
  <c r="Y28" i="1" s="1"/>
  <c r="X27" i="1"/>
  <c r="T27" i="1"/>
  <c r="U27" i="1" s="1"/>
  <c r="X26" i="1"/>
  <c r="T26" i="1"/>
  <c r="Y26" i="1" s="1"/>
  <c r="X25" i="1"/>
  <c r="T25" i="1"/>
  <c r="U25" i="1" s="1"/>
  <c r="X24" i="1"/>
  <c r="T24" i="1"/>
  <c r="Y24" i="1" s="1"/>
  <c r="X23" i="1"/>
  <c r="T23" i="1"/>
  <c r="U23" i="1" s="1"/>
  <c r="X22" i="1"/>
  <c r="T22" i="1"/>
  <c r="Y22" i="1" s="1"/>
  <c r="X21" i="1"/>
  <c r="T21" i="1"/>
  <c r="U21" i="1" s="1"/>
  <c r="X20" i="1"/>
  <c r="T20" i="1"/>
  <c r="Y20" i="1" s="1"/>
  <c r="X19" i="1"/>
  <c r="T19" i="1"/>
  <c r="Y19" i="1" s="1"/>
  <c r="X18" i="1"/>
  <c r="T18" i="1"/>
  <c r="Y18" i="1" s="1"/>
  <c r="X17" i="1"/>
  <c r="T17" i="1"/>
  <c r="U17" i="1" s="1"/>
  <c r="X16" i="1"/>
  <c r="T16" i="1"/>
  <c r="Y16" i="1" s="1"/>
  <c r="X15" i="1"/>
  <c r="T15" i="1"/>
  <c r="U15" i="1" s="1"/>
  <c r="X42" i="1"/>
  <c r="T42" i="1"/>
  <c r="Y35" i="1" l="1"/>
  <c r="Y36" i="1"/>
  <c r="Y38" i="1"/>
  <c r="U35" i="1"/>
  <c r="U19" i="1"/>
  <c r="Y15" i="1"/>
  <c r="Y17" i="1"/>
  <c r="Y21" i="1"/>
  <c r="Y23" i="1"/>
  <c r="Y25" i="1"/>
  <c r="Y27" i="1"/>
  <c r="Y29" i="1"/>
  <c r="Y31" i="1"/>
  <c r="Y33" i="1"/>
  <c r="Y37" i="1"/>
  <c r="U16" i="1"/>
  <c r="U18" i="1"/>
  <c r="U20" i="1"/>
  <c r="U22" i="1"/>
  <c r="U24" i="1"/>
  <c r="U26" i="1"/>
  <c r="U28" i="1"/>
  <c r="U30" i="1"/>
  <c r="U32" i="1"/>
  <c r="U34" i="1"/>
  <c r="U36" i="1"/>
  <c r="U38" i="1"/>
  <c r="Z15" i="1"/>
  <c r="Z27" i="1"/>
  <c r="Z28" i="1" s="1"/>
  <c r="Z29" i="1" s="1"/>
  <c r="Z30" i="1" s="1"/>
  <c r="A15" i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U42" i="1" l="1"/>
  <c r="Y42" i="1"/>
  <c r="Z14" i="1"/>
  <c r="Z16" i="1" s="1"/>
  <c r="Z17" i="1" l="1"/>
  <c r="Z18" i="1" s="1"/>
  <c r="A10" i="1" s="1"/>
  <c r="A9" i="1"/>
</calcChain>
</file>

<file path=xl/sharedStrings.xml><?xml version="1.0" encoding="utf-8"?>
<sst xmlns="http://schemas.openxmlformats.org/spreadsheetml/2006/main" count="69" uniqueCount="24">
  <si>
    <t>Municipio: 081 Senguio</t>
  </si>
  <si>
    <t>Ayuntamiento</t>
  </si>
  <si>
    <t>CASILLAS</t>
  </si>
  <si>
    <t>VOTOS DE PARTIDOS</t>
  </si>
  <si>
    <t>VOTOS EN CANDIDATURA COMUN 1</t>
  </si>
  <si>
    <t>VOTACION</t>
  </si>
  <si>
    <t>CVO.</t>
  </si>
  <si>
    <t>MUNICIPIO</t>
  </si>
  <si>
    <t>SECCIÓN</t>
  </si>
  <si>
    <t>CASILLA</t>
  </si>
  <si>
    <t>BOLETAS EN CASILLA</t>
  </si>
  <si>
    <t>VOTOS CANDIDATO COMUN MAS DE UN PARTIDO</t>
  </si>
  <si>
    <t>TOTAL DE VOTOS CANDIDATO COMUN + PARTIDOS</t>
  </si>
  <si>
    <t>NO REGISTRADOS</t>
  </si>
  <si>
    <t>VOTOS NULOS</t>
  </si>
  <si>
    <t>SUMA DE VOTOS VALIDOS</t>
  </si>
  <si>
    <t>SENGUIO</t>
  </si>
  <si>
    <t>CONTIGUA 1</t>
  </si>
  <si>
    <t>BÁSICA</t>
  </si>
  <si>
    <t>CONTIGUA 2</t>
  </si>
  <si>
    <t>CONTIGUA 3</t>
  </si>
  <si>
    <t>TOTAL</t>
  </si>
  <si>
    <t>CÓMPUTOS MUNICIPALES</t>
  </si>
  <si>
    <t>VOTACIÓN EMITIDA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</si>
</sst>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0"/>
    <numFmt numFmtId="165" formatCode="0000"/>
    <numFmt numFmtId="166" formatCode="000"/>
  </numFmts>
  <fonts count="11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2"/>
      <color indexed="8"/>
      <name val="Calibri"/>
      <family val="2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name val="Calibri"/>
      <family val="2"/>
    </font>
    <font>
      <sz val="8"/>
      <color indexed="8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3C5DD"/>
        <bgColor indexed="64"/>
      </patternFill>
    </fill>
    <fill>
      <patternFill patternType="solid">
        <fgColor rgb="FFFFF3FF"/>
        <bgColor indexed="64"/>
      </patternFill>
    </fill>
    <fill>
      <patternFill patternType="solid">
        <fgColor rgb="FFF3C5DD"/>
        <bgColor indexed="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0"/>
      </patternFill>
    </fill>
  </fills>
  <borders count="26">
    <border>
      <left/>
      <right/>
      <top/>
      <bottom/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22"/>
      </right>
      <top style="medium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medium">
        <color indexed="64"/>
      </top>
      <bottom style="thin">
        <color indexed="22"/>
      </bottom>
      <diagonal/>
    </border>
    <border>
      <left style="thin">
        <color indexed="22"/>
      </left>
      <right style="medium">
        <color indexed="64"/>
      </right>
      <top style="medium">
        <color indexed="64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 style="thin">
        <color indexed="22"/>
      </bottom>
      <diagonal/>
    </border>
    <border>
      <left style="thin">
        <color indexed="22"/>
      </left>
      <right/>
      <top style="medium">
        <color indexed="64"/>
      </top>
      <bottom style="thin">
        <color indexed="22"/>
      </bottom>
      <diagonal/>
    </border>
    <border>
      <left style="medium">
        <color indexed="64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medium">
        <color indexed="64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/>
      <bottom style="thin">
        <color indexed="22"/>
      </bottom>
      <diagonal/>
    </border>
    <border>
      <left style="thin">
        <color indexed="22"/>
      </left>
      <right style="medium">
        <color indexed="64"/>
      </right>
      <top/>
      <bottom style="thin">
        <color indexed="22"/>
      </bottom>
      <diagonal/>
    </border>
    <border>
      <left style="medium">
        <color indexed="64"/>
      </left>
      <right style="thin">
        <color indexed="22"/>
      </right>
      <top/>
      <bottom style="thin">
        <color indexed="22"/>
      </bottom>
      <diagonal/>
    </border>
    <border>
      <left style="medium">
        <color indexed="64"/>
      </left>
      <right style="medium">
        <color indexed="64"/>
      </right>
      <top/>
      <bottom style="thin">
        <color indexed="22"/>
      </bottom>
      <diagonal/>
    </border>
    <border>
      <left style="medium">
        <color indexed="64"/>
      </left>
      <right/>
      <top/>
      <bottom style="thin">
        <color indexed="22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2">
    <xf numFmtId="0" fontId="0" fillId="0" borderId="0"/>
    <xf numFmtId="0" fontId="5" fillId="0" borderId="0"/>
  </cellStyleXfs>
  <cellXfs count="8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165" fontId="6" fillId="0" borderId="1" xfId="1" applyNumberFormat="1" applyFont="1" applyFill="1" applyBorder="1" applyAlignment="1">
      <alignment horizontal="left"/>
    </xf>
    <xf numFmtId="164" fontId="3" fillId="0" borderId="0" xfId="0" applyNumberFormat="1" applyFont="1" applyAlignment="1">
      <alignment horizontal="left"/>
    </xf>
    <xf numFmtId="0" fontId="7" fillId="0" borderId="0" xfId="0" applyFont="1"/>
    <xf numFmtId="166" fontId="3" fillId="0" borderId="0" xfId="0" applyNumberFormat="1" applyFont="1" applyAlignment="1">
      <alignment horizontal="center"/>
    </xf>
    <xf numFmtId="0" fontId="3" fillId="0" borderId="0" xfId="0" applyFont="1"/>
    <xf numFmtId="0" fontId="0" fillId="0" borderId="0" xfId="0" applyAlignment="1">
      <alignment horizontal="center"/>
    </xf>
    <xf numFmtId="0" fontId="9" fillId="4" borderId="8" xfId="1" applyFont="1" applyFill="1" applyBorder="1" applyAlignment="1">
      <alignment horizontal="center" vertical="center" wrapText="1"/>
    </xf>
    <xf numFmtId="0" fontId="9" fillId="3" borderId="8" xfId="1" applyFont="1" applyFill="1" applyBorder="1" applyAlignment="1">
      <alignment horizontal="center" vertical="top" wrapText="1"/>
    </xf>
    <xf numFmtId="0" fontId="9" fillId="4" borderId="8" xfId="1" applyFont="1" applyFill="1" applyBorder="1" applyAlignment="1">
      <alignment horizontal="center" vertical="top" wrapText="1"/>
    </xf>
    <xf numFmtId="0" fontId="0" fillId="0" borderId="0" xfId="0" applyAlignment="1">
      <alignment vertical="top"/>
    </xf>
    <xf numFmtId="166" fontId="10" fillId="0" borderId="9" xfId="1" applyNumberFormat="1" applyFont="1" applyFill="1" applyBorder="1" applyAlignment="1">
      <alignment horizontal="center" wrapText="1"/>
    </xf>
    <xf numFmtId="165" fontId="10" fillId="0" borderId="10" xfId="1" applyNumberFormat="1" applyFont="1" applyFill="1" applyBorder="1" applyAlignment="1">
      <alignment horizontal="left" wrapText="1"/>
    </xf>
    <xf numFmtId="165" fontId="10" fillId="0" borderId="10" xfId="1" applyNumberFormat="1" applyFont="1" applyFill="1" applyBorder="1" applyAlignment="1">
      <alignment horizontal="center" wrapText="1"/>
    </xf>
    <xf numFmtId="0" fontId="10" fillId="0" borderId="10" xfId="1" applyFont="1" applyFill="1" applyBorder="1" applyAlignment="1">
      <alignment horizontal="left" wrapText="1"/>
    </xf>
    <xf numFmtId="0" fontId="10" fillId="0" borderId="11" xfId="1" applyFont="1" applyFill="1" applyBorder="1" applyAlignment="1">
      <alignment horizontal="right" wrapText="1"/>
    </xf>
    <xf numFmtId="0" fontId="10" fillId="0" borderId="9" xfId="1" applyFont="1" applyFill="1" applyBorder="1" applyAlignment="1" applyProtection="1">
      <alignment wrapText="1"/>
      <protection locked="0"/>
    </xf>
    <xf numFmtId="0" fontId="10" fillId="0" borderId="10" xfId="1" applyFont="1" applyFill="1" applyBorder="1" applyAlignment="1" applyProtection="1">
      <alignment wrapText="1"/>
      <protection locked="0"/>
    </xf>
    <xf numFmtId="0" fontId="10" fillId="0" borderId="11" xfId="1" applyFont="1" applyFill="1" applyBorder="1" applyAlignment="1" applyProtection="1">
      <alignment wrapText="1"/>
      <protection locked="0"/>
    </xf>
    <xf numFmtId="0" fontId="10" fillId="0" borderId="12" xfId="1" applyFont="1" applyFill="1" applyBorder="1" applyAlignment="1" applyProtection="1">
      <alignment wrapText="1"/>
      <protection locked="0"/>
    </xf>
    <xf numFmtId="0" fontId="10" fillId="0" borderId="13" xfId="1" applyFont="1" applyFill="1" applyBorder="1" applyAlignment="1" applyProtection="1">
      <alignment wrapText="1"/>
      <protection locked="0"/>
    </xf>
    <xf numFmtId="0" fontId="10" fillId="0" borderId="14" xfId="1" applyFont="1" applyFill="1" applyBorder="1" applyAlignment="1" applyProtection="1">
      <alignment wrapText="1"/>
      <protection locked="0"/>
    </xf>
    <xf numFmtId="0" fontId="10" fillId="0" borderId="11" xfId="1" applyFont="1" applyFill="1" applyBorder="1" applyAlignment="1">
      <alignment wrapText="1"/>
    </xf>
    <xf numFmtId="166" fontId="10" fillId="5" borderId="15" xfId="1" applyNumberFormat="1" applyFont="1" applyFill="1" applyBorder="1" applyAlignment="1">
      <alignment horizontal="center" wrapText="1"/>
    </xf>
    <xf numFmtId="165" fontId="10" fillId="5" borderId="1" xfId="1" applyNumberFormat="1" applyFont="1" applyFill="1" applyBorder="1" applyAlignment="1">
      <alignment horizontal="left" wrapText="1"/>
    </xf>
    <xf numFmtId="165" fontId="10" fillId="5" borderId="16" xfId="1" applyNumberFormat="1" applyFont="1" applyFill="1" applyBorder="1" applyAlignment="1">
      <alignment horizontal="center" wrapText="1"/>
    </xf>
    <xf numFmtId="0" fontId="10" fillId="5" borderId="16" xfId="1" applyFont="1" applyFill="1" applyBorder="1" applyAlignment="1">
      <alignment horizontal="left" wrapText="1"/>
    </xf>
    <xf numFmtId="0" fontId="10" fillId="5" borderId="17" xfId="1" applyFont="1" applyFill="1" applyBorder="1" applyAlignment="1">
      <alignment horizontal="right" wrapText="1"/>
    </xf>
    <xf numFmtId="0" fontId="10" fillId="5" borderId="15" xfId="1" applyFont="1" applyFill="1" applyBorder="1" applyAlignment="1" applyProtection="1">
      <alignment wrapText="1"/>
      <protection locked="0"/>
    </xf>
    <xf numFmtId="0" fontId="10" fillId="5" borderId="16" xfId="1" applyFont="1" applyFill="1" applyBorder="1" applyAlignment="1" applyProtection="1">
      <alignment wrapText="1"/>
      <protection locked="0"/>
    </xf>
    <xf numFmtId="0" fontId="10" fillId="5" borderId="17" xfId="1" applyFont="1" applyFill="1" applyBorder="1" applyAlignment="1" applyProtection="1">
      <alignment wrapText="1"/>
      <protection locked="0"/>
    </xf>
    <xf numFmtId="0" fontId="10" fillId="5" borderId="18" xfId="1" applyFont="1" applyFill="1" applyBorder="1" applyAlignment="1" applyProtection="1">
      <alignment wrapText="1"/>
      <protection locked="0"/>
    </xf>
    <xf numFmtId="0" fontId="10" fillId="5" borderId="19" xfId="1" applyFont="1" applyFill="1" applyBorder="1" applyAlignment="1" applyProtection="1">
      <alignment wrapText="1"/>
      <protection locked="0"/>
    </xf>
    <xf numFmtId="0" fontId="10" fillId="5" borderId="20" xfId="1" applyFont="1" applyFill="1" applyBorder="1" applyAlignment="1" applyProtection="1">
      <alignment wrapText="1"/>
      <protection locked="0"/>
    </xf>
    <xf numFmtId="0" fontId="10" fillId="5" borderId="21" xfId="1" applyFont="1" applyFill="1" applyBorder="1" applyAlignment="1">
      <alignment wrapText="1"/>
    </xf>
    <xf numFmtId="166" fontId="10" fillId="0" borderId="22" xfId="1" applyNumberFormat="1" applyFont="1" applyFill="1" applyBorder="1" applyAlignment="1">
      <alignment horizontal="center" wrapText="1"/>
    </xf>
    <xf numFmtId="165" fontId="10" fillId="0" borderId="16" xfId="1" applyNumberFormat="1" applyFont="1" applyFill="1" applyBorder="1" applyAlignment="1">
      <alignment horizontal="left" wrapText="1"/>
    </xf>
    <xf numFmtId="165" fontId="10" fillId="0" borderId="1" xfId="1" applyNumberFormat="1" applyFont="1" applyFill="1" applyBorder="1" applyAlignment="1">
      <alignment horizontal="center" wrapText="1"/>
    </xf>
    <xf numFmtId="0" fontId="10" fillId="0" borderId="1" xfId="1" applyFont="1" applyFill="1" applyBorder="1" applyAlignment="1">
      <alignment horizontal="left" wrapText="1"/>
    </xf>
    <xf numFmtId="0" fontId="10" fillId="0" borderId="21" xfId="1" applyFont="1" applyFill="1" applyBorder="1" applyAlignment="1">
      <alignment horizontal="right" wrapText="1"/>
    </xf>
    <xf numFmtId="0" fontId="10" fillId="0" borderId="22" xfId="1" applyFont="1" applyFill="1" applyBorder="1" applyAlignment="1" applyProtection="1">
      <alignment wrapText="1"/>
      <protection locked="0"/>
    </xf>
    <xf numFmtId="0" fontId="10" fillId="0" borderId="1" xfId="1" applyFont="1" applyFill="1" applyBorder="1" applyAlignment="1" applyProtection="1">
      <alignment wrapText="1"/>
      <protection locked="0"/>
    </xf>
    <xf numFmtId="0" fontId="10" fillId="0" borderId="21" xfId="1" applyFont="1" applyFill="1" applyBorder="1" applyAlignment="1" applyProtection="1">
      <alignment wrapText="1"/>
      <protection locked="0"/>
    </xf>
    <xf numFmtId="0" fontId="10" fillId="0" borderId="23" xfId="1" applyFont="1" applyFill="1" applyBorder="1" applyAlignment="1" applyProtection="1">
      <alignment wrapText="1"/>
      <protection locked="0"/>
    </xf>
    <xf numFmtId="0" fontId="10" fillId="0" borderId="24" xfId="1" applyFont="1" applyFill="1" applyBorder="1" applyAlignment="1" applyProtection="1">
      <alignment wrapText="1"/>
      <protection locked="0"/>
    </xf>
    <xf numFmtId="0" fontId="10" fillId="0" borderId="20" xfId="1" applyFont="1" applyFill="1" applyBorder="1" applyAlignment="1" applyProtection="1">
      <alignment wrapText="1"/>
      <protection locked="0"/>
    </xf>
    <xf numFmtId="0" fontId="10" fillId="0" borderId="21" xfId="1" applyFont="1" applyFill="1" applyBorder="1" applyAlignment="1">
      <alignment wrapText="1"/>
    </xf>
    <xf numFmtId="2" fontId="0" fillId="0" borderId="0" xfId="0" applyNumberFormat="1"/>
    <xf numFmtId="0" fontId="0" fillId="0" borderId="0" xfId="0" applyAlignment="1">
      <alignment horizontal="right"/>
    </xf>
    <xf numFmtId="166" fontId="10" fillId="0" borderId="0" xfId="1" applyNumberFormat="1" applyFont="1" applyFill="1" applyBorder="1" applyAlignment="1">
      <alignment horizontal="center" wrapText="1"/>
    </xf>
    <xf numFmtId="165" fontId="10" fillId="0" borderId="0" xfId="1" applyNumberFormat="1" applyFont="1" applyFill="1" applyBorder="1" applyAlignment="1">
      <alignment horizontal="left" wrapText="1"/>
    </xf>
    <xf numFmtId="165" fontId="10" fillId="0" borderId="0" xfId="1" applyNumberFormat="1" applyFont="1" applyFill="1" applyBorder="1" applyAlignment="1">
      <alignment horizontal="center" wrapText="1"/>
    </xf>
    <xf numFmtId="0" fontId="10" fillId="0" borderId="0" xfId="1" applyFont="1" applyFill="1" applyBorder="1" applyAlignment="1">
      <alignment horizontal="left" wrapText="1"/>
    </xf>
    <xf numFmtId="0" fontId="10" fillId="0" borderId="0" xfId="1" applyFont="1" applyFill="1" applyBorder="1" applyAlignment="1">
      <alignment horizontal="right" wrapText="1"/>
    </xf>
    <xf numFmtId="0" fontId="10" fillId="0" borderId="0" xfId="1" applyFont="1" applyFill="1" applyBorder="1" applyAlignment="1" applyProtection="1">
      <alignment wrapText="1"/>
      <protection locked="0"/>
    </xf>
    <xf numFmtId="0" fontId="10" fillId="0" borderId="0" xfId="1" applyFont="1" applyFill="1" applyBorder="1" applyAlignment="1">
      <alignment wrapText="1"/>
    </xf>
    <xf numFmtId="166" fontId="10" fillId="6" borderId="0" xfId="1" applyNumberFormat="1" applyFont="1" applyFill="1" applyBorder="1" applyAlignment="1">
      <alignment horizontal="center" wrapText="1"/>
    </xf>
    <xf numFmtId="165" fontId="10" fillId="6" borderId="0" xfId="1" applyNumberFormat="1" applyFont="1" applyFill="1" applyBorder="1" applyAlignment="1">
      <alignment horizontal="left" wrapText="1"/>
    </xf>
    <xf numFmtId="165" fontId="10" fillId="6" borderId="0" xfId="1" applyNumberFormat="1" applyFont="1" applyFill="1" applyBorder="1" applyAlignment="1">
      <alignment horizontal="center" wrapText="1"/>
    </xf>
    <xf numFmtId="0" fontId="10" fillId="6" borderId="0" xfId="1" applyFont="1" applyFill="1" applyBorder="1" applyAlignment="1">
      <alignment horizontal="left" wrapText="1"/>
    </xf>
    <xf numFmtId="0" fontId="10" fillId="6" borderId="0" xfId="1" applyFont="1" applyFill="1" applyBorder="1" applyAlignment="1">
      <alignment horizontal="right" wrapText="1"/>
    </xf>
    <xf numFmtId="0" fontId="10" fillId="6" borderId="0" xfId="1" applyFont="1" applyFill="1" applyBorder="1" applyAlignment="1" applyProtection="1">
      <alignment wrapText="1"/>
      <protection locked="0"/>
    </xf>
    <xf numFmtId="0" fontId="10" fillId="6" borderId="0" xfId="1" applyFont="1" applyFill="1" applyBorder="1" applyAlignment="1">
      <alignment wrapText="1"/>
    </xf>
    <xf numFmtId="0" fontId="9" fillId="7" borderId="25" xfId="1" applyFont="1" applyFill="1" applyBorder="1" applyAlignment="1">
      <alignment horizontal="center" vertical="center" wrapText="1"/>
    </xf>
    <xf numFmtId="0" fontId="9" fillId="7" borderId="25" xfId="1" applyFont="1" applyFill="1" applyBorder="1" applyAlignment="1">
      <alignment horizontal="left" vertical="center" wrapText="1"/>
    </xf>
    <xf numFmtId="3" fontId="9" fillId="7" borderId="25" xfId="1" applyNumberFormat="1" applyFont="1" applyFill="1" applyBorder="1" applyAlignment="1">
      <alignment horizontal="right" vertical="center" wrapText="1"/>
    </xf>
    <xf numFmtId="0" fontId="2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left"/>
    </xf>
    <xf numFmtId="0" fontId="4" fillId="0" borderId="0" xfId="0" applyFont="1" applyAlignment="1">
      <alignment horizontal="center" vertical="center"/>
    </xf>
    <xf numFmtId="0" fontId="8" fillId="2" borderId="2" xfId="0" applyFont="1" applyFill="1" applyBorder="1" applyAlignment="1">
      <alignment horizontal="center"/>
    </xf>
    <xf numFmtId="0" fontId="8" fillId="2" borderId="3" xfId="0" applyFont="1" applyFill="1" applyBorder="1" applyAlignment="1">
      <alignment horizontal="center"/>
    </xf>
    <xf numFmtId="0" fontId="8" fillId="2" borderId="4" xfId="0" applyFont="1" applyFill="1" applyBorder="1" applyAlignment="1">
      <alignment horizontal="center"/>
    </xf>
    <xf numFmtId="0" fontId="8" fillId="3" borderId="2" xfId="0" applyFont="1" applyFill="1" applyBorder="1" applyAlignment="1">
      <alignment horizontal="center"/>
    </xf>
    <xf numFmtId="0" fontId="8" fillId="3" borderId="3" xfId="0" applyFont="1" applyFill="1" applyBorder="1" applyAlignment="1">
      <alignment horizontal="center"/>
    </xf>
    <xf numFmtId="0" fontId="8" fillId="3" borderId="4" xfId="0" applyFont="1" applyFill="1" applyBorder="1" applyAlignment="1">
      <alignment horizontal="center"/>
    </xf>
    <xf numFmtId="0" fontId="9" fillId="4" borderId="5" xfId="1" applyFont="1" applyFill="1" applyBorder="1" applyAlignment="1">
      <alignment horizontal="center" wrapText="1"/>
    </xf>
    <xf numFmtId="0" fontId="9" fillId="4" borderId="6" xfId="1" applyFont="1" applyFill="1" applyBorder="1" applyAlignment="1">
      <alignment horizontal="center" wrapText="1"/>
    </xf>
    <xf numFmtId="0" fontId="9" fillId="4" borderId="7" xfId="1" applyFont="1" applyFill="1" applyBorder="1" applyAlignment="1">
      <alignment horizontal="center" wrapText="1"/>
    </xf>
    <xf numFmtId="0" fontId="9" fillId="3" borderId="5" xfId="1" applyFont="1" applyFill="1" applyBorder="1" applyAlignment="1">
      <alignment horizontal="center" vertical="top" wrapText="1"/>
    </xf>
    <xf numFmtId="0" fontId="9" fillId="3" borderId="6" xfId="1" applyFont="1" applyFill="1" applyBorder="1" applyAlignment="1">
      <alignment horizontal="center" vertical="top" wrapText="1"/>
    </xf>
    <xf numFmtId="0" fontId="9" fillId="3" borderId="7" xfId="1" applyFont="1" applyFill="1" applyBorder="1" applyAlignment="1">
      <alignment horizontal="center" vertical="top" wrapText="1"/>
    </xf>
  </cellXfs>
  <cellStyles count="2">
    <cellStyle name="Normal" xfId="0" builtinId="0"/>
    <cellStyle name="Normal_Hoja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gif"/><Relationship Id="rId12" Type="http://schemas.openxmlformats.org/officeDocument/2006/relationships/image" Target="../media/image12.png"/><Relationship Id="rId2" Type="http://schemas.openxmlformats.org/officeDocument/2006/relationships/image" Target="../media/image2.jpg"/><Relationship Id="rId1" Type="http://schemas.openxmlformats.org/officeDocument/2006/relationships/image" Target="../media/image1.gif"/><Relationship Id="rId6" Type="http://schemas.openxmlformats.org/officeDocument/2006/relationships/image" Target="../media/image6.gif"/><Relationship Id="rId11" Type="http://schemas.openxmlformats.org/officeDocument/2006/relationships/image" Target="../media/image11.gif"/><Relationship Id="rId5" Type="http://schemas.openxmlformats.org/officeDocument/2006/relationships/image" Target="../media/image5.gif"/><Relationship Id="rId10" Type="http://schemas.openxmlformats.org/officeDocument/2006/relationships/image" Target="../media/image10.JPG"/><Relationship Id="rId4" Type="http://schemas.openxmlformats.org/officeDocument/2006/relationships/image" Target="../media/image4.jpeg"/><Relationship Id="rId9" Type="http://schemas.openxmlformats.org/officeDocument/2006/relationships/image" Target="../media/image9.g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38100</xdr:colOff>
      <xdr:row>12</xdr:row>
      <xdr:rowOff>9525</xdr:rowOff>
    </xdr:from>
    <xdr:ext cx="504825" cy="504825"/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96250" y="2295525"/>
          <a:ext cx="504825" cy="504825"/>
        </a:xfrm>
        <a:prstGeom prst="rect">
          <a:avLst/>
        </a:prstGeom>
      </xdr:spPr>
    </xdr:pic>
    <xdr:clientData/>
  </xdr:oneCellAnchor>
  <xdr:oneCellAnchor>
    <xdr:from>
      <xdr:col>5</xdr:col>
      <xdr:colOff>61875</xdr:colOff>
      <xdr:row>12</xdr:row>
      <xdr:rowOff>23775</xdr:rowOff>
    </xdr:from>
    <xdr:ext cx="476250" cy="476250"/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71825" y="2309775"/>
          <a:ext cx="476250" cy="47625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1219200" cy="676751"/>
    <xdr:pic>
      <xdr:nvPicPr>
        <xdr:cNvPr id="4" name="Imagen 3" descr="C:\Users\PEPE\Documents\2014\IEM_20_años\LOGOTIPO color 20 años.png"/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19200" cy="676751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22</xdr:col>
      <xdr:colOff>581025</xdr:colOff>
      <xdr:row>0</xdr:row>
      <xdr:rowOff>0</xdr:rowOff>
    </xdr:from>
    <xdr:ext cx="1340561" cy="676051"/>
    <xdr:pic>
      <xdr:nvPicPr>
        <xdr:cNvPr id="5" name="Imagen 4" descr="C:\Users\PEPE\Documents\2014\IEM_20_años\Logotipo IEM.jpg"/>
        <xdr:cNvPicPr/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21125" y="0"/>
          <a:ext cx="1340561" cy="676051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12</xdr:col>
      <xdr:colOff>38100</xdr:colOff>
      <xdr:row>12</xdr:row>
      <xdr:rowOff>19050</xdr:rowOff>
    </xdr:from>
    <xdr:ext cx="495300" cy="495300"/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15225" y="2305050"/>
          <a:ext cx="495300" cy="495300"/>
        </a:xfrm>
        <a:prstGeom prst="rect">
          <a:avLst/>
        </a:prstGeom>
      </xdr:spPr>
    </xdr:pic>
    <xdr:clientData/>
  </xdr:oneCellAnchor>
  <xdr:oneCellAnchor>
    <xdr:from>
      <xdr:col>14</xdr:col>
      <xdr:colOff>95250</xdr:colOff>
      <xdr:row>12</xdr:row>
      <xdr:rowOff>28575</xdr:rowOff>
    </xdr:from>
    <xdr:ext cx="450000" cy="450000"/>
    <xdr:pic>
      <xdr:nvPicPr>
        <xdr:cNvPr id="7" name="Imagen 6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34425" y="2314575"/>
          <a:ext cx="450000" cy="450000"/>
        </a:xfrm>
        <a:prstGeom prst="rect">
          <a:avLst/>
        </a:prstGeom>
      </xdr:spPr>
    </xdr:pic>
    <xdr:clientData/>
  </xdr:oneCellAnchor>
  <xdr:oneCellAnchor>
    <xdr:from>
      <xdr:col>10</xdr:col>
      <xdr:colOff>66600</xdr:colOff>
      <xdr:row>12</xdr:row>
      <xdr:rowOff>28500</xdr:rowOff>
    </xdr:from>
    <xdr:ext cx="457275" cy="457275"/>
    <xdr:pic>
      <xdr:nvPicPr>
        <xdr:cNvPr id="8" name="Imagen 7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675" y="2314500"/>
          <a:ext cx="457275" cy="457275"/>
        </a:xfrm>
        <a:prstGeom prst="rect">
          <a:avLst/>
        </a:prstGeom>
      </xdr:spPr>
    </xdr:pic>
    <xdr:clientData/>
  </xdr:oneCellAnchor>
  <xdr:oneCellAnchor>
    <xdr:from>
      <xdr:col>7</xdr:col>
      <xdr:colOff>61800</xdr:colOff>
      <xdr:row>12</xdr:row>
      <xdr:rowOff>23700</xdr:rowOff>
    </xdr:from>
    <xdr:ext cx="476250" cy="476250"/>
    <xdr:pic>
      <xdr:nvPicPr>
        <xdr:cNvPr id="9" name="Imagen 8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33800" y="2309700"/>
          <a:ext cx="476250" cy="476250"/>
        </a:xfrm>
        <a:prstGeom prst="rect">
          <a:avLst/>
        </a:prstGeom>
      </xdr:spPr>
    </xdr:pic>
    <xdr:clientData/>
  </xdr:oneCellAnchor>
  <xdr:oneCellAnchor>
    <xdr:from>
      <xdr:col>6</xdr:col>
      <xdr:colOff>59400</xdr:colOff>
      <xdr:row>12</xdr:row>
      <xdr:rowOff>30825</xdr:rowOff>
    </xdr:from>
    <xdr:ext cx="457200" cy="457200"/>
    <xdr:pic>
      <xdr:nvPicPr>
        <xdr:cNvPr id="10" name="Imagen 9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50375" y="2316825"/>
          <a:ext cx="457200" cy="457200"/>
        </a:xfrm>
        <a:prstGeom prst="rect">
          <a:avLst/>
        </a:prstGeom>
      </xdr:spPr>
    </xdr:pic>
    <xdr:clientData/>
  </xdr:oneCellAnchor>
  <xdr:oneCellAnchor>
    <xdr:from>
      <xdr:col>8</xdr:col>
      <xdr:colOff>85725</xdr:colOff>
      <xdr:row>12</xdr:row>
      <xdr:rowOff>24982</xdr:rowOff>
    </xdr:from>
    <xdr:ext cx="438000" cy="457467"/>
    <xdr:pic>
      <xdr:nvPicPr>
        <xdr:cNvPr id="11" name="Imagen 10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38750" y="2310982"/>
          <a:ext cx="438000" cy="457467"/>
        </a:xfrm>
        <a:prstGeom prst="rect">
          <a:avLst/>
        </a:prstGeom>
      </xdr:spPr>
    </xdr:pic>
    <xdr:clientData/>
  </xdr:oneCellAnchor>
  <xdr:oneCellAnchor>
    <xdr:from>
      <xdr:col>9</xdr:col>
      <xdr:colOff>64125</xdr:colOff>
      <xdr:row>12</xdr:row>
      <xdr:rowOff>16500</xdr:rowOff>
    </xdr:from>
    <xdr:ext cx="476250" cy="476250"/>
    <xdr:pic>
      <xdr:nvPicPr>
        <xdr:cNvPr id="12" name="Imagen 11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98175" y="2302500"/>
          <a:ext cx="476250" cy="476250"/>
        </a:xfrm>
        <a:prstGeom prst="rect">
          <a:avLst/>
        </a:prstGeom>
      </xdr:spPr>
    </xdr:pic>
    <xdr:clientData/>
  </xdr:oneCellAnchor>
  <xdr:oneCellAnchor>
    <xdr:from>
      <xdr:col>10</xdr:col>
      <xdr:colOff>552449</xdr:colOff>
      <xdr:row>11</xdr:row>
      <xdr:rowOff>142874</xdr:rowOff>
    </xdr:from>
    <xdr:ext cx="600075" cy="600075"/>
    <xdr:pic>
      <xdr:nvPicPr>
        <xdr:cNvPr id="13" name="Imagen 12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67524" y="2238374"/>
          <a:ext cx="600075" cy="600075"/>
        </a:xfrm>
        <a:prstGeom prst="rect">
          <a:avLst/>
        </a:prstGeom>
      </xdr:spPr>
    </xdr:pic>
    <xdr:clientData/>
  </xdr:oneCellAnchor>
  <xdr:oneCellAnchor>
    <xdr:from>
      <xdr:col>18</xdr:col>
      <xdr:colOff>1019175</xdr:colOff>
      <xdr:row>12</xdr:row>
      <xdr:rowOff>47625</xdr:rowOff>
    </xdr:from>
    <xdr:ext cx="450000" cy="450000"/>
    <xdr:pic>
      <xdr:nvPicPr>
        <xdr:cNvPr id="14" name="Imagen 6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35000" y="2333625"/>
          <a:ext cx="450000" cy="450000"/>
        </a:xfrm>
        <a:prstGeom prst="rect">
          <a:avLst/>
        </a:prstGeom>
      </xdr:spPr>
    </xdr:pic>
    <xdr:clientData/>
  </xdr:oneCellAnchor>
  <xdr:oneCellAnchor>
    <xdr:from>
      <xdr:col>18</xdr:col>
      <xdr:colOff>33225</xdr:colOff>
      <xdr:row>12</xdr:row>
      <xdr:rowOff>33225</xdr:rowOff>
    </xdr:from>
    <xdr:ext cx="476250" cy="476250"/>
    <xdr:pic>
      <xdr:nvPicPr>
        <xdr:cNvPr id="15" name="Imagen 8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49050" y="2319225"/>
          <a:ext cx="476250" cy="476250"/>
        </a:xfrm>
        <a:prstGeom prst="rect">
          <a:avLst/>
        </a:prstGeom>
      </xdr:spPr>
    </xdr:pic>
    <xdr:clientData/>
  </xdr:oneCellAnchor>
  <xdr:oneCellAnchor>
    <xdr:from>
      <xdr:col>18</xdr:col>
      <xdr:colOff>533400</xdr:colOff>
      <xdr:row>12</xdr:row>
      <xdr:rowOff>34507</xdr:rowOff>
    </xdr:from>
    <xdr:ext cx="438000" cy="457467"/>
    <xdr:pic>
      <xdr:nvPicPr>
        <xdr:cNvPr id="16" name="Imagen 10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49225" y="2320507"/>
          <a:ext cx="438000" cy="457467"/>
        </a:xfrm>
        <a:prstGeom prst="rect">
          <a:avLst/>
        </a:prstGeom>
      </xdr:spPr>
    </xdr:pic>
    <xdr:clientData/>
  </xdr:oneCellAnchor>
  <xdr:oneCellAnchor>
    <xdr:from>
      <xdr:col>15</xdr:col>
      <xdr:colOff>42750</xdr:colOff>
      <xdr:row>12</xdr:row>
      <xdr:rowOff>52275</xdr:rowOff>
    </xdr:from>
    <xdr:ext cx="476250" cy="476250"/>
    <xdr:pic>
      <xdr:nvPicPr>
        <xdr:cNvPr id="17" name="Imagen 8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62950" y="2338275"/>
          <a:ext cx="476250" cy="476250"/>
        </a:xfrm>
        <a:prstGeom prst="rect">
          <a:avLst/>
        </a:prstGeom>
      </xdr:spPr>
    </xdr:pic>
    <xdr:clientData/>
  </xdr:oneCellAnchor>
  <xdr:oneCellAnchor>
    <xdr:from>
      <xdr:col>15</xdr:col>
      <xdr:colOff>542925</xdr:colOff>
      <xdr:row>12</xdr:row>
      <xdr:rowOff>53557</xdr:rowOff>
    </xdr:from>
    <xdr:ext cx="438000" cy="457467"/>
    <xdr:pic>
      <xdr:nvPicPr>
        <xdr:cNvPr id="18" name="Imagen 10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63125" y="2339557"/>
          <a:ext cx="438000" cy="457467"/>
        </a:xfrm>
        <a:prstGeom prst="rect">
          <a:avLst/>
        </a:prstGeom>
      </xdr:spPr>
    </xdr:pic>
    <xdr:clientData/>
  </xdr:oneCellAnchor>
  <xdr:oneCellAnchor>
    <xdr:from>
      <xdr:col>16</xdr:col>
      <xdr:colOff>542925</xdr:colOff>
      <xdr:row>12</xdr:row>
      <xdr:rowOff>66675</xdr:rowOff>
    </xdr:from>
    <xdr:ext cx="450000" cy="450000"/>
    <xdr:pic>
      <xdr:nvPicPr>
        <xdr:cNvPr id="19" name="Imagen 6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0400" y="2352675"/>
          <a:ext cx="450000" cy="450000"/>
        </a:xfrm>
        <a:prstGeom prst="rect">
          <a:avLst/>
        </a:prstGeom>
      </xdr:spPr>
    </xdr:pic>
    <xdr:clientData/>
  </xdr:oneCellAnchor>
  <xdr:oneCellAnchor>
    <xdr:from>
      <xdr:col>16</xdr:col>
      <xdr:colOff>42750</xdr:colOff>
      <xdr:row>12</xdr:row>
      <xdr:rowOff>52275</xdr:rowOff>
    </xdr:from>
    <xdr:ext cx="476250" cy="476250"/>
    <xdr:pic>
      <xdr:nvPicPr>
        <xdr:cNvPr id="20" name="Imagen 8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20225" y="2338275"/>
          <a:ext cx="476250" cy="476250"/>
        </a:xfrm>
        <a:prstGeom prst="rect">
          <a:avLst/>
        </a:prstGeom>
      </xdr:spPr>
    </xdr:pic>
    <xdr:clientData/>
  </xdr:oneCellAnchor>
  <xdr:oneCellAnchor>
    <xdr:from>
      <xdr:col>17</xdr:col>
      <xdr:colOff>523875</xdr:colOff>
      <xdr:row>12</xdr:row>
      <xdr:rowOff>66675</xdr:rowOff>
    </xdr:from>
    <xdr:ext cx="450000" cy="450000"/>
    <xdr:pic>
      <xdr:nvPicPr>
        <xdr:cNvPr id="21" name="Imagen 6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39575" y="2352675"/>
          <a:ext cx="450000" cy="450000"/>
        </a:xfrm>
        <a:prstGeom prst="rect">
          <a:avLst/>
        </a:prstGeom>
      </xdr:spPr>
    </xdr:pic>
    <xdr:clientData/>
  </xdr:oneCellAnchor>
  <xdr:oneCellAnchor>
    <xdr:from>
      <xdr:col>17</xdr:col>
      <xdr:colOff>38100</xdr:colOff>
      <xdr:row>12</xdr:row>
      <xdr:rowOff>53557</xdr:rowOff>
    </xdr:from>
    <xdr:ext cx="438000" cy="457467"/>
    <xdr:pic>
      <xdr:nvPicPr>
        <xdr:cNvPr id="22" name="Imagen 10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53800" y="2339557"/>
          <a:ext cx="438000" cy="45746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2"/>
  <sheetViews>
    <sheetView tabSelected="1" workbookViewId="0">
      <selection activeCell="L3" sqref="L3"/>
    </sheetView>
  </sheetViews>
  <sheetFormatPr baseColWidth="10" defaultRowHeight="15" x14ac:dyDescent="0.25"/>
  <cols>
    <col min="1" max="1" width="5.140625" bestFit="1" customWidth="1"/>
    <col min="2" max="2" width="16.5703125" style="8" bestFit="1" customWidth="1"/>
    <col min="3" max="3" width="6.5703125" style="8" bestFit="1" customWidth="1"/>
    <col min="4" max="4" width="13.42578125" bestFit="1" customWidth="1"/>
    <col min="5" max="5" width="9.42578125" customWidth="1"/>
    <col min="6" max="15" width="8.7109375" customWidth="1"/>
    <col min="16" max="16" width="15.85546875" customWidth="1"/>
    <col min="17" max="17" width="15.5703125" customWidth="1"/>
    <col min="18" max="18" width="15" customWidth="1"/>
    <col min="19" max="19" width="22.5703125" customWidth="1"/>
    <col min="20" max="20" width="11.7109375" bestFit="1" customWidth="1"/>
    <col min="21" max="21" width="11.85546875" bestFit="1" customWidth="1"/>
    <col min="22" max="25" width="9.7109375" customWidth="1"/>
    <col min="26" max="26" width="11.42578125" hidden="1" customWidth="1"/>
  </cols>
  <sheetData>
    <row r="1" spans="1:26" ht="15" customHeight="1" x14ac:dyDescent="0.25">
      <c r="B1" s="1"/>
      <c r="C1" s="1"/>
      <c r="D1" s="1"/>
      <c r="E1" s="2"/>
      <c r="F1" s="2"/>
      <c r="G1" s="2"/>
      <c r="H1" s="2"/>
      <c r="I1" s="2"/>
      <c r="J1" s="2"/>
      <c r="K1" s="2"/>
    </row>
    <row r="2" spans="1:26" ht="15" customHeight="1" x14ac:dyDescent="0.25">
      <c r="B2" s="1"/>
      <c r="C2" s="1"/>
      <c r="D2" s="1"/>
      <c r="E2" s="2"/>
      <c r="F2" s="2"/>
      <c r="G2" s="2"/>
      <c r="H2" s="2"/>
      <c r="I2" s="2"/>
      <c r="J2" s="2"/>
      <c r="K2" s="2"/>
    </row>
    <row r="3" spans="1:26" ht="15" customHeight="1" x14ac:dyDescent="0.25">
      <c r="B3" s="1"/>
      <c r="C3" s="1"/>
      <c r="D3" s="1"/>
      <c r="E3" s="2"/>
      <c r="F3" s="2"/>
      <c r="G3" s="2"/>
      <c r="H3" s="2"/>
      <c r="I3" s="2"/>
      <c r="J3" s="2"/>
      <c r="K3" s="2"/>
    </row>
    <row r="4" spans="1:26" ht="15" customHeight="1" x14ac:dyDescent="0.25">
      <c r="B4" s="1"/>
      <c r="C4" s="1"/>
      <c r="D4" s="1"/>
      <c r="E4" s="2"/>
      <c r="F4" s="2"/>
      <c r="G4" s="2"/>
      <c r="H4" s="2"/>
      <c r="I4" s="2"/>
      <c r="J4" s="2"/>
      <c r="K4" s="2"/>
    </row>
    <row r="5" spans="1:26" ht="15" customHeight="1" x14ac:dyDescent="0.25">
      <c r="B5" s="1"/>
      <c r="C5" s="1"/>
      <c r="D5" s="1"/>
      <c r="E5" s="2"/>
      <c r="F5" s="68" t="s">
        <v>22</v>
      </c>
      <c r="G5" s="68"/>
      <c r="H5" s="68"/>
      <c r="I5" s="68"/>
      <c r="J5" s="68"/>
      <c r="K5" s="68"/>
      <c r="L5" s="68"/>
      <c r="M5" s="68"/>
      <c r="N5" s="68"/>
      <c r="O5" s="68"/>
      <c r="P5" s="68"/>
      <c r="Q5" s="68"/>
      <c r="R5" s="68"/>
      <c r="S5" s="68"/>
      <c r="T5" s="68"/>
      <c r="U5" s="68"/>
      <c r="V5" s="68"/>
      <c r="W5" s="68"/>
      <c r="X5" s="68"/>
      <c r="Y5" s="68"/>
    </row>
    <row r="6" spans="1:26" ht="15" customHeight="1" x14ac:dyDescent="0.25">
      <c r="B6" s="1"/>
      <c r="C6" s="1"/>
      <c r="D6" s="1"/>
      <c r="E6" s="2"/>
      <c r="F6" s="68"/>
      <c r="G6" s="68"/>
      <c r="H6" s="68"/>
      <c r="I6" s="68"/>
      <c r="J6" s="68"/>
      <c r="K6" s="68"/>
      <c r="L6" s="68"/>
      <c r="M6" s="68"/>
      <c r="N6" s="68"/>
      <c r="O6" s="68"/>
      <c r="P6" s="68"/>
      <c r="Q6" s="68"/>
      <c r="R6" s="68"/>
      <c r="S6" s="68"/>
      <c r="T6" s="68"/>
      <c r="U6" s="68"/>
      <c r="V6" s="68"/>
      <c r="W6" s="68"/>
      <c r="X6" s="68"/>
      <c r="Y6" s="68"/>
    </row>
    <row r="7" spans="1:26" ht="15" customHeight="1" x14ac:dyDescent="0.3">
      <c r="A7" s="69"/>
      <c r="B7" s="69"/>
      <c r="C7" s="69"/>
      <c r="D7" s="69"/>
      <c r="E7" s="2"/>
      <c r="F7" s="68"/>
      <c r="G7" s="68"/>
      <c r="H7" s="68"/>
      <c r="I7" s="68"/>
      <c r="J7" s="68"/>
      <c r="K7" s="68"/>
      <c r="L7" s="68"/>
      <c r="M7" s="68"/>
      <c r="N7" s="68"/>
      <c r="O7" s="68"/>
      <c r="P7" s="68"/>
      <c r="Q7" s="68"/>
      <c r="R7" s="68"/>
      <c r="S7" s="68"/>
      <c r="T7" s="68"/>
      <c r="U7" s="68"/>
      <c r="V7" s="68"/>
      <c r="W7" s="68"/>
      <c r="X7" s="68"/>
      <c r="Y7" s="68"/>
    </row>
    <row r="8" spans="1:26" ht="15" customHeight="1" x14ac:dyDescent="0.3">
      <c r="A8" s="69" t="s">
        <v>0</v>
      </c>
      <c r="B8" s="69"/>
      <c r="C8" s="69"/>
      <c r="D8" s="69"/>
      <c r="F8" s="70" t="s">
        <v>1</v>
      </c>
      <c r="G8" s="70"/>
      <c r="H8" s="70"/>
      <c r="I8" s="70"/>
      <c r="J8" s="70"/>
      <c r="K8" s="70"/>
      <c r="L8" s="70"/>
      <c r="M8" s="70"/>
      <c r="N8" s="70"/>
      <c r="O8" s="70"/>
      <c r="P8" s="70"/>
      <c r="Q8" s="70"/>
      <c r="R8" s="70"/>
      <c r="S8" s="70"/>
      <c r="T8" s="70"/>
      <c r="U8" s="70"/>
      <c r="V8" s="70"/>
      <c r="W8" s="70"/>
      <c r="X8" s="70"/>
      <c r="Y8" s="70"/>
    </row>
    <row r="9" spans="1:26" ht="15" customHeight="1" x14ac:dyDescent="0.3">
      <c r="A9" s="3" t="str">
        <f>CONCATENATE("Casillas computadas: ",Z16," de ",Z15)</f>
        <v>Casillas computadas: 25 de 25</v>
      </c>
      <c r="B9" s="4"/>
      <c r="C9" s="4"/>
      <c r="D9" s="4"/>
      <c r="F9" s="70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70"/>
      <c r="Y9" s="70"/>
    </row>
    <row r="10" spans="1:26" ht="15" customHeight="1" x14ac:dyDescent="0.3">
      <c r="A10" s="5" t="str">
        <f>CONCATENATE("Porcentaje de avance de captura: ",Z18,"%")</f>
        <v>Porcentaje de avance de captura: 100.00%</v>
      </c>
      <c r="B10" s="6"/>
      <c r="C10" s="6"/>
      <c r="D10" s="7"/>
      <c r="F10" s="70"/>
      <c r="G10" s="70"/>
      <c r="H10" s="70"/>
      <c r="I10" s="70"/>
      <c r="J10" s="70"/>
      <c r="K10" s="70"/>
      <c r="L10" s="70"/>
      <c r="M10" s="70"/>
      <c r="N10" s="70"/>
      <c r="O10" s="70"/>
      <c r="P10" s="70"/>
      <c r="Q10" s="70"/>
      <c r="R10" s="70"/>
      <c r="S10" s="70"/>
      <c r="T10" s="70"/>
      <c r="U10" s="70"/>
      <c r="V10" s="70"/>
      <c r="W10" s="70"/>
      <c r="X10" s="70"/>
      <c r="Y10" s="70"/>
    </row>
    <row r="11" spans="1:26" ht="15" customHeight="1" thickBot="1" x14ac:dyDescent="0.3">
      <c r="F11" s="2"/>
      <c r="G11" s="2"/>
      <c r="H11" s="2"/>
      <c r="I11" s="2"/>
      <c r="J11" s="2"/>
      <c r="K11" s="2"/>
    </row>
    <row r="12" spans="1:26" ht="15" customHeight="1" thickBot="1" x14ac:dyDescent="0.3">
      <c r="A12" s="71" t="s">
        <v>2</v>
      </c>
      <c r="B12" s="72"/>
      <c r="C12" s="72"/>
      <c r="D12" s="72"/>
      <c r="E12" s="73"/>
      <c r="F12" s="74" t="s">
        <v>3</v>
      </c>
      <c r="G12" s="75"/>
      <c r="H12" s="75"/>
      <c r="I12" s="75"/>
      <c r="J12" s="75"/>
      <c r="K12" s="75"/>
      <c r="L12" s="75"/>
      <c r="M12" s="75"/>
      <c r="N12" s="75"/>
      <c r="O12" s="76"/>
      <c r="P12" s="77" t="s">
        <v>4</v>
      </c>
      <c r="Q12" s="78"/>
      <c r="R12" s="78"/>
      <c r="S12" s="78"/>
      <c r="T12" s="78"/>
      <c r="U12" s="79"/>
      <c r="V12" s="80" t="s">
        <v>5</v>
      </c>
      <c r="W12" s="81"/>
      <c r="X12" s="81"/>
      <c r="Y12" s="82"/>
    </row>
    <row r="13" spans="1:26" s="12" customFormat="1" ht="45.75" thickBot="1" x14ac:dyDescent="0.3">
      <c r="A13" s="9" t="s">
        <v>6</v>
      </c>
      <c r="B13" s="9" t="s">
        <v>7</v>
      </c>
      <c r="C13" s="9" t="s">
        <v>8</v>
      </c>
      <c r="D13" s="9" t="s">
        <v>9</v>
      </c>
      <c r="E13" s="9" t="s">
        <v>10</v>
      </c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1"/>
      <c r="Q13" s="11"/>
      <c r="R13" s="11"/>
      <c r="S13" s="11"/>
      <c r="T13" s="11" t="s">
        <v>11</v>
      </c>
      <c r="U13" s="11" t="s">
        <v>12</v>
      </c>
      <c r="V13" s="10" t="s">
        <v>13</v>
      </c>
      <c r="W13" s="10" t="s">
        <v>14</v>
      </c>
      <c r="X13" s="10" t="s">
        <v>15</v>
      </c>
      <c r="Y13" s="10" t="s">
        <v>23</v>
      </c>
    </row>
    <row r="14" spans="1:26" ht="15" customHeight="1" x14ac:dyDescent="0.25">
      <c r="A14" s="13">
        <v>1</v>
      </c>
      <c r="B14" s="14" t="s">
        <v>16</v>
      </c>
      <c r="C14" s="15">
        <v>1831</v>
      </c>
      <c r="D14" s="16" t="s">
        <v>17</v>
      </c>
      <c r="E14" s="17">
        <v>412</v>
      </c>
      <c r="F14" s="18">
        <v>2</v>
      </c>
      <c r="G14" s="19">
        <v>107</v>
      </c>
      <c r="H14" s="19">
        <v>75</v>
      </c>
      <c r="I14" s="19">
        <v>2</v>
      </c>
      <c r="J14" s="19">
        <v>22</v>
      </c>
      <c r="K14" s="19">
        <v>56</v>
      </c>
      <c r="L14" s="19">
        <v>1</v>
      </c>
      <c r="M14" s="19">
        <v>1</v>
      </c>
      <c r="N14" s="19">
        <v>0</v>
      </c>
      <c r="O14" s="20">
        <v>0</v>
      </c>
      <c r="P14" s="21">
        <v>0</v>
      </c>
      <c r="Q14" s="21">
        <v>0</v>
      </c>
      <c r="R14" s="21">
        <v>0</v>
      </c>
      <c r="S14" s="21">
        <v>0</v>
      </c>
      <c r="T14" s="22"/>
      <c r="U14" s="22"/>
      <c r="V14" s="18">
        <v>0</v>
      </c>
      <c r="W14" s="19">
        <v>5</v>
      </c>
      <c r="X14" s="23">
        <v>266</v>
      </c>
      <c r="Y14" s="24">
        <v>271</v>
      </c>
      <c r="Z14">
        <f>COUNTIF(Y14:Y38,0)</f>
        <v>0</v>
      </c>
    </row>
    <row r="15" spans="1:26" ht="15" customHeight="1" x14ac:dyDescent="0.25">
      <c r="A15" s="25">
        <f t="shared" ref="A15:A38" si="0">A14+1</f>
        <v>2</v>
      </c>
      <c r="B15" s="26" t="s">
        <v>16</v>
      </c>
      <c r="C15" s="27">
        <v>1831</v>
      </c>
      <c r="D15" s="28" t="s">
        <v>18</v>
      </c>
      <c r="E15" s="29">
        <v>412</v>
      </c>
      <c r="F15" s="30">
        <v>7</v>
      </c>
      <c r="G15" s="31">
        <v>91</v>
      </c>
      <c r="H15" s="31">
        <v>45</v>
      </c>
      <c r="I15" s="31">
        <v>1</v>
      </c>
      <c r="J15" s="31">
        <v>30</v>
      </c>
      <c r="K15" s="31">
        <v>61</v>
      </c>
      <c r="L15" s="31">
        <v>1</v>
      </c>
      <c r="M15" s="31">
        <v>0</v>
      </c>
      <c r="N15" s="31">
        <v>0</v>
      </c>
      <c r="O15" s="32">
        <v>0</v>
      </c>
      <c r="P15" s="33">
        <v>1</v>
      </c>
      <c r="Q15" s="33">
        <v>0</v>
      </c>
      <c r="R15" s="33">
        <v>0</v>
      </c>
      <c r="S15" s="33">
        <v>1</v>
      </c>
      <c r="T15" s="34">
        <f t="shared" ref="T15:T38" si="1">SUM(P15:S15)</f>
        <v>2</v>
      </c>
      <c r="U15" s="34">
        <f t="shared" ref="U15:U38" si="2">T15+H15+I15+O15</f>
        <v>48</v>
      </c>
      <c r="V15" s="30">
        <v>0</v>
      </c>
      <c r="W15" s="31">
        <v>9</v>
      </c>
      <c r="X15" s="35">
        <f t="shared" ref="X15:X38" si="3">SUM(F15:O15)</f>
        <v>236</v>
      </c>
      <c r="Y15" s="36">
        <f t="shared" ref="Y15:Y38" si="4">T15+V15+W15+X15</f>
        <v>247</v>
      </c>
      <c r="Z15">
        <f>C42</f>
        <v>25</v>
      </c>
    </row>
    <row r="16" spans="1:26" ht="15" customHeight="1" x14ac:dyDescent="0.25">
      <c r="A16" s="37">
        <f t="shared" si="0"/>
        <v>3</v>
      </c>
      <c r="B16" s="38" t="s">
        <v>16</v>
      </c>
      <c r="C16" s="39">
        <v>1830</v>
      </c>
      <c r="D16" s="40" t="s">
        <v>18</v>
      </c>
      <c r="E16" s="41">
        <v>760</v>
      </c>
      <c r="F16" s="42">
        <v>73</v>
      </c>
      <c r="G16" s="43">
        <v>259</v>
      </c>
      <c r="H16" s="43">
        <v>93</v>
      </c>
      <c r="I16" s="43">
        <v>2</v>
      </c>
      <c r="J16" s="43">
        <v>21</v>
      </c>
      <c r="K16" s="43">
        <v>52</v>
      </c>
      <c r="L16" s="43">
        <v>2</v>
      </c>
      <c r="M16" s="43">
        <v>0</v>
      </c>
      <c r="N16" s="43">
        <v>0</v>
      </c>
      <c r="O16" s="44">
        <v>0</v>
      </c>
      <c r="P16" s="45">
        <v>2</v>
      </c>
      <c r="Q16" s="45">
        <v>0</v>
      </c>
      <c r="R16" s="45">
        <v>0</v>
      </c>
      <c r="S16" s="45">
        <v>0</v>
      </c>
      <c r="T16" s="46">
        <f t="shared" si="1"/>
        <v>2</v>
      </c>
      <c r="U16" s="46">
        <f t="shared" si="2"/>
        <v>97</v>
      </c>
      <c r="V16" s="42">
        <v>0</v>
      </c>
      <c r="W16" s="43">
        <v>5</v>
      </c>
      <c r="X16" s="47">
        <f t="shared" si="3"/>
        <v>502</v>
      </c>
      <c r="Y16" s="48">
        <f t="shared" si="4"/>
        <v>509</v>
      </c>
      <c r="Z16">
        <f>Z15-Z14</f>
        <v>25</v>
      </c>
    </row>
    <row r="17" spans="1:26" ht="15" customHeight="1" x14ac:dyDescent="0.25">
      <c r="A17" s="25">
        <f t="shared" si="0"/>
        <v>4</v>
      </c>
      <c r="B17" s="26" t="s">
        <v>16</v>
      </c>
      <c r="C17" s="27">
        <v>1829</v>
      </c>
      <c r="D17" s="28" t="s">
        <v>17</v>
      </c>
      <c r="E17" s="29">
        <v>400</v>
      </c>
      <c r="F17" s="30">
        <v>67</v>
      </c>
      <c r="G17" s="31">
        <v>111</v>
      </c>
      <c r="H17" s="31">
        <v>31</v>
      </c>
      <c r="I17" s="31">
        <v>0</v>
      </c>
      <c r="J17" s="31">
        <v>6</v>
      </c>
      <c r="K17" s="31">
        <v>18</v>
      </c>
      <c r="L17" s="31">
        <v>1</v>
      </c>
      <c r="M17" s="31">
        <v>1</v>
      </c>
      <c r="N17" s="31">
        <v>0</v>
      </c>
      <c r="O17" s="32">
        <v>0</v>
      </c>
      <c r="P17" s="33">
        <v>0</v>
      </c>
      <c r="Q17" s="33">
        <v>0</v>
      </c>
      <c r="R17" s="33">
        <v>0</v>
      </c>
      <c r="S17" s="33">
        <v>0</v>
      </c>
      <c r="T17" s="34">
        <f t="shared" si="1"/>
        <v>0</v>
      </c>
      <c r="U17" s="34">
        <f t="shared" si="2"/>
        <v>31</v>
      </c>
      <c r="V17" s="30">
        <v>0</v>
      </c>
      <c r="W17" s="31">
        <v>9</v>
      </c>
      <c r="X17" s="35">
        <f t="shared" si="3"/>
        <v>235</v>
      </c>
      <c r="Y17" s="36">
        <f t="shared" si="4"/>
        <v>244</v>
      </c>
      <c r="Z17" s="49">
        <f>Z16*100/Z15</f>
        <v>100</v>
      </c>
    </row>
    <row r="18" spans="1:26" ht="15" customHeight="1" x14ac:dyDescent="0.25">
      <c r="A18" s="37">
        <f t="shared" si="0"/>
        <v>5</v>
      </c>
      <c r="B18" s="38" t="s">
        <v>16</v>
      </c>
      <c r="C18" s="39">
        <v>1829</v>
      </c>
      <c r="D18" s="40" t="s">
        <v>18</v>
      </c>
      <c r="E18" s="41">
        <v>401</v>
      </c>
      <c r="F18" s="42">
        <v>86</v>
      </c>
      <c r="G18" s="43">
        <v>93</v>
      </c>
      <c r="H18" s="43">
        <v>43</v>
      </c>
      <c r="I18" s="43">
        <v>3</v>
      </c>
      <c r="J18" s="43">
        <v>11</v>
      </c>
      <c r="K18" s="43">
        <v>20</v>
      </c>
      <c r="L18" s="43">
        <v>6</v>
      </c>
      <c r="M18" s="43">
        <v>0</v>
      </c>
      <c r="N18" s="43">
        <v>0</v>
      </c>
      <c r="O18" s="44">
        <v>0</v>
      </c>
      <c r="P18" s="45">
        <v>0</v>
      </c>
      <c r="Q18" s="45">
        <v>0</v>
      </c>
      <c r="R18" s="45">
        <v>0</v>
      </c>
      <c r="S18" s="45">
        <v>0</v>
      </c>
      <c r="T18" s="46">
        <f t="shared" si="1"/>
        <v>0</v>
      </c>
      <c r="U18" s="46">
        <f t="shared" si="2"/>
        <v>46</v>
      </c>
      <c r="V18" s="42">
        <v>0</v>
      </c>
      <c r="W18" s="43">
        <v>9</v>
      </c>
      <c r="X18" s="47">
        <f t="shared" si="3"/>
        <v>262</v>
      </c>
      <c r="Y18" s="48">
        <f t="shared" si="4"/>
        <v>271</v>
      </c>
      <c r="Z18" s="50" t="str">
        <f>TEXT(Z17,"0.00")</f>
        <v>100.00</v>
      </c>
    </row>
    <row r="19" spans="1:26" ht="15" customHeight="1" x14ac:dyDescent="0.25">
      <c r="A19" s="25">
        <f t="shared" si="0"/>
        <v>6</v>
      </c>
      <c r="B19" s="26" t="s">
        <v>16</v>
      </c>
      <c r="C19" s="27">
        <v>1828</v>
      </c>
      <c r="D19" s="28" t="s">
        <v>19</v>
      </c>
      <c r="E19" s="29">
        <v>692</v>
      </c>
      <c r="F19" s="30">
        <v>44</v>
      </c>
      <c r="G19" s="31">
        <v>177</v>
      </c>
      <c r="H19" s="31">
        <v>86</v>
      </c>
      <c r="I19" s="31">
        <v>1</v>
      </c>
      <c r="J19" s="31">
        <v>43</v>
      </c>
      <c r="K19" s="31">
        <v>91</v>
      </c>
      <c r="L19" s="31">
        <v>4</v>
      </c>
      <c r="M19" s="31">
        <v>4</v>
      </c>
      <c r="N19" s="31">
        <v>0</v>
      </c>
      <c r="O19" s="32">
        <v>1</v>
      </c>
      <c r="P19" s="33">
        <v>1</v>
      </c>
      <c r="Q19" s="33">
        <v>0</v>
      </c>
      <c r="R19" s="33">
        <v>0</v>
      </c>
      <c r="S19" s="33">
        <v>0</v>
      </c>
      <c r="T19" s="34">
        <f t="shared" si="1"/>
        <v>1</v>
      </c>
      <c r="U19" s="34">
        <f t="shared" si="2"/>
        <v>89</v>
      </c>
      <c r="V19" s="30">
        <v>0</v>
      </c>
      <c r="W19" s="31">
        <v>19</v>
      </c>
      <c r="X19" s="35">
        <f t="shared" si="3"/>
        <v>451</v>
      </c>
      <c r="Y19" s="36">
        <f t="shared" si="4"/>
        <v>471</v>
      </c>
    </row>
    <row r="20" spans="1:26" ht="15" customHeight="1" x14ac:dyDescent="0.25">
      <c r="A20" s="37">
        <f t="shared" si="0"/>
        <v>7</v>
      </c>
      <c r="B20" s="38" t="s">
        <v>16</v>
      </c>
      <c r="C20" s="39">
        <v>1828</v>
      </c>
      <c r="D20" s="40" t="s">
        <v>17</v>
      </c>
      <c r="E20" s="41">
        <v>692</v>
      </c>
      <c r="F20" s="42">
        <v>57</v>
      </c>
      <c r="G20" s="43">
        <v>205</v>
      </c>
      <c r="H20" s="43">
        <v>46</v>
      </c>
      <c r="I20" s="43">
        <v>3</v>
      </c>
      <c r="J20" s="43">
        <v>26</v>
      </c>
      <c r="K20" s="43">
        <v>65</v>
      </c>
      <c r="L20" s="43">
        <v>4</v>
      </c>
      <c r="M20" s="43">
        <v>1</v>
      </c>
      <c r="N20" s="43">
        <v>0</v>
      </c>
      <c r="O20" s="44">
        <v>0</v>
      </c>
      <c r="P20" s="45">
        <v>0</v>
      </c>
      <c r="Q20" s="45">
        <v>0</v>
      </c>
      <c r="R20" s="45">
        <v>0</v>
      </c>
      <c r="S20" s="45">
        <v>0</v>
      </c>
      <c r="T20" s="46">
        <f t="shared" si="1"/>
        <v>0</v>
      </c>
      <c r="U20" s="46">
        <f t="shared" si="2"/>
        <v>49</v>
      </c>
      <c r="V20" s="42">
        <v>0</v>
      </c>
      <c r="W20" s="43">
        <v>9</v>
      </c>
      <c r="X20" s="47">
        <f t="shared" si="3"/>
        <v>407</v>
      </c>
      <c r="Y20" s="48">
        <f t="shared" si="4"/>
        <v>416</v>
      </c>
    </row>
    <row r="21" spans="1:26" ht="15" customHeight="1" x14ac:dyDescent="0.25">
      <c r="A21" s="25">
        <f t="shared" si="0"/>
        <v>8</v>
      </c>
      <c r="B21" s="26" t="s">
        <v>16</v>
      </c>
      <c r="C21" s="27">
        <v>1828</v>
      </c>
      <c r="D21" s="28" t="s">
        <v>18</v>
      </c>
      <c r="E21" s="29">
        <v>693</v>
      </c>
      <c r="F21" s="30">
        <v>64</v>
      </c>
      <c r="G21" s="31">
        <v>154</v>
      </c>
      <c r="H21" s="31">
        <v>90</v>
      </c>
      <c r="I21" s="31">
        <v>0</v>
      </c>
      <c r="J21" s="31">
        <v>50</v>
      </c>
      <c r="K21" s="31">
        <v>74</v>
      </c>
      <c r="L21" s="31">
        <v>1</v>
      </c>
      <c r="M21" s="31">
        <v>0</v>
      </c>
      <c r="N21" s="31">
        <v>0</v>
      </c>
      <c r="O21" s="32">
        <v>0</v>
      </c>
      <c r="P21" s="33">
        <v>1</v>
      </c>
      <c r="Q21" s="33">
        <v>0</v>
      </c>
      <c r="R21" s="33">
        <v>0</v>
      </c>
      <c r="S21" s="33">
        <v>1</v>
      </c>
      <c r="T21" s="34">
        <f t="shared" si="1"/>
        <v>2</v>
      </c>
      <c r="U21" s="34">
        <f t="shared" si="2"/>
        <v>92</v>
      </c>
      <c r="V21" s="30">
        <v>0</v>
      </c>
      <c r="W21" s="31">
        <v>17</v>
      </c>
      <c r="X21" s="35">
        <f t="shared" si="3"/>
        <v>433</v>
      </c>
      <c r="Y21" s="36">
        <f t="shared" si="4"/>
        <v>452</v>
      </c>
    </row>
    <row r="22" spans="1:26" ht="15" customHeight="1" x14ac:dyDescent="0.25">
      <c r="A22" s="37">
        <f t="shared" si="0"/>
        <v>9</v>
      </c>
      <c r="B22" s="38" t="s">
        <v>16</v>
      </c>
      <c r="C22" s="39">
        <v>1827</v>
      </c>
      <c r="D22" s="40" t="s">
        <v>17</v>
      </c>
      <c r="E22" s="41">
        <v>655</v>
      </c>
      <c r="F22" s="42">
        <v>43</v>
      </c>
      <c r="G22" s="43">
        <v>103</v>
      </c>
      <c r="H22" s="43">
        <v>153</v>
      </c>
      <c r="I22" s="43">
        <v>1</v>
      </c>
      <c r="J22" s="43">
        <v>67</v>
      </c>
      <c r="K22" s="43">
        <v>41</v>
      </c>
      <c r="L22" s="43">
        <v>3</v>
      </c>
      <c r="M22" s="43">
        <v>0</v>
      </c>
      <c r="N22" s="43">
        <v>0</v>
      </c>
      <c r="O22" s="44">
        <v>0</v>
      </c>
      <c r="P22" s="45">
        <v>0</v>
      </c>
      <c r="Q22" s="45">
        <v>0</v>
      </c>
      <c r="R22" s="45">
        <v>0</v>
      </c>
      <c r="S22" s="45">
        <v>0</v>
      </c>
      <c r="T22" s="46">
        <f t="shared" si="1"/>
        <v>0</v>
      </c>
      <c r="U22" s="46">
        <f t="shared" si="2"/>
        <v>154</v>
      </c>
      <c r="V22" s="42">
        <v>0</v>
      </c>
      <c r="W22" s="43">
        <v>14</v>
      </c>
      <c r="X22" s="47">
        <f t="shared" si="3"/>
        <v>411</v>
      </c>
      <c r="Y22" s="48">
        <f t="shared" si="4"/>
        <v>425</v>
      </c>
    </row>
    <row r="23" spans="1:26" ht="15" customHeight="1" x14ac:dyDescent="0.25">
      <c r="A23" s="25">
        <f t="shared" si="0"/>
        <v>10</v>
      </c>
      <c r="B23" s="26" t="s">
        <v>16</v>
      </c>
      <c r="C23" s="27">
        <v>1827</v>
      </c>
      <c r="D23" s="28" t="s">
        <v>18</v>
      </c>
      <c r="E23" s="29">
        <v>655</v>
      </c>
      <c r="F23" s="30">
        <v>18</v>
      </c>
      <c r="G23" s="31">
        <v>112</v>
      </c>
      <c r="H23" s="31">
        <v>129</v>
      </c>
      <c r="I23" s="31">
        <v>3</v>
      </c>
      <c r="J23" s="31">
        <v>45</v>
      </c>
      <c r="K23" s="31">
        <v>52</v>
      </c>
      <c r="L23" s="31">
        <v>6</v>
      </c>
      <c r="M23" s="31">
        <v>4</v>
      </c>
      <c r="N23" s="31">
        <v>0</v>
      </c>
      <c r="O23" s="32">
        <v>0</v>
      </c>
      <c r="P23" s="33">
        <v>1</v>
      </c>
      <c r="Q23" s="33">
        <v>0</v>
      </c>
      <c r="R23" s="33">
        <v>0</v>
      </c>
      <c r="S23" s="33">
        <v>0</v>
      </c>
      <c r="T23" s="34">
        <f t="shared" si="1"/>
        <v>1</v>
      </c>
      <c r="U23" s="34">
        <f t="shared" si="2"/>
        <v>133</v>
      </c>
      <c r="V23" s="30">
        <v>0</v>
      </c>
      <c r="W23" s="31">
        <v>13</v>
      </c>
      <c r="X23" s="35">
        <f t="shared" si="3"/>
        <v>369</v>
      </c>
      <c r="Y23" s="36">
        <f t="shared" si="4"/>
        <v>383</v>
      </c>
    </row>
    <row r="24" spans="1:26" ht="15" customHeight="1" x14ac:dyDescent="0.25">
      <c r="A24" s="37">
        <f t="shared" si="0"/>
        <v>11</v>
      </c>
      <c r="B24" s="38" t="s">
        <v>16</v>
      </c>
      <c r="C24" s="39">
        <v>1826</v>
      </c>
      <c r="D24" s="40" t="s">
        <v>17</v>
      </c>
      <c r="E24" s="41">
        <v>469</v>
      </c>
      <c r="F24" s="42">
        <v>28</v>
      </c>
      <c r="G24" s="43">
        <v>87</v>
      </c>
      <c r="H24" s="43">
        <v>31</v>
      </c>
      <c r="I24" s="43">
        <v>3</v>
      </c>
      <c r="J24" s="43">
        <v>51</v>
      </c>
      <c r="K24" s="43">
        <v>30</v>
      </c>
      <c r="L24" s="43">
        <v>2</v>
      </c>
      <c r="M24" s="43">
        <v>1</v>
      </c>
      <c r="N24" s="43">
        <v>0</v>
      </c>
      <c r="O24" s="44">
        <v>1</v>
      </c>
      <c r="P24" s="45">
        <v>1</v>
      </c>
      <c r="Q24" s="45">
        <v>0</v>
      </c>
      <c r="R24" s="45">
        <v>0</v>
      </c>
      <c r="S24" s="45">
        <v>0</v>
      </c>
      <c r="T24" s="46">
        <f t="shared" si="1"/>
        <v>1</v>
      </c>
      <c r="U24" s="46">
        <f t="shared" si="2"/>
        <v>36</v>
      </c>
      <c r="V24" s="42">
        <v>0</v>
      </c>
      <c r="W24" s="43">
        <v>0</v>
      </c>
      <c r="X24" s="47">
        <f t="shared" si="3"/>
        <v>234</v>
      </c>
      <c r="Y24" s="48">
        <f t="shared" si="4"/>
        <v>235</v>
      </c>
    </row>
    <row r="25" spans="1:26" ht="15" customHeight="1" x14ac:dyDescent="0.25">
      <c r="A25" s="25">
        <f t="shared" si="0"/>
        <v>12</v>
      </c>
      <c r="B25" s="26" t="s">
        <v>16</v>
      </c>
      <c r="C25" s="27">
        <v>1826</v>
      </c>
      <c r="D25" s="28" t="s">
        <v>18</v>
      </c>
      <c r="E25" s="29">
        <v>469</v>
      </c>
      <c r="F25" s="30">
        <v>25</v>
      </c>
      <c r="G25" s="31">
        <v>61</v>
      </c>
      <c r="H25" s="31">
        <v>44</v>
      </c>
      <c r="I25" s="31">
        <v>4</v>
      </c>
      <c r="J25" s="31">
        <v>49</v>
      </c>
      <c r="K25" s="31">
        <v>28</v>
      </c>
      <c r="L25" s="31">
        <v>9</v>
      </c>
      <c r="M25" s="31">
        <v>0</v>
      </c>
      <c r="N25" s="31">
        <v>0</v>
      </c>
      <c r="O25" s="32">
        <v>0</v>
      </c>
      <c r="P25" s="33">
        <v>0</v>
      </c>
      <c r="Q25" s="33">
        <v>0</v>
      </c>
      <c r="R25" s="33">
        <v>0</v>
      </c>
      <c r="S25" s="33">
        <v>0</v>
      </c>
      <c r="T25" s="34">
        <f t="shared" si="1"/>
        <v>0</v>
      </c>
      <c r="U25" s="34">
        <f t="shared" si="2"/>
        <v>48</v>
      </c>
      <c r="V25" s="30">
        <v>0</v>
      </c>
      <c r="W25" s="31">
        <v>4</v>
      </c>
      <c r="X25" s="35">
        <f t="shared" si="3"/>
        <v>220</v>
      </c>
      <c r="Y25" s="36">
        <f t="shared" si="4"/>
        <v>224</v>
      </c>
    </row>
    <row r="26" spans="1:26" ht="15" customHeight="1" x14ac:dyDescent="0.25">
      <c r="A26" s="37">
        <f t="shared" si="0"/>
        <v>13</v>
      </c>
      <c r="B26" s="38" t="s">
        <v>16</v>
      </c>
      <c r="C26" s="39">
        <v>1825</v>
      </c>
      <c r="D26" s="40" t="s">
        <v>20</v>
      </c>
      <c r="E26" s="41">
        <v>655</v>
      </c>
      <c r="F26" s="42">
        <v>39</v>
      </c>
      <c r="G26" s="43">
        <v>110</v>
      </c>
      <c r="H26" s="43">
        <v>65</v>
      </c>
      <c r="I26" s="43">
        <v>3</v>
      </c>
      <c r="J26" s="43">
        <v>76</v>
      </c>
      <c r="K26" s="43">
        <v>57</v>
      </c>
      <c r="L26" s="43">
        <v>9</v>
      </c>
      <c r="M26" s="43">
        <v>4</v>
      </c>
      <c r="N26" s="43">
        <v>0</v>
      </c>
      <c r="O26" s="44">
        <v>0</v>
      </c>
      <c r="P26" s="45">
        <v>2</v>
      </c>
      <c r="Q26" s="45">
        <v>0</v>
      </c>
      <c r="R26" s="45">
        <v>0</v>
      </c>
      <c r="S26" s="45">
        <v>0</v>
      </c>
      <c r="T26" s="46">
        <f t="shared" si="1"/>
        <v>2</v>
      </c>
      <c r="U26" s="46">
        <f t="shared" si="2"/>
        <v>70</v>
      </c>
      <c r="V26" s="42">
        <v>0</v>
      </c>
      <c r="W26" s="43">
        <v>10</v>
      </c>
      <c r="X26" s="47">
        <f t="shared" si="3"/>
        <v>363</v>
      </c>
      <c r="Y26" s="48">
        <f t="shared" si="4"/>
        <v>375</v>
      </c>
    </row>
    <row r="27" spans="1:26" ht="15" customHeight="1" x14ac:dyDescent="0.25">
      <c r="A27" s="25">
        <f t="shared" si="0"/>
        <v>14</v>
      </c>
      <c r="B27" s="26" t="s">
        <v>16</v>
      </c>
      <c r="C27" s="27">
        <v>1825</v>
      </c>
      <c r="D27" s="28" t="s">
        <v>19</v>
      </c>
      <c r="E27" s="29">
        <v>655</v>
      </c>
      <c r="F27" s="30">
        <v>44</v>
      </c>
      <c r="G27" s="31">
        <v>74</v>
      </c>
      <c r="H27" s="31">
        <v>60</v>
      </c>
      <c r="I27" s="31">
        <v>2</v>
      </c>
      <c r="J27" s="31">
        <v>72</v>
      </c>
      <c r="K27" s="31">
        <v>54</v>
      </c>
      <c r="L27" s="31">
        <v>2</v>
      </c>
      <c r="M27" s="31">
        <v>4</v>
      </c>
      <c r="N27" s="31">
        <v>0</v>
      </c>
      <c r="O27" s="32">
        <v>0</v>
      </c>
      <c r="P27" s="33">
        <v>2</v>
      </c>
      <c r="Q27" s="33">
        <v>0</v>
      </c>
      <c r="R27" s="33">
        <v>0</v>
      </c>
      <c r="S27" s="33">
        <v>0</v>
      </c>
      <c r="T27" s="34">
        <f t="shared" si="1"/>
        <v>2</v>
      </c>
      <c r="U27" s="34">
        <f t="shared" si="2"/>
        <v>64</v>
      </c>
      <c r="V27" s="30">
        <v>0</v>
      </c>
      <c r="W27" s="31">
        <v>9</v>
      </c>
      <c r="X27" s="35">
        <f t="shared" si="3"/>
        <v>312</v>
      </c>
      <c r="Y27" s="36">
        <f t="shared" si="4"/>
        <v>323</v>
      </c>
      <c r="Z27">
        <f>C54</f>
        <v>0</v>
      </c>
    </row>
    <row r="28" spans="1:26" ht="15" customHeight="1" x14ac:dyDescent="0.25">
      <c r="A28" s="37">
        <f t="shared" si="0"/>
        <v>15</v>
      </c>
      <c r="B28" s="38" t="s">
        <v>16</v>
      </c>
      <c r="C28" s="39">
        <v>1825</v>
      </c>
      <c r="D28" s="40" t="s">
        <v>17</v>
      </c>
      <c r="E28" s="41">
        <v>655</v>
      </c>
      <c r="F28" s="42">
        <v>16</v>
      </c>
      <c r="G28" s="43">
        <v>118</v>
      </c>
      <c r="H28" s="43">
        <v>77</v>
      </c>
      <c r="I28" s="43">
        <v>2</v>
      </c>
      <c r="J28" s="43">
        <v>57</v>
      </c>
      <c r="K28" s="43">
        <v>65</v>
      </c>
      <c r="L28" s="43">
        <v>6</v>
      </c>
      <c r="M28" s="43">
        <v>2</v>
      </c>
      <c r="N28" s="43">
        <v>0</v>
      </c>
      <c r="O28" s="44">
        <v>0</v>
      </c>
      <c r="P28" s="45">
        <v>1</v>
      </c>
      <c r="Q28" s="45">
        <v>0</v>
      </c>
      <c r="R28" s="45">
        <v>0</v>
      </c>
      <c r="S28" s="45">
        <v>0</v>
      </c>
      <c r="T28" s="46">
        <f t="shared" si="1"/>
        <v>1</v>
      </c>
      <c r="U28" s="46">
        <f t="shared" si="2"/>
        <v>80</v>
      </c>
      <c r="V28" s="42">
        <v>0</v>
      </c>
      <c r="W28" s="43">
        <v>15</v>
      </c>
      <c r="X28" s="47">
        <f t="shared" si="3"/>
        <v>343</v>
      </c>
      <c r="Y28" s="48">
        <f t="shared" si="4"/>
        <v>359</v>
      </c>
      <c r="Z28">
        <f>Z27-Z26</f>
        <v>0</v>
      </c>
    </row>
    <row r="29" spans="1:26" ht="15" customHeight="1" x14ac:dyDescent="0.25">
      <c r="A29" s="25">
        <f t="shared" si="0"/>
        <v>16</v>
      </c>
      <c r="B29" s="26" t="s">
        <v>16</v>
      </c>
      <c r="C29" s="27">
        <v>1825</v>
      </c>
      <c r="D29" s="28" t="s">
        <v>18</v>
      </c>
      <c r="E29" s="29">
        <v>656</v>
      </c>
      <c r="F29" s="30">
        <v>42</v>
      </c>
      <c r="G29" s="31">
        <v>108</v>
      </c>
      <c r="H29" s="31">
        <v>74</v>
      </c>
      <c r="I29" s="31">
        <v>4</v>
      </c>
      <c r="J29" s="31">
        <v>64</v>
      </c>
      <c r="K29" s="31">
        <v>58</v>
      </c>
      <c r="L29" s="31">
        <v>9</v>
      </c>
      <c r="M29" s="31">
        <v>3</v>
      </c>
      <c r="N29" s="31">
        <v>0</v>
      </c>
      <c r="O29" s="32">
        <v>1</v>
      </c>
      <c r="P29" s="33">
        <v>0</v>
      </c>
      <c r="Q29" s="33">
        <v>0</v>
      </c>
      <c r="R29" s="33">
        <v>0</v>
      </c>
      <c r="S29" s="33">
        <v>0</v>
      </c>
      <c r="T29" s="34">
        <f t="shared" si="1"/>
        <v>0</v>
      </c>
      <c r="U29" s="34">
        <f t="shared" si="2"/>
        <v>79</v>
      </c>
      <c r="V29" s="30">
        <v>0</v>
      </c>
      <c r="W29" s="31">
        <v>9</v>
      </c>
      <c r="X29" s="35">
        <f t="shared" si="3"/>
        <v>363</v>
      </c>
      <c r="Y29" s="36">
        <f t="shared" si="4"/>
        <v>372</v>
      </c>
      <c r="Z29" s="49" t="e">
        <f>Z28*100/Z27</f>
        <v>#DIV/0!</v>
      </c>
    </row>
    <row r="30" spans="1:26" ht="15" customHeight="1" x14ac:dyDescent="0.25">
      <c r="A30" s="37">
        <f t="shared" si="0"/>
        <v>17</v>
      </c>
      <c r="B30" s="38" t="s">
        <v>16</v>
      </c>
      <c r="C30" s="39">
        <v>1824</v>
      </c>
      <c r="D30" s="40" t="s">
        <v>17</v>
      </c>
      <c r="E30" s="41">
        <v>742</v>
      </c>
      <c r="F30" s="42">
        <v>59</v>
      </c>
      <c r="G30" s="43">
        <v>226</v>
      </c>
      <c r="H30" s="43">
        <v>54</v>
      </c>
      <c r="I30" s="43">
        <v>1</v>
      </c>
      <c r="J30" s="43">
        <v>27</v>
      </c>
      <c r="K30" s="43">
        <v>53</v>
      </c>
      <c r="L30" s="43">
        <v>2</v>
      </c>
      <c r="M30" s="43">
        <v>1</v>
      </c>
      <c r="N30" s="43">
        <v>0</v>
      </c>
      <c r="O30" s="44">
        <v>0</v>
      </c>
      <c r="P30" s="45">
        <v>0</v>
      </c>
      <c r="Q30" s="45">
        <v>0</v>
      </c>
      <c r="R30" s="45">
        <v>0</v>
      </c>
      <c r="S30" s="45">
        <v>0</v>
      </c>
      <c r="T30" s="46">
        <f t="shared" si="1"/>
        <v>0</v>
      </c>
      <c r="U30" s="46">
        <f t="shared" si="2"/>
        <v>55</v>
      </c>
      <c r="V30" s="42">
        <v>0</v>
      </c>
      <c r="W30" s="43">
        <v>26</v>
      </c>
      <c r="X30" s="47">
        <f t="shared" si="3"/>
        <v>423</v>
      </c>
      <c r="Y30" s="48">
        <f t="shared" si="4"/>
        <v>449</v>
      </c>
      <c r="Z30" s="50" t="e">
        <f>TEXT(Z29,"0.00")</f>
        <v>#DIV/0!</v>
      </c>
    </row>
    <row r="31" spans="1:26" ht="15" customHeight="1" x14ac:dyDescent="0.25">
      <c r="A31" s="25">
        <f t="shared" si="0"/>
        <v>18</v>
      </c>
      <c r="B31" s="26" t="s">
        <v>16</v>
      </c>
      <c r="C31" s="27">
        <v>1824</v>
      </c>
      <c r="D31" s="28" t="s">
        <v>18</v>
      </c>
      <c r="E31" s="29">
        <v>742</v>
      </c>
      <c r="F31" s="30">
        <v>58</v>
      </c>
      <c r="G31" s="31">
        <v>241</v>
      </c>
      <c r="H31" s="31">
        <v>43</v>
      </c>
      <c r="I31" s="31">
        <v>1</v>
      </c>
      <c r="J31" s="31">
        <v>20</v>
      </c>
      <c r="K31" s="31">
        <v>69</v>
      </c>
      <c r="L31" s="31">
        <v>3</v>
      </c>
      <c r="M31" s="31">
        <v>9</v>
      </c>
      <c r="N31" s="31">
        <v>0</v>
      </c>
      <c r="O31" s="32">
        <v>0</v>
      </c>
      <c r="P31" s="33">
        <v>0</v>
      </c>
      <c r="Q31" s="33">
        <v>0</v>
      </c>
      <c r="R31" s="33">
        <v>0</v>
      </c>
      <c r="S31" s="33">
        <v>0</v>
      </c>
      <c r="T31" s="34">
        <f t="shared" si="1"/>
        <v>0</v>
      </c>
      <c r="U31" s="34">
        <f t="shared" si="2"/>
        <v>44</v>
      </c>
      <c r="V31" s="30">
        <v>0</v>
      </c>
      <c r="W31" s="31">
        <v>7</v>
      </c>
      <c r="X31" s="35">
        <f t="shared" si="3"/>
        <v>444</v>
      </c>
      <c r="Y31" s="36">
        <f t="shared" si="4"/>
        <v>451</v>
      </c>
    </row>
    <row r="32" spans="1:26" ht="15" customHeight="1" x14ac:dyDescent="0.25">
      <c r="A32" s="37">
        <f t="shared" si="0"/>
        <v>19</v>
      </c>
      <c r="B32" s="38" t="s">
        <v>16</v>
      </c>
      <c r="C32" s="39">
        <v>1823</v>
      </c>
      <c r="D32" s="40" t="s">
        <v>17</v>
      </c>
      <c r="E32" s="41">
        <v>410</v>
      </c>
      <c r="F32" s="42">
        <v>13</v>
      </c>
      <c r="G32" s="43">
        <v>182</v>
      </c>
      <c r="H32" s="43">
        <v>22</v>
      </c>
      <c r="I32" s="43">
        <v>2</v>
      </c>
      <c r="J32" s="43">
        <v>5</v>
      </c>
      <c r="K32" s="43">
        <v>62</v>
      </c>
      <c r="L32" s="43">
        <v>0</v>
      </c>
      <c r="M32" s="43">
        <v>1</v>
      </c>
      <c r="N32" s="43">
        <v>0</v>
      </c>
      <c r="O32" s="44">
        <v>0</v>
      </c>
      <c r="P32" s="45">
        <v>0</v>
      </c>
      <c r="Q32" s="45">
        <v>0</v>
      </c>
      <c r="R32" s="45">
        <v>0</v>
      </c>
      <c r="S32" s="45">
        <v>0</v>
      </c>
      <c r="T32" s="46">
        <f t="shared" si="1"/>
        <v>0</v>
      </c>
      <c r="U32" s="46">
        <f t="shared" si="2"/>
        <v>24</v>
      </c>
      <c r="V32" s="42">
        <v>0</v>
      </c>
      <c r="W32" s="43">
        <v>8</v>
      </c>
      <c r="X32" s="47">
        <f t="shared" si="3"/>
        <v>287</v>
      </c>
      <c r="Y32" s="48">
        <f t="shared" si="4"/>
        <v>295</v>
      </c>
    </row>
    <row r="33" spans="1:25" ht="15" customHeight="1" x14ac:dyDescent="0.25">
      <c r="A33" s="25">
        <f t="shared" si="0"/>
        <v>20</v>
      </c>
      <c r="B33" s="26" t="s">
        <v>16</v>
      </c>
      <c r="C33" s="27">
        <v>1823</v>
      </c>
      <c r="D33" s="28" t="s">
        <v>18</v>
      </c>
      <c r="E33" s="29">
        <v>410</v>
      </c>
      <c r="F33" s="30">
        <v>16</v>
      </c>
      <c r="G33" s="31">
        <v>176</v>
      </c>
      <c r="H33" s="31">
        <v>18</v>
      </c>
      <c r="I33" s="31">
        <v>0</v>
      </c>
      <c r="J33" s="31">
        <v>5</v>
      </c>
      <c r="K33" s="31">
        <v>59</v>
      </c>
      <c r="L33" s="31">
        <v>3</v>
      </c>
      <c r="M33" s="31">
        <v>1</v>
      </c>
      <c r="N33" s="31">
        <v>0</v>
      </c>
      <c r="O33" s="32">
        <v>0</v>
      </c>
      <c r="P33" s="33">
        <v>0</v>
      </c>
      <c r="Q33" s="33">
        <v>0</v>
      </c>
      <c r="R33" s="33">
        <v>0</v>
      </c>
      <c r="S33" s="33">
        <v>0</v>
      </c>
      <c r="T33" s="34">
        <f t="shared" si="1"/>
        <v>0</v>
      </c>
      <c r="U33" s="34">
        <f t="shared" si="2"/>
        <v>18</v>
      </c>
      <c r="V33" s="30">
        <v>0</v>
      </c>
      <c r="W33" s="31">
        <v>10</v>
      </c>
      <c r="X33" s="35">
        <f t="shared" si="3"/>
        <v>278</v>
      </c>
      <c r="Y33" s="36">
        <f t="shared" si="4"/>
        <v>288</v>
      </c>
    </row>
    <row r="34" spans="1:25" ht="15" customHeight="1" x14ac:dyDescent="0.25">
      <c r="A34" s="37">
        <f t="shared" si="0"/>
        <v>21</v>
      </c>
      <c r="B34" s="38" t="s">
        <v>16</v>
      </c>
      <c r="C34" s="39">
        <v>1822</v>
      </c>
      <c r="D34" s="40" t="s">
        <v>19</v>
      </c>
      <c r="E34" s="41">
        <v>616</v>
      </c>
      <c r="F34" s="42">
        <v>67</v>
      </c>
      <c r="G34" s="43">
        <v>178</v>
      </c>
      <c r="H34" s="43">
        <v>99</v>
      </c>
      <c r="I34" s="43">
        <v>1</v>
      </c>
      <c r="J34" s="43">
        <v>18</v>
      </c>
      <c r="K34" s="43">
        <v>62</v>
      </c>
      <c r="L34" s="43">
        <v>11</v>
      </c>
      <c r="M34" s="43">
        <v>0</v>
      </c>
      <c r="N34" s="43">
        <v>0</v>
      </c>
      <c r="O34" s="44">
        <v>0</v>
      </c>
      <c r="P34" s="45">
        <v>5</v>
      </c>
      <c r="Q34" s="45">
        <v>0</v>
      </c>
      <c r="R34" s="45">
        <v>0</v>
      </c>
      <c r="S34" s="45">
        <v>1</v>
      </c>
      <c r="T34" s="46">
        <f t="shared" si="1"/>
        <v>6</v>
      </c>
      <c r="U34" s="46">
        <f t="shared" si="2"/>
        <v>106</v>
      </c>
      <c r="V34" s="42">
        <v>0</v>
      </c>
      <c r="W34" s="43">
        <v>14</v>
      </c>
      <c r="X34" s="47">
        <f t="shared" si="3"/>
        <v>436</v>
      </c>
      <c r="Y34" s="48">
        <f t="shared" si="4"/>
        <v>456</v>
      </c>
    </row>
    <row r="35" spans="1:25" ht="15" customHeight="1" x14ac:dyDescent="0.25">
      <c r="A35" s="25">
        <f t="shared" si="0"/>
        <v>22</v>
      </c>
      <c r="B35" s="26" t="s">
        <v>16</v>
      </c>
      <c r="C35" s="27">
        <v>1822</v>
      </c>
      <c r="D35" s="28" t="s">
        <v>17</v>
      </c>
      <c r="E35" s="29">
        <v>616</v>
      </c>
      <c r="F35" s="30">
        <v>67</v>
      </c>
      <c r="G35" s="31">
        <v>178</v>
      </c>
      <c r="H35" s="31">
        <v>71</v>
      </c>
      <c r="I35" s="31">
        <v>0</v>
      </c>
      <c r="J35" s="31">
        <v>15</v>
      </c>
      <c r="K35" s="31">
        <v>59</v>
      </c>
      <c r="L35" s="31">
        <v>24</v>
      </c>
      <c r="M35" s="31">
        <v>2</v>
      </c>
      <c r="N35" s="31">
        <v>0</v>
      </c>
      <c r="O35" s="32">
        <v>0</v>
      </c>
      <c r="P35" s="33">
        <v>2</v>
      </c>
      <c r="Q35" s="33">
        <v>0</v>
      </c>
      <c r="R35" s="33">
        <v>0</v>
      </c>
      <c r="S35" s="33">
        <v>0</v>
      </c>
      <c r="T35" s="34">
        <f t="shared" si="1"/>
        <v>2</v>
      </c>
      <c r="U35" s="34">
        <f t="shared" si="2"/>
        <v>73</v>
      </c>
      <c r="V35" s="30">
        <v>0</v>
      </c>
      <c r="W35" s="31">
        <v>11</v>
      </c>
      <c r="X35" s="35">
        <f t="shared" si="3"/>
        <v>416</v>
      </c>
      <c r="Y35" s="36">
        <f t="shared" si="4"/>
        <v>429</v>
      </c>
    </row>
    <row r="36" spans="1:25" ht="15" customHeight="1" x14ac:dyDescent="0.25">
      <c r="A36" s="37">
        <f t="shared" si="0"/>
        <v>23</v>
      </c>
      <c r="B36" s="38" t="s">
        <v>16</v>
      </c>
      <c r="C36" s="39">
        <v>1822</v>
      </c>
      <c r="D36" s="40" t="s">
        <v>18</v>
      </c>
      <c r="E36" s="41">
        <v>617</v>
      </c>
      <c r="F36" s="42">
        <v>68</v>
      </c>
      <c r="G36" s="43">
        <v>187</v>
      </c>
      <c r="H36" s="43">
        <v>95</v>
      </c>
      <c r="I36" s="43">
        <v>2</v>
      </c>
      <c r="J36" s="43">
        <v>19</v>
      </c>
      <c r="K36" s="43">
        <v>50</v>
      </c>
      <c r="L36" s="43">
        <v>6</v>
      </c>
      <c r="M36" s="43">
        <v>2</v>
      </c>
      <c r="N36" s="43">
        <v>0</v>
      </c>
      <c r="O36" s="44">
        <v>0</v>
      </c>
      <c r="P36" s="45">
        <v>0</v>
      </c>
      <c r="Q36" s="45">
        <v>0</v>
      </c>
      <c r="R36" s="45">
        <v>0</v>
      </c>
      <c r="S36" s="45">
        <v>0</v>
      </c>
      <c r="T36" s="46">
        <f t="shared" si="1"/>
        <v>0</v>
      </c>
      <c r="U36" s="46">
        <f t="shared" si="2"/>
        <v>97</v>
      </c>
      <c r="V36" s="42">
        <v>1</v>
      </c>
      <c r="W36" s="43">
        <v>13</v>
      </c>
      <c r="X36" s="47">
        <f t="shared" si="3"/>
        <v>429</v>
      </c>
      <c r="Y36" s="48">
        <f t="shared" si="4"/>
        <v>443</v>
      </c>
    </row>
    <row r="37" spans="1:25" ht="15" customHeight="1" x14ac:dyDescent="0.25">
      <c r="A37" s="25">
        <f t="shared" si="0"/>
        <v>24</v>
      </c>
      <c r="B37" s="26" t="s">
        <v>16</v>
      </c>
      <c r="C37" s="27">
        <v>1821</v>
      </c>
      <c r="D37" s="28" t="s">
        <v>17</v>
      </c>
      <c r="E37" s="29">
        <v>624</v>
      </c>
      <c r="F37" s="30">
        <v>71</v>
      </c>
      <c r="G37" s="31">
        <v>188</v>
      </c>
      <c r="H37" s="31">
        <v>68</v>
      </c>
      <c r="I37" s="31">
        <v>0</v>
      </c>
      <c r="J37" s="31">
        <v>19</v>
      </c>
      <c r="K37" s="31">
        <v>65</v>
      </c>
      <c r="L37" s="31">
        <v>0</v>
      </c>
      <c r="M37" s="31">
        <v>1</v>
      </c>
      <c r="N37" s="31">
        <v>0</v>
      </c>
      <c r="O37" s="32">
        <v>0</v>
      </c>
      <c r="P37" s="33">
        <v>2</v>
      </c>
      <c r="Q37" s="33">
        <v>0</v>
      </c>
      <c r="R37" s="33">
        <v>0</v>
      </c>
      <c r="S37" s="33">
        <v>0</v>
      </c>
      <c r="T37" s="34">
        <f t="shared" si="1"/>
        <v>2</v>
      </c>
      <c r="U37" s="34">
        <f t="shared" si="2"/>
        <v>70</v>
      </c>
      <c r="V37" s="30">
        <v>0</v>
      </c>
      <c r="W37" s="31">
        <v>12</v>
      </c>
      <c r="X37" s="35">
        <f t="shared" si="3"/>
        <v>412</v>
      </c>
      <c r="Y37" s="36">
        <f t="shared" si="4"/>
        <v>426</v>
      </c>
    </row>
    <row r="38" spans="1:25" ht="15" customHeight="1" x14ac:dyDescent="0.25">
      <c r="A38" s="37">
        <f t="shared" si="0"/>
        <v>25</v>
      </c>
      <c r="B38" s="38" t="s">
        <v>16</v>
      </c>
      <c r="C38" s="39">
        <v>1821</v>
      </c>
      <c r="D38" s="40" t="s">
        <v>18</v>
      </c>
      <c r="E38" s="41">
        <v>624</v>
      </c>
      <c r="F38" s="42">
        <v>83</v>
      </c>
      <c r="G38" s="43">
        <v>178</v>
      </c>
      <c r="H38" s="43">
        <v>86</v>
      </c>
      <c r="I38" s="43">
        <v>0</v>
      </c>
      <c r="J38" s="43">
        <v>27</v>
      </c>
      <c r="K38" s="43">
        <v>36</v>
      </c>
      <c r="L38" s="43">
        <v>4</v>
      </c>
      <c r="M38" s="43">
        <v>1</v>
      </c>
      <c r="N38" s="43">
        <v>0</v>
      </c>
      <c r="O38" s="44">
        <v>0</v>
      </c>
      <c r="P38" s="45">
        <v>1</v>
      </c>
      <c r="Q38" s="45">
        <v>0</v>
      </c>
      <c r="R38" s="45">
        <v>0</v>
      </c>
      <c r="S38" s="45">
        <v>0</v>
      </c>
      <c r="T38" s="46">
        <f t="shared" si="1"/>
        <v>1</v>
      </c>
      <c r="U38" s="46">
        <f t="shared" si="2"/>
        <v>87</v>
      </c>
      <c r="V38" s="42">
        <v>0</v>
      </c>
      <c r="W38" s="43">
        <v>9</v>
      </c>
      <c r="X38" s="47">
        <f t="shared" si="3"/>
        <v>415</v>
      </c>
      <c r="Y38" s="48">
        <f t="shared" si="4"/>
        <v>425</v>
      </c>
    </row>
    <row r="39" spans="1:25" ht="5.0999999999999996" customHeight="1" x14ac:dyDescent="0.25">
      <c r="A39" s="51"/>
      <c r="B39" s="52"/>
      <c r="C39" s="53"/>
      <c r="D39" s="54"/>
      <c r="E39" s="55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6"/>
      <c r="U39" s="56"/>
      <c r="V39" s="56"/>
      <c r="W39" s="56"/>
      <c r="X39" s="56"/>
      <c r="Y39" s="57"/>
    </row>
    <row r="40" spans="1:25" ht="0.95" customHeight="1" x14ac:dyDescent="0.25">
      <c r="A40" s="58"/>
      <c r="B40" s="59"/>
      <c r="C40" s="60"/>
      <c r="D40" s="61"/>
      <c r="E40" s="62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4"/>
    </row>
    <row r="41" spans="1:25" ht="0.95" customHeight="1" x14ac:dyDescent="0.25">
      <c r="A41" s="51"/>
      <c r="B41" s="52"/>
      <c r="C41" s="53"/>
      <c r="D41" s="54"/>
      <c r="E41" s="55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56"/>
      <c r="Q41" s="56"/>
      <c r="R41" s="56"/>
      <c r="S41" s="56"/>
      <c r="T41" s="56"/>
      <c r="U41" s="56"/>
      <c r="V41" s="56"/>
      <c r="W41" s="56"/>
      <c r="X41" s="56"/>
      <c r="Y41" s="57"/>
    </row>
    <row r="42" spans="1:25" ht="30" customHeight="1" x14ac:dyDescent="0.25">
      <c r="A42" s="65" t="s">
        <v>21</v>
      </c>
      <c r="B42" s="65"/>
      <c r="C42" s="65">
        <f>COUNTA(C14:C38)</f>
        <v>25</v>
      </c>
      <c r="D42" s="66"/>
      <c r="E42" s="67">
        <f>SUM(E14:E38)</f>
        <v>14732</v>
      </c>
      <c r="F42" s="67">
        <f t="shared" ref="F42:Y42" si="5">SUM(F14:F38)</f>
        <v>1157</v>
      </c>
      <c r="G42" s="67">
        <f t="shared" si="5"/>
        <v>3704</v>
      </c>
      <c r="H42" s="67">
        <f t="shared" si="5"/>
        <v>1698</v>
      </c>
      <c r="I42" s="67">
        <f t="shared" si="5"/>
        <v>41</v>
      </c>
      <c r="J42" s="67">
        <f t="shared" si="5"/>
        <v>845</v>
      </c>
      <c r="K42" s="67">
        <f t="shared" si="5"/>
        <v>1337</v>
      </c>
      <c r="L42" s="67">
        <f t="shared" si="5"/>
        <v>119</v>
      </c>
      <c r="M42" s="67">
        <f t="shared" si="5"/>
        <v>43</v>
      </c>
      <c r="N42" s="67">
        <f t="shared" si="5"/>
        <v>0</v>
      </c>
      <c r="O42" s="67">
        <f t="shared" si="5"/>
        <v>3</v>
      </c>
      <c r="P42" s="67">
        <f t="shared" si="5"/>
        <v>22</v>
      </c>
      <c r="Q42" s="67">
        <f t="shared" si="5"/>
        <v>0</v>
      </c>
      <c r="R42" s="67">
        <f t="shared" si="5"/>
        <v>0</v>
      </c>
      <c r="S42" s="67">
        <f t="shared" si="5"/>
        <v>3</v>
      </c>
      <c r="T42" s="67">
        <f t="shared" si="5"/>
        <v>25</v>
      </c>
      <c r="U42" s="67">
        <f t="shared" si="5"/>
        <v>1690</v>
      </c>
      <c r="V42" s="67">
        <f t="shared" si="5"/>
        <v>1</v>
      </c>
      <c r="W42" s="67">
        <f t="shared" si="5"/>
        <v>266</v>
      </c>
      <c r="X42" s="67">
        <f t="shared" si="5"/>
        <v>8947</v>
      </c>
      <c r="Y42" s="67">
        <f t="shared" si="5"/>
        <v>9239</v>
      </c>
    </row>
  </sheetData>
  <mergeCells count="8">
    <mergeCell ref="F5:Y7"/>
    <mergeCell ref="A7:D7"/>
    <mergeCell ref="A8:D8"/>
    <mergeCell ref="F8:Y10"/>
    <mergeCell ref="A12:E12"/>
    <mergeCell ref="F12:O12"/>
    <mergeCell ref="P12:U12"/>
    <mergeCell ref="V12:Y1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Emmanuel Villaseñor</dc:creator>
  <cp:lastModifiedBy>Chema</cp:lastModifiedBy>
  <dcterms:created xsi:type="dcterms:W3CDTF">2015-06-07T01:42:44Z</dcterms:created>
  <dcterms:modified xsi:type="dcterms:W3CDTF">2015-06-10T20:00:46Z</dcterms:modified>
</cp:coreProperties>
</file>