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COMPUTOS DE AYUNTAMIEN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" l="1"/>
  <c r="Y48" i="1" l="1"/>
  <c r="X48" i="1"/>
  <c r="AD48" i="1" l="1"/>
  <c r="AC48" i="1"/>
  <c r="Z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AA48" i="1" l="1"/>
  <c r="AE48" i="1"/>
  <c r="AG35" i="1"/>
  <c r="AG36" i="1" s="1"/>
  <c r="AG37" i="1" s="1"/>
  <c r="AG38" i="1" s="1"/>
  <c r="AG25" i="1"/>
  <c r="AG26" i="1" s="1"/>
  <c r="AG27" i="1" s="1"/>
  <c r="AG28" i="1" s="1"/>
  <c r="AG15" i="1"/>
  <c r="AG14" i="1" l="1"/>
  <c r="AG16" i="1" s="1"/>
  <c r="AB48" i="1"/>
  <c r="AF48" i="1"/>
  <c r="AG17" i="1" l="1"/>
  <c r="AG18" i="1" s="1"/>
  <c r="A10" i="1" s="1"/>
  <c r="A9" i="1"/>
</calcChain>
</file>

<file path=xl/sharedStrings.xml><?xml version="1.0" encoding="utf-8"?>
<sst xmlns="http://schemas.openxmlformats.org/spreadsheetml/2006/main" count="97" uniqueCount="39">
  <si>
    <t>Municipio: 063 Pajacuaran</t>
  </si>
  <si>
    <t>Ayuntamiento</t>
  </si>
  <si>
    <t>CASILLAS</t>
  </si>
  <si>
    <t>VOTOS DE PARTIDOS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</si>
  <si>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</si>
  <si>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</si>
  <si>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</si>
  <si>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</si>
  <si>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</si>
  <si>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</si>
  <si>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</si>
  <si>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</si>
  <si>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</si>
  <si>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</si>
  <si>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</si>
  <si>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PAJACUARAN</t>
  </si>
  <si>
    <t>EXTRAORDINARIA 1</t>
  </si>
  <si>
    <t>BÁSICA</t>
  </si>
  <si>
    <t>CONTIGUA 1</t>
  </si>
  <si>
    <t>TOTAL</t>
  </si>
  <si>
    <t>VOTOS EN CANDIDATURA COMUN 2</t>
  </si>
  <si>
    <t>CÓMPUTOS MUNICIPALES</t>
  </si>
  <si>
    <t>VOTACION EMITIDA</t>
  </si>
  <si>
    <t>no existe expediente del paquete se coteja la copia de la presidenta con la del partido MC</t>
  </si>
  <si>
    <t>FORMULA PARA LA DESIGNACION DE REGIDORES DE REPRESENTACION PROPORCIONAL</t>
  </si>
  <si>
    <t>PARTIDO POLITICO</t>
  </si>
  <si>
    <t>PAN</t>
  </si>
  <si>
    <t>PRI</t>
  </si>
  <si>
    <t>PRD</t>
  </si>
  <si>
    <t>PT</t>
  </si>
  <si>
    <t>VERDE</t>
  </si>
  <si>
    <t>MOV. CIUD.</t>
  </si>
  <si>
    <t>N. ALIANZA</t>
  </si>
  <si>
    <t>E. SOCIAL</t>
  </si>
  <si>
    <t>PRD-PT</t>
  </si>
  <si>
    <t>PRD-NA</t>
  </si>
  <si>
    <t>PRD-PT-NA</t>
  </si>
  <si>
    <t>CANDIDATO COMUN</t>
  </si>
  <si>
    <t>FELLO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</si>
</sst>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3FF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5" borderId="0" xfId="1" applyNumberFormat="1" applyFont="1" applyFill="1" applyBorder="1" applyAlignment="1">
      <alignment horizontal="center" wrapText="1"/>
    </xf>
    <xf numFmtId="165" fontId="10" fillId="5" borderId="0" xfId="1" applyNumberFormat="1" applyFont="1" applyFill="1" applyBorder="1" applyAlignment="1">
      <alignment horizontal="left" wrapText="1"/>
    </xf>
    <xf numFmtId="165" fontId="10" fillId="5" borderId="0" xfId="1" applyNumberFormat="1" applyFont="1" applyFill="1" applyBorder="1" applyAlignment="1">
      <alignment horizontal="center" wrapText="1"/>
    </xf>
    <xf numFmtId="0" fontId="10" fillId="5" borderId="0" xfId="1" applyFont="1" applyFill="1" applyBorder="1" applyAlignment="1">
      <alignment horizontal="left" wrapText="1"/>
    </xf>
    <xf numFmtId="0" fontId="10" fillId="5" borderId="0" xfId="1" applyFont="1" applyFill="1" applyBorder="1" applyAlignment="1">
      <alignment horizontal="right" wrapText="1"/>
    </xf>
    <xf numFmtId="0" fontId="10" fillId="5" borderId="0" xfId="1" applyFont="1" applyFill="1" applyBorder="1" applyAlignment="1" applyProtection="1">
      <alignment wrapText="1"/>
      <protection locked="0"/>
    </xf>
    <xf numFmtId="0" fontId="10" fillId="5" borderId="0" xfId="1" applyFont="1" applyFill="1" applyBorder="1" applyAlignment="1">
      <alignment wrapText="1"/>
    </xf>
    <xf numFmtId="0" fontId="9" fillId="6" borderId="25" xfId="1" applyFont="1" applyFill="1" applyBorder="1" applyAlignment="1">
      <alignment horizontal="center" vertical="center" wrapText="1"/>
    </xf>
    <xf numFmtId="0" fontId="9" fillId="6" borderId="25" xfId="1" applyFont="1" applyFill="1" applyBorder="1" applyAlignment="1">
      <alignment horizontal="left" vertical="center" wrapText="1"/>
    </xf>
    <xf numFmtId="3" fontId="9" fillId="6" borderId="25" xfId="1" applyNumberFormat="1" applyFont="1" applyFill="1" applyBorder="1" applyAlignment="1">
      <alignment horizontal="right" vertical="center" wrapText="1"/>
    </xf>
    <xf numFmtId="0" fontId="0" fillId="8" borderId="0" xfId="0" applyFill="1"/>
    <xf numFmtId="0" fontId="0" fillId="0" borderId="0" xfId="0" applyFill="1"/>
    <xf numFmtId="0" fontId="12" fillId="8" borderId="0" xfId="0" applyFont="1" applyFill="1"/>
    <xf numFmtId="0" fontId="12" fillId="8" borderId="0" xfId="0" applyFont="1" applyFill="1" applyAlignment="1">
      <alignment horizontal="right"/>
    </xf>
    <xf numFmtId="2" fontId="12" fillId="8" borderId="0" xfId="0" applyNumberFormat="1" applyFont="1" applyFill="1"/>
    <xf numFmtId="0" fontId="11" fillId="0" borderId="0" xfId="0" applyFont="1"/>
    <xf numFmtId="0" fontId="11" fillId="8" borderId="0" xfId="0" applyFont="1" applyFill="1"/>
    <xf numFmtId="0" fontId="0" fillId="8" borderId="0" xfId="0" applyFill="1" applyAlignment="1">
      <alignment horizontal="right"/>
    </xf>
    <xf numFmtId="2" fontId="0" fillId="8" borderId="0" xfId="0" applyNumberFormat="1" applyFill="1"/>
    <xf numFmtId="166" fontId="9" fillId="9" borderId="9" xfId="1" applyNumberFormat="1" applyFont="1" applyFill="1" applyBorder="1" applyAlignment="1">
      <alignment horizontal="center" wrapText="1"/>
    </xf>
    <xf numFmtId="165" fontId="9" fillId="9" borderId="10" xfId="1" applyNumberFormat="1" applyFont="1" applyFill="1" applyBorder="1" applyAlignment="1">
      <alignment horizontal="left" wrapText="1"/>
    </xf>
    <xf numFmtId="165" fontId="9" fillId="9" borderId="10" xfId="1" applyNumberFormat="1" applyFont="1" applyFill="1" applyBorder="1" applyAlignment="1">
      <alignment horizontal="center" wrapText="1"/>
    </xf>
    <xf numFmtId="0" fontId="9" fillId="9" borderId="10" xfId="1" applyFont="1" applyFill="1" applyBorder="1" applyAlignment="1">
      <alignment horizontal="left" wrapText="1"/>
    </xf>
    <xf numFmtId="0" fontId="9" fillId="9" borderId="11" xfId="1" applyFont="1" applyFill="1" applyBorder="1" applyAlignment="1">
      <alignment horizontal="right" wrapText="1"/>
    </xf>
    <xf numFmtId="0" fontId="9" fillId="9" borderId="9" xfId="1" applyFont="1" applyFill="1" applyBorder="1" applyAlignment="1" applyProtection="1">
      <alignment wrapText="1"/>
      <protection locked="0"/>
    </xf>
    <xf numFmtId="0" fontId="9" fillId="9" borderId="10" xfId="1" applyFont="1" applyFill="1" applyBorder="1" applyAlignment="1" applyProtection="1">
      <alignment wrapText="1"/>
      <protection locked="0"/>
    </xf>
    <xf numFmtId="0" fontId="9" fillId="9" borderId="11" xfId="1" applyFont="1" applyFill="1" applyBorder="1" applyAlignment="1" applyProtection="1">
      <alignment wrapText="1"/>
      <protection locked="0"/>
    </xf>
    <xf numFmtId="0" fontId="9" fillId="9" borderId="12" xfId="1" applyFont="1" applyFill="1" applyBorder="1" applyAlignment="1" applyProtection="1">
      <alignment wrapText="1"/>
      <protection locked="0"/>
    </xf>
    <xf numFmtId="0" fontId="9" fillId="9" borderId="13" xfId="1" applyFont="1" applyFill="1" applyBorder="1" applyAlignment="1" applyProtection="1">
      <alignment wrapText="1"/>
      <protection locked="0"/>
    </xf>
    <xf numFmtId="0" fontId="9" fillId="9" borderId="14" xfId="1" applyFont="1" applyFill="1" applyBorder="1" applyAlignment="1" applyProtection="1">
      <alignment wrapText="1"/>
      <protection locked="0"/>
    </xf>
    <xf numFmtId="0" fontId="9" fillId="9" borderId="11" xfId="1" applyFont="1" applyFill="1" applyBorder="1" applyAlignment="1">
      <alignment wrapText="1"/>
    </xf>
    <xf numFmtId="166" fontId="9" fillId="9" borderId="15" xfId="1" applyNumberFormat="1" applyFont="1" applyFill="1" applyBorder="1" applyAlignment="1">
      <alignment horizontal="center" wrapText="1"/>
    </xf>
    <xf numFmtId="165" fontId="9" fillId="9" borderId="1" xfId="1" applyNumberFormat="1" applyFont="1" applyFill="1" applyBorder="1" applyAlignment="1">
      <alignment horizontal="left" wrapText="1"/>
    </xf>
    <xf numFmtId="165" fontId="9" fillId="9" borderId="16" xfId="1" applyNumberFormat="1" applyFont="1" applyFill="1" applyBorder="1" applyAlignment="1">
      <alignment horizontal="center" wrapText="1"/>
    </xf>
    <xf numFmtId="0" fontId="9" fillId="9" borderId="16" xfId="1" applyFont="1" applyFill="1" applyBorder="1" applyAlignment="1">
      <alignment horizontal="left" wrapText="1"/>
    </xf>
    <xf numFmtId="0" fontId="9" fillId="9" borderId="17" xfId="1" applyFont="1" applyFill="1" applyBorder="1" applyAlignment="1">
      <alignment horizontal="right" wrapText="1"/>
    </xf>
    <xf numFmtId="0" fontId="9" fillId="9" borderId="15" xfId="1" applyFont="1" applyFill="1" applyBorder="1" applyAlignment="1" applyProtection="1">
      <alignment wrapText="1"/>
      <protection locked="0"/>
    </xf>
    <xf numFmtId="0" fontId="9" fillId="9" borderId="16" xfId="1" applyFont="1" applyFill="1" applyBorder="1" applyAlignment="1" applyProtection="1">
      <alignment wrapText="1"/>
      <protection locked="0"/>
    </xf>
    <xf numFmtId="0" fontId="9" fillId="9" borderId="17" xfId="1" applyFont="1" applyFill="1" applyBorder="1" applyAlignment="1" applyProtection="1">
      <alignment wrapText="1"/>
      <protection locked="0"/>
    </xf>
    <xf numFmtId="0" fontId="9" fillId="9" borderId="18" xfId="1" applyFont="1" applyFill="1" applyBorder="1" applyAlignment="1" applyProtection="1">
      <alignment wrapText="1"/>
      <protection locked="0"/>
    </xf>
    <xf numFmtId="0" fontId="9" fillId="9" borderId="19" xfId="1" applyFont="1" applyFill="1" applyBorder="1" applyAlignment="1" applyProtection="1">
      <alignment wrapText="1"/>
      <protection locked="0"/>
    </xf>
    <xf numFmtId="0" fontId="9" fillId="9" borderId="20" xfId="1" applyFont="1" applyFill="1" applyBorder="1" applyAlignment="1" applyProtection="1">
      <alignment wrapText="1"/>
      <protection locked="0"/>
    </xf>
    <xf numFmtId="0" fontId="9" fillId="9" borderId="21" xfId="1" applyFont="1" applyFill="1" applyBorder="1" applyAlignment="1">
      <alignment wrapText="1"/>
    </xf>
    <xf numFmtId="166" fontId="9" fillId="9" borderId="22" xfId="1" applyNumberFormat="1" applyFont="1" applyFill="1" applyBorder="1" applyAlignment="1">
      <alignment horizontal="center" wrapText="1"/>
    </xf>
    <xf numFmtId="165" fontId="9" fillId="9" borderId="16" xfId="1" applyNumberFormat="1" applyFont="1" applyFill="1" applyBorder="1" applyAlignment="1">
      <alignment horizontal="left" wrapText="1"/>
    </xf>
    <xf numFmtId="165" fontId="9" fillId="9" borderId="1" xfId="1" applyNumberFormat="1" applyFont="1" applyFill="1" applyBorder="1" applyAlignment="1">
      <alignment horizontal="center" wrapText="1"/>
    </xf>
    <xf numFmtId="0" fontId="9" fillId="9" borderId="1" xfId="1" applyFont="1" applyFill="1" applyBorder="1" applyAlignment="1">
      <alignment horizontal="left" wrapText="1"/>
    </xf>
    <xf numFmtId="0" fontId="9" fillId="9" borderId="21" xfId="1" applyFont="1" applyFill="1" applyBorder="1" applyAlignment="1">
      <alignment horizontal="right" wrapText="1"/>
    </xf>
    <xf numFmtId="0" fontId="9" fillId="9" borderId="22" xfId="1" applyFont="1" applyFill="1" applyBorder="1" applyAlignment="1" applyProtection="1">
      <alignment wrapText="1"/>
      <protection locked="0"/>
    </xf>
    <xf numFmtId="0" fontId="9" fillId="9" borderId="1" xfId="1" applyFont="1" applyFill="1" applyBorder="1" applyAlignment="1" applyProtection="1">
      <alignment wrapText="1"/>
      <protection locked="0"/>
    </xf>
    <xf numFmtId="0" fontId="9" fillId="9" borderId="21" xfId="1" applyFont="1" applyFill="1" applyBorder="1" applyAlignment="1" applyProtection="1">
      <alignment wrapText="1"/>
      <protection locked="0"/>
    </xf>
    <xf numFmtId="0" fontId="9" fillId="9" borderId="23" xfId="1" applyFont="1" applyFill="1" applyBorder="1" applyAlignment="1" applyProtection="1">
      <alignment wrapText="1"/>
      <protection locked="0"/>
    </xf>
    <xf numFmtId="0" fontId="9" fillId="9" borderId="24" xfId="1" applyFont="1" applyFill="1" applyBorder="1" applyAlignment="1" applyProtection="1">
      <alignment wrapText="1"/>
      <protection locked="0"/>
    </xf>
    <xf numFmtId="0" fontId="0" fillId="0" borderId="0" xfId="0" applyFill="1" applyAlignment="1">
      <alignment vertical="top"/>
    </xf>
    <xf numFmtId="0" fontId="12" fillId="0" borderId="0" xfId="0" applyFont="1" applyFill="1"/>
    <xf numFmtId="0" fontId="11" fillId="0" borderId="0" xfId="0" applyFont="1" applyFill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7" borderId="5" xfId="1" applyFont="1" applyFill="1" applyBorder="1" applyAlignment="1">
      <alignment horizontal="center" wrapText="1"/>
    </xf>
    <xf numFmtId="0" fontId="9" fillId="7" borderId="6" xfId="1" applyFont="1" applyFill="1" applyBorder="1" applyAlignment="1">
      <alignment horizontal="center" wrapText="1"/>
    </xf>
    <xf numFmtId="0" fontId="9" fillId="7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0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1400174</xdr:colOff>
      <xdr:row>11</xdr:row>
      <xdr:rowOff>171449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49" y="2266949"/>
          <a:ext cx="600075" cy="600075"/>
        </a:xfrm>
        <a:prstGeom prst="rect">
          <a:avLst/>
        </a:prstGeom>
      </xdr:spPr>
    </xdr:pic>
    <xdr:clientData/>
  </xdr:oneCellAnchor>
  <xdr:twoCellAnchor editAs="oneCell">
    <xdr:from>
      <xdr:col>16</xdr:col>
      <xdr:colOff>71325</xdr:colOff>
      <xdr:row>12</xdr:row>
      <xdr:rowOff>52275</xdr:rowOff>
    </xdr:from>
    <xdr:to>
      <xdr:col>16</xdr:col>
      <xdr:colOff>547575</xdr:colOff>
      <xdr:row>12</xdr:row>
      <xdr:rowOff>528525</xdr:rowOff>
    </xdr:to>
    <xdr:pic>
      <xdr:nvPicPr>
        <xdr:cNvPr id="12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16</xdr:col>
      <xdr:colOff>466724</xdr:colOff>
      <xdr:row>11</xdr:row>
      <xdr:rowOff>180974</xdr:rowOff>
    </xdr:from>
    <xdr:to>
      <xdr:col>17</xdr:col>
      <xdr:colOff>38099</xdr:colOff>
      <xdr:row>13</xdr:row>
      <xdr:rowOff>9524</xdr:rowOff>
    </xdr:to>
    <xdr:pic>
      <xdr:nvPicPr>
        <xdr:cNvPr id="12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4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17</xdr:col>
      <xdr:colOff>52275</xdr:colOff>
      <xdr:row>12</xdr:row>
      <xdr:rowOff>52275</xdr:rowOff>
    </xdr:from>
    <xdr:ext cx="476250" cy="476250"/>
    <xdr:pic>
      <xdr:nvPicPr>
        <xdr:cNvPr id="12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9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542925</xdr:colOff>
      <xdr:row>12</xdr:row>
      <xdr:rowOff>57150</xdr:rowOff>
    </xdr:from>
    <xdr:ext cx="450000" cy="450000"/>
    <xdr:pic>
      <xdr:nvPicPr>
        <xdr:cNvPr id="125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20525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42750</xdr:rowOff>
    </xdr:from>
    <xdr:ext cx="476250" cy="476250"/>
    <xdr:pic>
      <xdr:nvPicPr>
        <xdr:cNvPr id="12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44032</xdr:rowOff>
    </xdr:from>
    <xdr:ext cx="438000" cy="457467"/>
    <xdr:pic>
      <xdr:nvPicPr>
        <xdr:cNvPr id="12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12</xdr:row>
      <xdr:rowOff>44032</xdr:rowOff>
    </xdr:from>
    <xdr:ext cx="438000" cy="457467"/>
    <xdr:pic>
      <xdr:nvPicPr>
        <xdr:cNvPr id="128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18</xdr:col>
      <xdr:colOff>419099</xdr:colOff>
      <xdr:row>11</xdr:row>
      <xdr:rowOff>161924</xdr:rowOff>
    </xdr:from>
    <xdr:ext cx="600075" cy="600075"/>
    <xdr:pic>
      <xdr:nvPicPr>
        <xdr:cNvPr id="129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9024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71325</xdr:colOff>
      <xdr:row>12</xdr:row>
      <xdr:rowOff>52275</xdr:rowOff>
    </xdr:from>
    <xdr:ext cx="476250" cy="476250"/>
    <xdr:pic>
      <xdr:nvPicPr>
        <xdr:cNvPr id="13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04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22</xdr:col>
      <xdr:colOff>571500</xdr:colOff>
      <xdr:row>12</xdr:row>
      <xdr:rowOff>53557</xdr:rowOff>
    </xdr:from>
    <xdr:ext cx="438000" cy="457467"/>
    <xdr:pic>
      <xdr:nvPicPr>
        <xdr:cNvPr id="13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05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23</xdr:col>
      <xdr:colOff>476249</xdr:colOff>
      <xdr:row>11</xdr:row>
      <xdr:rowOff>180974</xdr:rowOff>
    </xdr:from>
    <xdr:ext cx="600075" cy="600075"/>
    <xdr:pic>
      <xdr:nvPicPr>
        <xdr:cNvPr id="132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9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71325</xdr:colOff>
      <xdr:row>12</xdr:row>
      <xdr:rowOff>52275</xdr:rowOff>
    </xdr:from>
    <xdr:ext cx="476250" cy="476250"/>
    <xdr:pic>
      <xdr:nvPicPr>
        <xdr:cNvPr id="133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4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523875</xdr:colOff>
      <xdr:row>12</xdr:row>
      <xdr:rowOff>44032</xdr:rowOff>
    </xdr:from>
    <xdr:ext cx="438000" cy="457467"/>
    <xdr:pic>
      <xdr:nvPicPr>
        <xdr:cNvPr id="13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4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1038225</xdr:colOff>
      <xdr:row>12</xdr:row>
      <xdr:rowOff>66675</xdr:rowOff>
    </xdr:from>
    <xdr:ext cx="450000" cy="450000"/>
    <xdr:pic>
      <xdr:nvPicPr>
        <xdr:cNvPr id="135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71325</xdr:colOff>
      <xdr:row>12</xdr:row>
      <xdr:rowOff>52275</xdr:rowOff>
    </xdr:from>
    <xdr:ext cx="476250" cy="476250"/>
    <xdr:pic>
      <xdr:nvPicPr>
        <xdr:cNvPr id="13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693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485774</xdr:colOff>
      <xdr:row>11</xdr:row>
      <xdr:rowOff>180974</xdr:rowOff>
    </xdr:from>
    <xdr:ext cx="600075" cy="600075"/>
    <xdr:pic>
      <xdr:nvPicPr>
        <xdr:cNvPr id="13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83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24</xdr:col>
      <xdr:colOff>1038225</xdr:colOff>
      <xdr:row>12</xdr:row>
      <xdr:rowOff>66675</xdr:rowOff>
    </xdr:from>
    <xdr:ext cx="450000" cy="450000"/>
    <xdr:pic>
      <xdr:nvPicPr>
        <xdr:cNvPr id="138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25</xdr:col>
      <xdr:colOff>71325</xdr:colOff>
      <xdr:row>12</xdr:row>
      <xdr:rowOff>52275</xdr:rowOff>
    </xdr:from>
    <xdr:ext cx="476250" cy="476250"/>
    <xdr:pic>
      <xdr:nvPicPr>
        <xdr:cNvPr id="13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2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571500</xdr:colOff>
      <xdr:row>12</xdr:row>
      <xdr:rowOff>53557</xdr:rowOff>
    </xdr:from>
    <xdr:ext cx="438000" cy="457467"/>
    <xdr:pic>
      <xdr:nvPicPr>
        <xdr:cNvPr id="14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30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962024</xdr:colOff>
      <xdr:row>11</xdr:row>
      <xdr:rowOff>171449</xdr:rowOff>
    </xdr:from>
    <xdr:ext cx="600075" cy="600075"/>
    <xdr:pic>
      <xdr:nvPicPr>
        <xdr:cNvPr id="14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9357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1514475</xdr:colOff>
      <xdr:row>12</xdr:row>
      <xdr:rowOff>57150</xdr:rowOff>
    </xdr:from>
    <xdr:ext cx="450000" cy="450000"/>
    <xdr:pic>
      <xdr:nvPicPr>
        <xdr:cNvPr id="142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46025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23</xdr:col>
      <xdr:colOff>1028700</xdr:colOff>
      <xdr:row>12</xdr:row>
      <xdr:rowOff>57150</xdr:rowOff>
    </xdr:from>
    <xdr:ext cx="450000" cy="450000"/>
    <xdr:pic>
      <xdr:nvPicPr>
        <xdr:cNvPr id="14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21</xdr:col>
      <xdr:colOff>33225</xdr:colOff>
      <xdr:row>12</xdr:row>
      <xdr:rowOff>33225</xdr:rowOff>
    </xdr:from>
    <xdr:ext cx="476250" cy="476250"/>
    <xdr:pic>
      <xdr:nvPicPr>
        <xdr:cNvPr id="14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782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923924</xdr:colOff>
      <xdr:row>11</xdr:row>
      <xdr:rowOff>171449</xdr:rowOff>
    </xdr:from>
    <xdr:ext cx="600075" cy="600075"/>
    <xdr:pic>
      <xdr:nvPicPr>
        <xdr:cNvPr id="145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85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19</xdr:col>
      <xdr:colOff>38100</xdr:colOff>
      <xdr:row>12</xdr:row>
      <xdr:rowOff>53557</xdr:rowOff>
    </xdr:from>
    <xdr:ext cx="438000" cy="457467"/>
    <xdr:pic>
      <xdr:nvPicPr>
        <xdr:cNvPr id="14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12</xdr:row>
      <xdr:rowOff>57150</xdr:rowOff>
    </xdr:from>
    <xdr:ext cx="450000" cy="450000"/>
    <xdr:pic>
      <xdr:nvPicPr>
        <xdr:cNvPr id="14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19</xdr:col>
      <xdr:colOff>1000124</xdr:colOff>
      <xdr:row>11</xdr:row>
      <xdr:rowOff>171449</xdr:rowOff>
    </xdr:from>
    <xdr:ext cx="600075" cy="600075"/>
    <xdr:pic>
      <xdr:nvPicPr>
        <xdr:cNvPr id="148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827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533400</xdr:colOff>
      <xdr:row>12</xdr:row>
      <xdr:rowOff>66675</xdr:rowOff>
    </xdr:from>
    <xdr:ext cx="450000" cy="450000"/>
    <xdr:pic>
      <xdr:nvPicPr>
        <xdr:cNvPr id="149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9775" y="2352675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topLeftCell="A8" zoomScale="70" zoomScaleNormal="70" workbookViewId="0">
      <pane xSplit="5" ySplit="6" topLeftCell="R47" activePane="bottomRight" state="frozen"/>
      <selection activeCell="A8" sqref="A8"/>
      <selection pane="topRight" activeCell="F8" sqref="F8"/>
      <selection pane="bottomLeft" activeCell="A14" sqref="A14"/>
      <selection pane="bottomRight" activeCell="AF56" sqref="AF56"/>
    </sheetView>
  </sheetViews>
  <sheetFormatPr baseColWidth="10" defaultRowHeight="15" x14ac:dyDescent="0.25"/>
  <cols>
    <col min="1" max="1" width="5.140625" bestFit="1" customWidth="1"/>
    <col min="2" max="2" width="11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0" width="8.7109375" customWidth="1"/>
    <col min="11" max="11" width="9" customWidth="1"/>
    <col min="12" max="15" width="8.7109375" customWidth="1"/>
    <col min="16" max="21" width="15.42578125" customWidth="1"/>
    <col min="22" max="25" width="22.7109375" customWidth="1"/>
    <col min="26" max="26" width="29.42578125" customWidth="1"/>
    <col min="27" max="27" width="11.7109375" bestFit="1" customWidth="1"/>
    <col min="28" max="28" width="11.85546875" bestFit="1" customWidth="1"/>
    <col min="29" max="32" width="9.7109375" customWidth="1"/>
    <col min="33" max="33" width="11.42578125" hidden="1" customWidth="1"/>
    <col min="34" max="16384" width="11.42578125" style="30"/>
  </cols>
  <sheetData>
    <row r="1" spans="1:34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4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4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4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4" ht="15" customHeight="1" x14ac:dyDescent="0.25">
      <c r="B5" s="1"/>
      <c r="C5" s="1"/>
      <c r="D5" s="1"/>
      <c r="E5" s="2"/>
      <c r="F5" s="75" t="s">
        <v>21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</row>
    <row r="6" spans="1:34" ht="15" customHeight="1" x14ac:dyDescent="0.25">
      <c r="B6" s="1"/>
      <c r="C6" s="1"/>
      <c r="D6" s="1"/>
      <c r="E6" s="2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</row>
    <row r="7" spans="1:34" ht="15" customHeight="1" x14ac:dyDescent="0.3">
      <c r="A7" s="76"/>
      <c r="B7" s="76"/>
      <c r="C7" s="76"/>
      <c r="D7" s="76"/>
      <c r="E7" s="2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</row>
    <row r="8" spans="1:34" ht="15" customHeight="1" x14ac:dyDescent="0.3">
      <c r="A8" s="76" t="s">
        <v>0</v>
      </c>
      <c r="B8" s="76"/>
      <c r="C8" s="76"/>
      <c r="D8" s="76"/>
      <c r="F8" s="77" t="s">
        <v>1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</row>
    <row r="9" spans="1:34" ht="15" customHeight="1" x14ac:dyDescent="0.3">
      <c r="A9" s="3" t="str">
        <f>CONCATENATE("Casillas computadas: ",AG16," de ",AG15)</f>
        <v>Casillas computadas: 31 de 31</v>
      </c>
      <c r="B9" s="4"/>
      <c r="C9" s="4"/>
      <c r="D9" s="4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</row>
    <row r="10" spans="1:34" ht="15" customHeight="1" x14ac:dyDescent="0.3">
      <c r="A10" s="5" t="str">
        <f>CONCATENATE("Porcentaje de avance de captura: ",AG18,"%")</f>
        <v>Porcentaje de avance de captura: 100.00%</v>
      </c>
      <c r="B10" s="6"/>
      <c r="C10" s="6"/>
      <c r="D10" s="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</row>
    <row r="11" spans="1:34" ht="15" customHeight="1" thickBot="1" x14ac:dyDescent="0.3">
      <c r="F11" s="2"/>
      <c r="G11" s="2"/>
      <c r="H11" s="2"/>
      <c r="I11" s="2"/>
      <c r="J11" s="2"/>
      <c r="K11" s="2"/>
    </row>
    <row r="12" spans="1:34" ht="15" customHeight="1" thickBot="1" x14ac:dyDescent="0.3">
      <c r="A12" s="78" t="s">
        <v>2</v>
      </c>
      <c r="B12" s="79"/>
      <c r="C12" s="79"/>
      <c r="D12" s="79"/>
      <c r="E12" s="80"/>
      <c r="F12" s="81" t="s">
        <v>3</v>
      </c>
      <c r="G12" s="82"/>
      <c r="H12" s="82"/>
      <c r="I12" s="82"/>
      <c r="J12" s="82"/>
      <c r="K12" s="82"/>
      <c r="L12" s="82"/>
      <c r="M12" s="82"/>
      <c r="N12" s="82"/>
      <c r="O12" s="83"/>
      <c r="P12" s="84" t="s">
        <v>20</v>
      </c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6"/>
      <c r="AC12" s="87" t="s">
        <v>4</v>
      </c>
      <c r="AD12" s="88"/>
      <c r="AE12" s="88"/>
      <c r="AF12" s="89"/>
    </row>
    <row r="13" spans="1:34" s="72" customFormat="1" ht="45.75" thickBot="1" x14ac:dyDescent="0.3">
      <c r="A13" s="9" t="s">
        <v>5</v>
      </c>
      <c r="B13" s="9" t="s">
        <v>6</v>
      </c>
      <c r="C13" s="9" t="s">
        <v>7</v>
      </c>
      <c r="D13" s="9" t="s">
        <v>8</v>
      </c>
      <c r="E13" s="9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 t="s">
        <v>10</v>
      </c>
      <c r="AB13" s="10" t="s">
        <v>11</v>
      </c>
      <c r="AC13" s="10" t="s">
        <v>12</v>
      </c>
      <c r="AD13" s="10" t="s">
        <v>13</v>
      </c>
      <c r="AE13" s="10" t="s">
        <v>14</v>
      </c>
      <c r="AF13" s="10" t="s">
        <v>22</v>
      </c>
      <c r="AG13" s="11"/>
    </row>
    <row r="14" spans="1:34" s="73" customFormat="1" ht="15" customHeight="1" x14ac:dyDescent="0.25">
      <c r="A14" s="38">
        <v>1</v>
      </c>
      <c r="B14" s="39" t="s">
        <v>15</v>
      </c>
      <c r="C14" s="40">
        <v>1406</v>
      </c>
      <c r="D14" s="41" t="s">
        <v>16</v>
      </c>
      <c r="E14" s="42">
        <v>342</v>
      </c>
      <c r="F14" s="43">
        <v>63</v>
      </c>
      <c r="G14" s="44">
        <v>22</v>
      </c>
      <c r="H14" s="44">
        <v>68</v>
      </c>
      <c r="I14" s="44">
        <v>3</v>
      </c>
      <c r="J14" s="44">
        <v>18</v>
      </c>
      <c r="K14" s="44">
        <v>12</v>
      </c>
      <c r="L14" s="44">
        <v>1</v>
      </c>
      <c r="M14" s="44">
        <v>0</v>
      </c>
      <c r="N14" s="44">
        <v>0</v>
      </c>
      <c r="O14" s="45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7">
        <v>0</v>
      </c>
      <c r="AB14" s="47">
        <v>72</v>
      </c>
      <c r="AC14" s="43">
        <v>0</v>
      </c>
      <c r="AD14" s="44">
        <v>9</v>
      </c>
      <c r="AE14" s="48">
        <v>187</v>
      </c>
      <c r="AF14" s="49">
        <v>196</v>
      </c>
      <c r="AG14" s="31">
        <f>COUNTIF(AF14:AF44,0)</f>
        <v>0</v>
      </c>
    </row>
    <row r="15" spans="1:34" ht="15" customHeight="1" x14ac:dyDescent="0.25">
      <c r="A15" s="50">
        <v>2</v>
      </c>
      <c r="B15" s="51" t="s">
        <v>15</v>
      </c>
      <c r="C15" s="52">
        <v>1406</v>
      </c>
      <c r="D15" s="53" t="s">
        <v>17</v>
      </c>
      <c r="E15" s="54">
        <v>231</v>
      </c>
      <c r="F15" s="55">
        <v>3</v>
      </c>
      <c r="G15" s="56">
        <v>22</v>
      </c>
      <c r="H15" s="56">
        <v>77</v>
      </c>
      <c r="I15" s="56">
        <v>0</v>
      </c>
      <c r="J15" s="56">
        <v>43</v>
      </c>
      <c r="K15" s="56">
        <v>11</v>
      </c>
      <c r="L15" s="56">
        <v>0</v>
      </c>
      <c r="M15" s="56">
        <v>0</v>
      </c>
      <c r="N15" s="56">
        <v>0</v>
      </c>
      <c r="O15" s="57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9">
        <v>0</v>
      </c>
      <c r="AB15" s="59">
        <v>77</v>
      </c>
      <c r="AC15" s="55">
        <v>0</v>
      </c>
      <c r="AD15" s="56">
        <v>2</v>
      </c>
      <c r="AE15" s="60">
        <v>156</v>
      </c>
      <c r="AF15" s="61">
        <v>158</v>
      </c>
      <c r="AG15" s="29">
        <f>C48</f>
        <v>31</v>
      </c>
      <c r="AH15" s="30" t="s">
        <v>23</v>
      </c>
    </row>
    <row r="16" spans="1:34" ht="15" customHeight="1" x14ac:dyDescent="0.25">
      <c r="A16" s="62">
        <v>3</v>
      </c>
      <c r="B16" s="63" t="s">
        <v>15</v>
      </c>
      <c r="C16" s="64">
        <v>1405</v>
      </c>
      <c r="D16" s="65" t="s">
        <v>18</v>
      </c>
      <c r="E16" s="66">
        <v>444</v>
      </c>
      <c r="F16" s="67">
        <v>8</v>
      </c>
      <c r="G16" s="68">
        <v>37</v>
      </c>
      <c r="H16" s="68">
        <v>76</v>
      </c>
      <c r="I16" s="68">
        <v>0</v>
      </c>
      <c r="J16" s="68">
        <v>37</v>
      </c>
      <c r="K16" s="68">
        <v>133</v>
      </c>
      <c r="L16" s="68">
        <v>1</v>
      </c>
      <c r="M16" s="68">
        <v>0</v>
      </c>
      <c r="N16" s="68">
        <v>0</v>
      </c>
      <c r="O16" s="69">
        <v>1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1">
        <v>0</v>
      </c>
      <c r="AB16" s="71">
        <v>78</v>
      </c>
      <c r="AC16" s="67">
        <v>0</v>
      </c>
      <c r="AD16" s="68">
        <v>14</v>
      </c>
      <c r="AE16" s="60">
        <v>293</v>
      </c>
      <c r="AF16" s="61">
        <v>307</v>
      </c>
      <c r="AG16">
        <f>AG15-AG14</f>
        <v>31</v>
      </c>
    </row>
    <row r="17" spans="1:33" ht="15" customHeight="1" x14ac:dyDescent="0.25">
      <c r="A17" s="50">
        <v>4</v>
      </c>
      <c r="B17" s="51" t="s">
        <v>15</v>
      </c>
      <c r="C17" s="52">
        <v>1405</v>
      </c>
      <c r="D17" s="53" t="s">
        <v>17</v>
      </c>
      <c r="E17" s="54">
        <v>444</v>
      </c>
      <c r="F17" s="55">
        <v>9</v>
      </c>
      <c r="G17" s="56">
        <v>38</v>
      </c>
      <c r="H17" s="56">
        <v>81</v>
      </c>
      <c r="I17" s="56">
        <v>4</v>
      </c>
      <c r="J17" s="56">
        <v>23</v>
      </c>
      <c r="K17" s="56">
        <v>118</v>
      </c>
      <c r="L17" s="56">
        <v>1</v>
      </c>
      <c r="M17" s="56">
        <v>0</v>
      </c>
      <c r="N17" s="56">
        <v>0</v>
      </c>
      <c r="O17" s="57">
        <v>0</v>
      </c>
      <c r="P17" s="58">
        <v>1</v>
      </c>
      <c r="Q17" s="58">
        <v>1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9">
        <v>2</v>
      </c>
      <c r="AB17" s="59">
        <v>88</v>
      </c>
      <c r="AC17" s="55">
        <v>0</v>
      </c>
      <c r="AD17" s="56">
        <v>7</v>
      </c>
      <c r="AE17" s="60">
        <v>274</v>
      </c>
      <c r="AF17" s="61">
        <v>283</v>
      </c>
      <c r="AG17" s="37">
        <f>AG16*100/AG15</f>
        <v>100</v>
      </c>
    </row>
    <row r="18" spans="1:33" ht="15" customHeight="1" x14ac:dyDescent="0.25">
      <c r="A18" s="62">
        <v>5</v>
      </c>
      <c r="B18" s="63" t="s">
        <v>15</v>
      </c>
      <c r="C18" s="64">
        <v>1404</v>
      </c>
      <c r="D18" s="65" t="s">
        <v>18</v>
      </c>
      <c r="E18" s="66">
        <v>493</v>
      </c>
      <c r="F18" s="67">
        <v>8</v>
      </c>
      <c r="G18" s="68">
        <v>44</v>
      </c>
      <c r="H18" s="68">
        <v>44</v>
      </c>
      <c r="I18" s="68">
        <v>3</v>
      </c>
      <c r="J18" s="68">
        <v>48</v>
      </c>
      <c r="K18" s="68">
        <v>115</v>
      </c>
      <c r="L18" s="68">
        <v>1</v>
      </c>
      <c r="M18" s="68">
        <v>0</v>
      </c>
      <c r="N18" s="68">
        <v>0</v>
      </c>
      <c r="O18" s="69">
        <v>0</v>
      </c>
      <c r="P18" s="70">
        <v>1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1">
        <v>1</v>
      </c>
      <c r="AB18" s="71">
        <v>49</v>
      </c>
      <c r="AC18" s="67">
        <v>0</v>
      </c>
      <c r="AD18" s="68">
        <v>9</v>
      </c>
      <c r="AE18" s="60">
        <v>263</v>
      </c>
      <c r="AF18" s="61">
        <v>273</v>
      </c>
      <c r="AG18" s="36" t="str">
        <f>TEXT(AG17,"0.00")</f>
        <v>100.00</v>
      </c>
    </row>
    <row r="19" spans="1:33" ht="15" customHeight="1" x14ac:dyDescent="0.25">
      <c r="A19" s="50">
        <v>6</v>
      </c>
      <c r="B19" s="51" t="s">
        <v>15</v>
      </c>
      <c r="C19" s="52">
        <v>1404</v>
      </c>
      <c r="D19" s="53" t="s">
        <v>17</v>
      </c>
      <c r="E19" s="54">
        <v>494</v>
      </c>
      <c r="F19" s="55">
        <v>11</v>
      </c>
      <c r="G19" s="56">
        <v>39</v>
      </c>
      <c r="H19" s="56">
        <v>40</v>
      </c>
      <c r="I19" s="56">
        <v>3</v>
      </c>
      <c r="J19" s="56">
        <v>98</v>
      </c>
      <c r="K19" s="56">
        <v>83</v>
      </c>
      <c r="L19" s="56">
        <v>1</v>
      </c>
      <c r="M19" s="56"/>
      <c r="N19" s="56"/>
      <c r="O19" s="57"/>
      <c r="P19" s="58">
        <v>1</v>
      </c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9">
        <v>1</v>
      </c>
      <c r="AB19" s="59">
        <v>45</v>
      </c>
      <c r="AC19" s="55"/>
      <c r="AD19" s="56">
        <v>7</v>
      </c>
      <c r="AE19" s="60">
        <v>275</v>
      </c>
      <c r="AF19" s="61">
        <v>283</v>
      </c>
    </row>
    <row r="20" spans="1:33" ht="15" customHeight="1" x14ac:dyDescent="0.25">
      <c r="A20" s="62">
        <v>7</v>
      </c>
      <c r="B20" s="63" t="s">
        <v>15</v>
      </c>
      <c r="C20" s="64">
        <v>1403</v>
      </c>
      <c r="D20" s="65" t="s">
        <v>16</v>
      </c>
      <c r="E20" s="66">
        <v>184</v>
      </c>
      <c r="F20" s="67">
        <v>6</v>
      </c>
      <c r="G20" s="68">
        <v>32</v>
      </c>
      <c r="H20" s="68">
        <v>18</v>
      </c>
      <c r="I20" s="68">
        <v>0</v>
      </c>
      <c r="J20" s="68">
        <v>11</v>
      </c>
      <c r="K20" s="68">
        <v>52</v>
      </c>
      <c r="L20" s="68">
        <v>0</v>
      </c>
      <c r="M20" s="68">
        <v>0</v>
      </c>
      <c r="N20" s="68">
        <v>0</v>
      </c>
      <c r="O20" s="69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1">
        <v>0</v>
      </c>
      <c r="AB20" s="71">
        <v>18</v>
      </c>
      <c r="AC20" s="67">
        <v>0</v>
      </c>
      <c r="AD20" s="68">
        <v>4</v>
      </c>
      <c r="AE20" s="60">
        <v>119</v>
      </c>
      <c r="AF20" s="61">
        <v>123</v>
      </c>
    </row>
    <row r="21" spans="1:33" ht="15" customHeight="1" x14ac:dyDescent="0.25">
      <c r="A21" s="50">
        <v>8</v>
      </c>
      <c r="B21" s="51" t="s">
        <v>15</v>
      </c>
      <c r="C21" s="52">
        <v>1403</v>
      </c>
      <c r="D21" s="53" t="s">
        <v>17</v>
      </c>
      <c r="E21" s="54">
        <v>377</v>
      </c>
      <c r="F21" s="55">
        <v>15</v>
      </c>
      <c r="G21" s="56">
        <v>22</v>
      </c>
      <c r="H21" s="56">
        <v>39</v>
      </c>
      <c r="I21" s="56">
        <v>1</v>
      </c>
      <c r="J21" s="56">
        <v>42</v>
      </c>
      <c r="K21" s="56">
        <v>56</v>
      </c>
      <c r="L21" s="56">
        <v>2</v>
      </c>
      <c r="M21" s="56">
        <v>0</v>
      </c>
      <c r="N21" s="56">
        <v>0</v>
      </c>
      <c r="O21" s="57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9">
        <v>0</v>
      </c>
      <c r="AB21" s="59">
        <v>42</v>
      </c>
      <c r="AC21" s="55">
        <v>0</v>
      </c>
      <c r="AD21" s="56">
        <v>7</v>
      </c>
      <c r="AE21" s="60">
        <v>177</v>
      </c>
      <c r="AF21" s="61">
        <v>184</v>
      </c>
      <c r="AG21" s="29"/>
    </row>
    <row r="22" spans="1:33" ht="15" customHeight="1" x14ac:dyDescent="0.25">
      <c r="A22" s="62">
        <v>9</v>
      </c>
      <c r="B22" s="63" t="s">
        <v>15</v>
      </c>
      <c r="C22" s="64">
        <v>1402</v>
      </c>
      <c r="D22" s="65" t="s">
        <v>17</v>
      </c>
      <c r="E22" s="66">
        <v>755</v>
      </c>
      <c r="F22" s="67">
        <v>44</v>
      </c>
      <c r="G22" s="68">
        <v>42</v>
      </c>
      <c r="H22" s="68">
        <v>150</v>
      </c>
      <c r="I22" s="68">
        <v>3</v>
      </c>
      <c r="J22" s="68">
        <v>34</v>
      </c>
      <c r="K22" s="68">
        <v>172</v>
      </c>
      <c r="L22" s="68">
        <v>0</v>
      </c>
      <c r="M22" s="68">
        <v>0</v>
      </c>
      <c r="N22" s="68">
        <v>0</v>
      </c>
      <c r="O22" s="69">
        <v>0</v>
      </c>
      <c r="P22" s="70">
        <v>2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1">
        <v>2</v>
      </c>
      <c r="AB22" s="71">
        <v>155</v>
      </c>
      <c r="AC22" s="67">
        <v>0</v>
      </c>
      <c r="AD22" s="68">
        <v>5</v>
      </c>
      <c r="AE22" s="60">
        <v>445</v>
      </c>
      <c r="AF22" s="61">
        <v>452</v>
      </c>
    </row>
    <row r="23" spans="1:33" ht="15" customHeight="1" x14ac:dyDescent="0.25">
      <c r="A23" s="50">
        <v>10</v>
      </c>
      <c r="B23" s="51" t="s">
        <v>15</v>
      </c>
      <c r="C23" s="52">
        <v>1401</v>
      </c>
      <c r="D23" s="53" t="s">
        <v>18</v>
      </c>
      <c r="E23" s="54">
        <v>440</v>
      </c>
      <c r="F23" s="55">
        <v>22</v>
      </c>
      <c r="G23" s="56">
        <v>48</v>
      </c>
      <c r="H23" s="56">
        <v>59</v>
      </c>
      <c r="I23" s="56">
        <v>0</v>
      </c>
      <c r="J23" s="56">
        <v>18</v>
      </c>
      <c r="K23" s="56">
        <v>111</v>
      </c>
      <c r="L23" s="56">
        <v>0</v>
      </c>
      <c r="M23" s="56">
        <v>0</v>
      </c>
      <c r="N23" s="56">
        <v>0</v>
      </c>
      <c r="O23" s="57">
        <v>0</v>
      </c>
      <c r="P23" s="58">
        <v>1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9">
        <v>1</v>
      </c>
      <c r="AB23" s="59">
        <v>60</v>
      </c>
      <c r="AC23" s="55"/>
      <c r="AD23" s="56">
        <v>9</v>
      </c>
      <c r="AE23" s="60">
        <v>258</v>
      </c>
      <c r="AF23" s="61">
        <v>268</v>
      </c>
    </row>
    <row r="24" spans="1:33" s="73" customFormat="1" ht="15" customHeight="1" x14ac:dyDescent="0.25">
      <c r="A24" s="62">
        <v>11</v>
      </c>
      <c r="B24" s="63" t="s">
        <v>15</v>
      </c>
      <c r="C24" s="64">
        <v>1401</v>
      </c>
      <c r="D24" s="65" t="s">
        <v>17</v>
      </c>
      <c r="E24" s="66">
        <v>440</v>
      </c>
      <c r="F24" s="67">
        <v>25</v>
      </c>
      <c r="G24" s="68">
        <v>27</v>
      </c>
      <c r="H24" s="68">
        <v>93</v>
      </c>
      <c r="I24" s="68">
        <v>2</v>
      </c>
      <c r="J24" s="68">
        <v>9</v>
      </c>
      <c r="K24" s="68">
        <v>104</v>
      </c>
      <c r="L24" s="68">
        <v>0</v>
      </c>
      <c r="M24" s="68">
        <v>0</v>
      </c>
      <c r="N24" s="68">
        <v>0</v>
      </c>
      <c r="O24" s="69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1">
        <v>0</v>
      </c>
      <c r="AB24" s="71">
        <v>95</v>
      </c>
      <c r="AC24" s="67">
        <v>0</v>
      </c>
      <c r="AD24" s="68">
        <v>3</v>
      </c>
      <c r="AE24" s="60">
        <v>260</v>
      </c>
      <c r="AF24" s="61">
        <v>263</v>
      </c>
      <c r="AG24" s="31"/>
    </row>
    <row r="25" spans="1:33" s="74" customFormat="1" ht="15" customHeight="1" x14ac:dyDescent="0.25">
      <c r="A25" s="50">
        <v>12</v>
      </c>
      <c r="B25" s="51" t="s">
        <v>15</v>
      </c>
      <c r="C25" s="52">
        <v>1400</v>
      </c>
      <c r="D25" s="53" t="s">
        <v>17</v>
      </c>
      <c r="E25" s="54">
        <v>758</v>
      </c>
      <c r="F25" s="55">
        <v>66</v>
      </c>
      <c r="G25" s="56">
        <v>134</v>
      </c>
      <c r="H25" s="56">
        <v>57</v>
      </c>
      <c r="I25" s="56">
        <v>1</v>
      </c>
      <c r="J25" s="56">
        <v>88</v>
      </c>
      <c r="K25" s="56">
        <v>73</v>
      </c>
      <c r="L25" s="56">
        <v>1</v>
      </c>
      <c r="M25" s="56">
        <v>0</v>
      </c>
      <c r="N25" s="56">
        <v>0</v>
      </c>
      <c r="O25" s="57">
        <v>0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9">
        <v>0</v>
      </c>
      <c r="AB25" s="59">
        <v>59</v>
      </c>
      <c r="AC25" s="55">
        <v>0</v>
      </c>
      <c r="AD25" s="56">
        <v>7</v>
      </c>
      <c r="AE25" s="60">
        <v>420</v>
      </c>
      <c r="AF25" s="61">
        <v>427</v>
      </c>
      <c r="AG25" s="34">
        <f>C58</f>
        <v>0</v>
      </c>
    </row>
    <row r="26" spans="1:33" s="73" customFormat="1" ht="15" customHeight="1" x14ac:dyDescent="0.25">
      <c r="A26" s="62">
        <v>13</v>
      </c>
      <c r="B26" s="63" t="s">
        <v>15</v>
      </c>
      <c r="C26" s="64">
        <v>1399</v>
      </c>
      <c r="D26" s="65" t="s">
        <v>17</v>
      </c>
      <c r="E26" s="66">
        <v>641</v>
      </c>
      <c r="F26" s="67">
        <v>86</v>
      </c>
      <c r="G26" s="68">
        <v>63</v>
      </c>
      <c r="H26" s="68">
        <v>75</v>
      </c>
      <c r="I26" s="68">
        <v>0</v>
      </c>
      <c r="J26" s="68">
        <v>31</v>
      </c>
      <c r="K26" s="68">
        <v>70</v>
      </c>
      <c r="L26" s="68">
        <v>0</v>
      </c>
      <c r="M26" s="68">
        <v>0</v>
      </c>
      <c r="N26" s="68">
        <v>0</v>
      </c>
      <c r="O26" s="69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1">
        <v>0</v>
      </c>
      <c r="AB26" s="71">
        <v>75</v>
      </c>
      <c r="AC26" s="67">
        <v>0</v>
      </c>
      <c r="AD26" s="68">
        <v>5</v>
      </c>
      <c r="AE26" s="60">
        <v>325</v>
      </c>
      <c r="AF26" s="61">
        <v>330</v>
      </c>
      <c r="AG26" s="31">
        <f>AG25-AG24</f>
        <v>0</v>
      </c>
    </row>
    <row r="27" spans="1:33" s="73" customFormat="1" ht="15" customHeight="1" x14ac:dyDescent="0.25">
      <c r="A27" s="50">
        <v>14</v>
      </c>
      <c r="B27" s="51" t="s">
        <v>15</v>
      </c>
      <c r="C27" s="52">
        <v>1398</v>
      </c>
      <c r="D27" s="53" t="s">
        <v>17</v>
      </c>
      <c r="E27" s="54">
        <v>610</v>
      </c>
      <c r="F27" s="55">
        <v>52</v>
      </c>
      <c r="G27" s="56">
        <v>79</v>
      </c>
      <c r="H27" s="56">
        <v>62</v>
      </c>
      <c r="I27" s="56">
        <v>1</v>
      </c>
      <c r="J27" s="56">
        <v>64</v>
      </c>
      <c r="K27" s="56">
        <v>47</v>
      </c>
      <c r="L27" s="56">
        <v>2</v>
      </c>
      <c r="M27" s="56">
        <v>0</v>
      </c>
      <c r="N27" s="56">
        <v>0</v>
      </c>
      <c r="O27" s="57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9">
        <v>0</v>
      </c>
      <c r="AB27" s="59">
        <v>65</v>
      </c>
      <c r="AC27" s="55">
        <v>0</v>
      </c>
      <c r="AD27" s="56">
        <v>7</v>
      </c>
      <c r="AE27" s="60">
        <v>307</v>
      </c>
      <c r="AF27" s="61">
        <v>314</v>
      </c>
      <c r="AG27" s="33" t="e">
        <f>AG26*100/AG25</f>
        <v>#DIV/0!</v>
      </c>
    </row>
    <row r="28" spans="1:33" s="73" customFormat="1" ht="15" customHeight="1" x14ac:dyDescent="0.25">
      <c r="A28" s="62">
        <v>15</v>
      </c>
      <c r="B28" s="63" t="s">
        <v>15</v>
      </c>
      <c r="C28" s="64">
        <v>1397</v>
      </c>
      <c r="D28" s="65" t="s">
        <v>17</v>
      </c>
      <c r="E28" s="66">
        <v>603</v>
      </c>
      <c r="F28" s="67">
        <v>56</v>
      </c>
      <c r="G28" s="68">
        <v>123</v>
      </c>
      <c r="H28" s="68">
        <v>29</v>
      </c>
      <c r="I28" s="68">
        <v>3</v>
      </c>
      <c r="J28" s="68">
        <v>49</v>
      </c>
      <c r="K28" s="68">
        <v>32</v>
      </c>
      <c r="L28" s="68">
        <v>3</v>
      </c>
      <c r="M28" s="68">
        <v>0</v>
      </c>
      <c r="N28" s="68">
        <v>0</v>
      </c>
      <c r="O28" s="69">
        <v>1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1">
        <v>0</v>
      </c>
      <c r="AB28" s="71">
        <v>36</v>
      </c>
      <c r="AC28" s="67">
        <v>1</v>
      </c>
      <c r="AD28" s="68">
        <v>8</v>
      </c>
      <c r="AE28" s="60">
        <v>296</v>
      </c>
      <c r="AF28" s="61">
        <v>305</v>
      </c>
      <c r="AG28" s="32" t="e">
        <f>TEXT(AG27,"0.00")</f>
        <v>#DIV/0!</v>
      </c>
    </row>
    <row r="29" spans="1:33" s="73" customFormat="1" ht="15" customHeight="1" x14ac:dyDescent="0.25">
      <c r="A29" s="50">
        <v>16</v>
      </c>
      <c r="B29" s="51" t="s">
        <v>15</v>
      </c>
      <c r="C29" s="52">
        <v>1396</v>
      </c>
      <c r="D29" s="53" t="s">
        <v>18</v>
      </c>
      <c r="E29" s="54">
        <v>547</v>
      </c>
      <c r="F29" s="55">
        <v>9</v>
      </c>
      <c r="G29" s="56">
        <v>121</v>
      </c>
      <c r="H29" s="56">
        <v>97</v>
      </c>
      <c r="I29" s="56">
        <v>2</v>
      </c>
      <c r="J29" s="56">
        <v>29</v>
      </c>
      <c r="K29" s="56">
        <v>112</v>
      </c>
      <c r="L29" s="56">
        <v>1</v>
      </c>
      <c r="M29" s="56">
        <v>0</v>
      </c>
      <c r="N29" s="56">
        <v>0</v>
      </c>
      <c r="O29" s="57">
        <v>1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9">
        <v>0</v>
      </c>
      <c r="AB29" s="59">
        <v>101</v>
      </c>
      <c r="AC29" s="55">
        <v>0</v>
      </c>
      <c r="AD29" s="56">
        <v>14</v>
      </c>
      <c r="AE29" s="60">
        <v>372</v>
      </c>
      <c r="AF29" s="61">
        <v>386</v>
      </c>
      <c r="AG29" s="31"/>
    </row>
    <row r="30" spans="1:33" s="73" customFormat="1" ht="15" customHeight="1" x14ac:dyDescent="0.25">
      <c r="A30" s="62">
        <v>17</v>
      </c>
      <c r="B30" s="63" t="s">
        <v>15</v>
      </c>
      <c r="C30" s="64">
        <v>1396</v>
      </c>
      <c r="D30" s="65" t="s">
        <v>17</v>
      </c>
      <c r="E30" s="66">
        <v>548</v>
      </c>
      <c r="F30" s="67">
        <v>17</v>
      </c>
      <c r="G30" s="68">
        <v>100</v>
      </c>
      <c r="H30" s="68">
        <v>96</v>
      </c>
      <c r="I30" s="68">
        <v>0</v>
      </c>
      <c r="J30" s="68">
        <v>23</v>
      </c>
      <c r="K30" s="68">
        <v>128</v>
      </c>
      <c r="L30" s="68">
        <v>0</v>
      </c>
      <c r="M30" s="68">
        <v>0</v>
      </c>
      <c r="N30" s="68">
        <v>0</v>
      </c>
      <c r="O30" s="69">
        <v>0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1">
        <v>0</v>
      </c>
      <c r="AB30" s="71">
        <v>96</v>
      </c>
      <c r="AC30" s="67">
        <v>0</v>
      </c>
      <c r="AD30" s="68">
        <v>15</v>
      </c>
      <c r="AE30" s="60">
        <v>364</v>
      </c>
      <c r="AF30" s="61">
        <v>379</v>
      </c>
      <c r="AG30" s="31"/>
    </row>
    <row r="31" spans="1:33" s="73" customFormat="1" ht="15" customHeight="1" x14ac:dyDescent="0.25">
      <c r="A31" s="50">
        <v>18</v>
      </c>
      <c r="B31" s="51" t="s">
        <v>15</v>
      </c>
      <c r="C31" s="52">
        <v>1395</v>
      </c>
      <c r="D31" s="53" t="s">
        <v>18</v>
      </c>
      <c r="E31" s="54">
        <v>491</v>
      </c>
      <c r="F31" s="55">
        <v>23</v>
      </c>
      <c r="G31" s="56">
        <v>104</v>
      </c>
      <c r="H31" s="56">
        <v>70</v>
      </c>
      <c r="I31" s="56"/>
      <c r="J31" s="56">
        <v>24</v>
      </c>
      <c r="K31" s="56">
        <v>115</v>
      </c>
      <c r="L31" s="56">
        <v>0</v>
      </c>
      <c r="M31" s="56">
        <v>0</v>
      </c>
      <c r="N31" s="56">
        <v>0</v>
      </c>
      <c r="O31" s="57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9">
        <v>0</v>
      </c>
      <c r="AB31" s="59">
        <v>70</v>
      </c>
      <c r="AC31" s="55">
        <v>0</v>
      </c>
      <c r="AD31" s="56">
        <v>3</v>
      </c>
      <c r="AE31" s="60">
        <v>336</v>
      </c>
      <c r="AF31" s="61">
        <v>339</v>
      </c>
      <c r="AG31" s="31"/>
    </row>
    <row r="32" spans="1:33" s="73" customFormat="1" ht="15" customHeight="1" x14ac:dyDescent="0.25">
      <c r="A32" s="62">
        <v>19</v>
      </c>
      <c r="B32" s="63" t="s">
        <v>15</v>
      </c>
      <c r="C32" s="64">
        <v>1395</v>
      </c>
      <c r="D32" s="65" t="s">
        <v>17</v>
      </c>
      <c r="E32" s="66">
        <v>492</v>
      </c>
      <c r="F32" s="67">
        <v>21</v>
      </c>
      <c r="G32" s="68">
        <v>83</v>
      </c>
      <c r="H32" s="68">
        <v>77</v>
      </c>
      <c r="I32" s="68">
        <v>1</v>
      </c>
      <c r="J32" s="68">
        <v>31</v>
      </c>
      <c r="K32" s="68">
        <v>128</v>
      </c>
      <c r="L32" s="68">
        <v>0</v>
      </c>
      <c r="M32" s="68">
        <v>0</v>
      </c>
      <c r="N32" s="68">
        <v>0</v>
      </c>
      <c r="O32" s="69">
        <v>0</v>
      </c>
      <c r="P32" s="70">
        <v>2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1">
        <v>2</v>
      </c>
      <c r="AB32" s="71">
        <v>80</v>
      </c>
      <c r="AC32" s="67">
        <v>0</v>
      </c>
      <c r="AD32" s="68">
        <v>4</v>
      </c>
      <c r="AE32" s="60">
        <v>341</v>
      </c>
      <c r="AF32" s="61">
        <v>347</v>
      </c>
      <c r="AG32" s="31"/>
    </row>
    <row r="33" spans="1:33" s="73" customFormat="1" ht="15" customHeight="1" x14ac:dyDescent="0.25">
      <c r="A33" s="50">
        <v>20</v>
      </c>
      <c r="B33" s="51" t="s">
        <v>15</v>
      </c>
      <c r="C33" s="52">
        <v>1394</v>
      </c>
      <c r="D33" s="53" t="s">
        <v>18</v>
      </c>
      <c r="E33" s="54">
        <v>600</v>
      </c>
      <c r="F33" s="55">
        <v>38</v>
      </c>
      <c r="G33" s="56">
        <v>91</v>
      </c>
      <c r="H33" s="56">
        <v>123</v>
      </c>
      <c r="I33" s="56">
        <v>1</v>
      </c>
      <c r="J33" s="56">
        <v>40</v>
      </c>
      <c r="K33" s="56">
        <v>92</v>
      </c>
      <c r="L33" s="56">
        <v>3</v>
      </c>
      <c r="M33" s="56">
        <v>0</v>
      </c>
      <c r="N33" s="56">
        <v>0</v>
      </c>
      <c r="O33" s="57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9">
        <v>0</v>
      </c>
      <c r="AB33" s="59">
        <v>127</v>
      </c>
      <c r="AC33" s="55">
        <v>0</v>
      </c>
      <c r="AD33" s="56">
        <v>12</v>
      </c>
      <c r="AE33" s="60">
        <v>388</v>
      </c>
      <c r="AF33" s="61">
        <v>400</v>
      </c>
      <c r="AG33" s="31"/>
    </row>
    <row r="34" spans="1:33" s="73" customFormat="1" ht="15" customHeight="1" x14ac:dyDescent="0.25">
      <c r="A34" s="62">
        <v>21</v>
      </c>
      <c r="B34" s="63" t="s">
        <v>15</v>
      </c>
      <c r="C34" s="64">
        <v>1394</v>
      </c>
      <c r="D34" s="65" t="s">
        <v>17</v>
      </c>
      <c r="E34" s="66">
        <v>600</v>
      </c>
      <c r="F34" s="67">
        <v>37</v>
      </c>
      <c r="G34" s="68">
        <v>78</v>
      </c>
      <c r="H34" s="68">
        <v>118</v>
      </c>
      <c r="I34" s="68">
        <v>2</v>
      </c>
      <c r="J34" s="68">
        <v>65</v>
      </c>
      <c r="K34" s="68">
        <v>101</v>
      </c>
      <c r="L34" s="68">
        <v>0</v>
      </c>
      <c r="M34" s="68">
        <v>0</v>
      </c>
      <c r="N34" s="68">
        <v>0</v>
      </c>
      <c r="O34" s="69">
        <v>0</v>
      </c>
      <c r="P34" s="70">
        <v>1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1">
        <v>1</v>
      </c>
      <c r="AB34" s="71">
        <v>121</v>
      </c>
      <c r="AC34" s="67">
        <v>0</v>
      </c>
      <c r="AD34" s="68">
        <v>15</v>
      </c>
      <c r="AE34" s="60">
        <v>401</v>
      </c>
      <c r="AF34" s="61">
        <v>417</v>
      </c>
      <c r="AG34" s="31"/>
    </row>
    <row r="35" spans="1:33" s="74" customFormat="1" ht="15" customHeight="1" x14ac:dyDescent="0.25">
      <c r="A35" s="50">
        <v>22</v>
      </c>
      <c r="B35" s="51" t="s">
        <v>15</v>
      </c>
      <c r="C35" s="52">
        <v>1393</v>
      </c>
      <c r="D35" s="53" t="s">
        <v>18</v>
      </c>
      <c r="E35" s="54">
        <v>410</v>
      </c>
      <c r="F35" s="55">
        <v>20</v>
      </c>
      <c r="G35" s="56">
        <v>54</v>
      </c>
      <c r="H35" s="56">
        <v>83</v>
      </c>
      <c r="I35" s="56">
        <v>0</v>
      </c>
      <c r="J35" s="56">
        <v>28</v>
      </c>
      <c r="K35" s="56">
        <v>90</v>
      </c>
      <c r="L35" s="56">
        <v>0</v>
      </c>
      <c r="M35" s="56">
        <v>0</v>
      </c>
      <c r="N35" s="56">
        <v>0</v>
      </c>
      <c r="O35" s="57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9">
        <v>0</v>
      </c>
      <c r="AB35" s="59">
        <v>83</v>
      </c>
      <c r="AC35" s="55">
        <v>0</v>
      </c>
      <c r="AD35" s="56">
        <v>5</v>
      </c>
      <c r="AE35" s="60">
        <v>275</v>
      </c>
      <c r="AF35" s="61">
        <v>280</v>
      </c>
      <c r="AG35" s="35">
        <f>C68</f>
        <v>0</v>
      </c>
    </row>
    <row r="36" spans="1:33" s="73" customFormat="1" ht="15" customHeight="1" x14ac:dyDescent="0.25">
      <c r="A36" s="62">
        <v>23</v>
      </c>
      <c r="B36" s="63" t="s">
        <v>15</v>
      </c>
      <c r="C36" s="64">
        <v>1393</v>
      </c>
      <c r="D36" s="65" t="s">
        <v>17</v>
      </c>
      <c r="E36" s="66">
        <v>410</v>
      </c>
      <c r="F36" s="67">
        <v>28</v>
      </c>
      <c r="G36" s="68">
        <v>68</v>
      </c>
      <c r="H36" s="68">
        <v>90</v>
      </c>
      <c r="I36" s="68">
        <v>0</v>
      </c>
      <c r="J36" s="68">
        <v>23</v>
      </c>
      <c r="K36" s="68">
        <v>86</v>
      </c>
      <c r="L36" s="68">
        <v>2</v>
      </c>
      <c r="M36" s="68">
        <v>0</v>
      </c>
      <c r="N36" s="68">
        <v>0</v>
      </c>
      <c r="O36" s="69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1">
        <v>0</v>
      </c>
      <c r="AB36" s="71">
        <v>92</v>
      </c>
      <c r="AC36" s="67">
        <v>0</v>
      </c>
      <c r="AD36" s="68">
        <v>7</v>
      </c>
      <c r="AE36" s="60">
        <v>297</v>
      </c>
      <c r="AF36" s="61">
        <v>304</v>
      </c>
      <c r="AG36" s="31">
        <f>AG35-AG34</f>
        <v>0</v>
      </c>
    </row>
    <row r="37" spans="1:33" s="73" customFormat="1" ht="15" customHeight="1" x14ac:dyDescent="0.25">
      <c r="A37" s="50">
        <v>24</v>
      </c>
      <c r="B37" s="51" t="s">
        <v>15</v>
      </c>
      <c r="C37" s="52">
        <v>1392</v>
      </c>
      <c r="D37" s="53" t="s">
        <v>18</v>
      </c>
      <c r="E37" s="54">
        <v>426</v>
      </c>
      <c r="F37" s="55">
        <v>25</v>
      </c>
      <c r="G37" s="56">
        <v>52</v>
      </c>
      <c r="H37" s="56">
        <v>103</v>
      </c>
      <c r="I37" s="56">
        <v>0</v>
      </c>
      <c r="J37" s="56">
        <v>43</v>
      </c>
      <c r="K37" s="56">
        <v>50</v>
      </c>
      <c r="L37" s="56">
        <v>0</v>
      </c>
      <c r="M37" s="56">
        <v>0</v>
      </c>
      <c r="N37" s="56">
        <v>0</v>
      </c>
      <c r="O37" s="57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9">
        <v>0</v>
      </c>
      <c r="AB37" s="59">
        <v>103</v>
      </c>
      <c r="AC37" s="55">
        <v>0</v>
      </c>
      <c r="AD37" s="56">
        <v>11</v>
      </c>
      <c r="AE37" s="60">
        <v>273</v>
      </c>
      <c r="AF37" s="61">
        <v>284</v>
      </c>
      <c r="AG37" s="33" t="e">
        <f>AG36*100/AG35</f>
        <v>#DIV/0!</v>
      </c>
    </row>
    <row r="38" spans="1:33" s="73" customFormat="1" ht="15" customHeight="1" x14ac:dyDescent="0.25">
      <c r="A38" s="62">
        <v>25</v>
      </c>
      <c r="B38" s="63" t="s">
        <v>15</v>
      </c>
      <c r="C38" s="64">
        <v>1392</v>
      </c>
      <c r="D38" s="65" t="s">
        <v>17</v>
      </c>
      <c r="E38" s="66">
        <v>426</v>
      </c>
      <c r="F38" s="67">
        <v>12</v>
      </c>
      <c r="G38" s="68">
        <v>40</v>
      </c>
      <c r="H38" s="68">
        <v>71</v>
      </c>
      <c r="I38" s="68">
        <v>1</v>
      </c>
      <c r="J38" s="68">
        <v>74</v>
      </c>
      <c r="K38" s="68">
        <v>86</v>
      </c>
      <c r="L38" s="68">
        <v>2</v>
      </c>
      <c r="M38" s="68">
        <v>0</v>
      </c>
      <c r="N38" s="68">
        <v>0</v>
      </c>
      <c r="O38" s="69">
        <v>0</v>
      </c>
      <c r="P38" s="70">
        <v>1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1">
        <v>1</v>
      </c>
      <c r="AB38" s="71">
        <v>75</v>
      </c>
      <c r="AC38" s="67">
        <v>0</v>
      </c>
      <c r="AD38" s="68">
        <v>2</v>
      </c>
      <c r="AE38" s="60">
        <v>286</v>
      </c>
      <c r="AF38" s="61">
        <v>289</v>
      </c>
      <c r="AG38" s="32" t="e">
        <f>TEXT(AG37,"0.00")</f>
        <v>#DIV/0!</v>
      </c>
    </row>
    <row r="39" spans="1:33" s="73" customFormat="1" ht="15" customHeight="1" x14ac:dyDescent="0.25">
      <c r="A39" s="50">
        <v>26</v>
      </c>
      <c r="B39" s="51" t="s">
        <v>15</v>
      </c>
      <c r="C39" s="52">
        <v>1391</v>
      </c>
      <c r="D39" s="53" t="s">
        <v>18</v>
      </c>
      <c r="E39" s="54">
        <v>655</v>
      </c>
      <c r="F39" s="55">
        <v>20</v>
      </c>
      <c r="G39" s="56">
        <v>126</v>
      </c>
      <c r="H39" s="56">
        <v>127</v>
      </c>
      <c r="I39" s="56">
        <v>0</v>
      </c>
      <c r="J39" s="56">
        <v>36</v>
      </c>
      <c r="K39" s="56">
        <v>124</v>
      </c>
      <c r="L39" s="56">
        <v>0</v>
      </c>
      <c r="M39" s="56">
        <v>0</v>
      </c>
      <c r="N39" s="56">
        <v>0</v>
      </c>
      <c r="O39" s="57">
        <v>0</v>
      </c>
      <c r="P39" s="58">
        <v>1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8">
        <v>0</v>
      </c>
      <c r="AA39" s="59">
        <v>1</v>
      </c>
      <c r="AB39" s="59">
        <v>128</v>
      </c>
      <c r="AC39" s="55">
        <v>0</v>
      </c>
      <c r="AD39" s="56">
        <v>11</v>
      </c>
      <c r="AE39" s="60">
        <v>433</v>
      </c>
      <c r="AF39" s="61">
        <v>445</v>
      </c>
      <c r="AG39" s="31"/>
    </row>
    <row r="40" spans="1:33" s="73" customFormat="1" ht="15" customHeight="1" x14ac:dyDescent="0.25">
      <c r="A40" s="62">
        <v>27</v>
      </c>
      <c r="B40" s="63" t="s">
        <v>15</v>
      </c>
      <c r="C40" s="64">
        <v>1391</v>
      </c>
      <c r="D40" s="65" t="s">
        <v>17</v>
      </c>
      <c r="E40" s="66">
        <v>655</v>
      </c>
      <c r="F40" s="67">
        <v>31</v>
      </c>
      <c r="G40" s="68">
        <v>66</v>
      </c>
      <c r="H40" s="68">
        <v>177</v>
      </c>
      <c r="I40" s="68">
        <v>2</v>
      </c>
      <c r="J40" s="68">
        <v>29</v>
      </c>
      <c r="K40" s="68">
        <v>123</v>
      </c>
      <c r="L40" s="68">
        <v>1</v>
      </c>
      <c r="M40" s="68">
        <v>0</v>
      </c>
      <c r="N40" s="68">
        <v>0</v>
      </c>
      <c r="O40" s="69">
        <v>0</v>
      </c>
      <c r="P40" s="70">
        <v>0</v>
      </c>
      <c r="Q40" s="70">
        <v>0</v>
      </c>
      <c r="R40" s="70">
        <v>0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1">
        <v>0</v>
      </c>
      <c r="AB40" s="71">
        <v>180</v>
      </c>
      <c r="AC40" s="67">
        <v>0</v>
      </c>
      <c r="AD40" s="68">
        <v>3</v>
      </c>
      <c r="AE40" s="60">
        <v>429</v>
      </c>
      <c r="AF40" s="61">
        <v>432</v>
      </c>
      <c r="AG40" s="31"/>
    </row>
    <row r="41" spans="1:33" s="73" customFormat="1" ht="15" customHeight="1" x14ac:dyDescent="0.25">
      <c r="A41" s="50">
        <v>28</v>
      </c>
      <c r="B41" s="51" t="s">
        <v>15</v>
      </c>
      <c r="C41" s="52">
        <v>1390</v>
      </c>
      <c r="D41" s="53" t="s">
        <v>18</v>
      </c>
      <c r="E41" s="54">
        <v>451</v>
      </c>
      <c r="F41" s="55">
        <v>15</v>
      </c>
      <c r="G41" s="56">
        <v>54</v>
      </c>
      <c r="H41" s="56">
        <v>99</v>
      </c>
      <c r="I41" s="56">
        <v>0</v>
      </c>
      <c r="J41" s="56">
        <v>26</v>
      </c>
      <c r="K41" s="56">
        <v>84</v>
      </c>
      <c r="L41" s="56">
        <v>0</v>
      </c>
      <c r="M41" s="56">
        <v>0</v>
      </c>
      <c r="N41" s="56">
        <v>0</v>
      </c>
      <c r="O41" s="57">
        <v>0</v>
      </c>
      <c r="P41" s="58">
        <v>2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1</v>
      </c>
      <c r="W41" s="58">
        <v>0</v>
      </c>
      <c r="X41" s="58">
        <v>0</v>
      </c>
      <c r="Y41" s="58">
        <v>0</v>
      </c>
      <c r="Z41" s="58">
        <v>0</v>
      </c>
      <c r="AA41" s="59">
        <v>3</v>
      </c>
      <c r="AB41" s="59">
        <v>102</v>
      </c>
      <c r="AC41" s="55">
        <v>0</v>
      </c>
      <c r="AD41" s="56">
        <v>7</v>
      </c>
      <c r="AE41" s="60">
        <v>278</v>
      </c>
      <c r="AF41" s="61">
        <v>288</v>
      </c>
      <c r="AG41" s="31"/>
    </row>
    <row r="42" spans="1:33" ht="15" customHeight="1" x14ac:dyDescent="0.25">
      <c r="A42" s="62">
        <v>29</v>
      </c>
      <c r="B42" s="63" t="s">
        <v>15</v>
      </c>
      <c r="C42" s="64">
        <v>1390</v>
      </c>
      <c r="D42" s="65" t="s">
        <v>17</v>
      </c>
      <c r="E42" s="66">
        <v>452</v>
      </c>
      <c r="F42" s="67">
        <v>31</v>
      </c>
      <c r="G42" s="68">
        <v>40</v>
      </c>
      <c r="H42" s="68">
        <v>118</v>
      </c>
      <c r="I42" s="68">
        <v>1</v>
      </c>
      <c r="J42" s="68">
        <v>27</v>
      </c>
      <c r="K42" s="68">
        <v>99</v>
      </c>
      <c r="L42" s="68">
        <v>0</v>
      </c>
      <c r="M42" s="68">
        <v>0</v>
      </c>
      <c r="N42" s="68">
        <v>0</v>
      </c>
      <c r="O42" s="69">
        <v>0</v>
      </c>
      <c r="P42" s="70">
        <v>0</v>
      </c>
      <c r="Q42" s="70">
        <v>0</v>
      </c>
      <c r="R42" s="70">
        <v>0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1">
        <v>0</v>
      </c>
      <c r="AB42" s="71">
        <v>119</v>
      </c>
      <c r="AC42" s="67">
        <v>1</v>
      </c>
      <c r="AD42" s="68">
        <v>6</v>
      </c>
      <c r="AE42" s="60">
        <v>316</v>
      </c>
      <c r="AF42" s="61">
        <v>323</v>
      </c>
      <c r="AG42" s="30"/>
    </row>
    <row r="43" spans="1:33" s="74" customFormat="1" ht="15" customHeight="1" x14ac:dyDescent="0.25">
      <c r="A43" s="50">
        <v>30</v>
      </c>
      <c r="B43" s="51" t="s">
        <v>15</v>
      </c>
      <c r="C43" s="52">
        <v>1389</v>
      </c>
      <c r="D43" s="53" t="s">
        <v>18</v>
      </c>
      <c r="E43" s="54">
        <v>465</v>
      </c>
      <c r="F43" s="55">
        <v>23</v>
      </c>
      <c r="G43" s="56">
        <v>79</v>
      </c>
      <c r="H43" s="56">
        <v>94</v>
      </c>
      <c r="I43" s="56">
        <v>0</v>
      </c>
      <c r="J43" s="56">
        <v>31</v>
      </c>
      <c r="K43" s="56">
        <v>102</v>
      </c>
      <c r="L43" s="56">
        <v>0</v>
      </c>
      <c r="M43" s="56">
        <v>0</v>
      </c>
      <c r="N43" s="56">
        <v>0</v>
      </c>
      <c r="O43" s="57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9">
        <v>0</v>
      </c>
      <c r="AB43" s="59">
        <v>94</v>
      </c>
      <c r="AC43" s="55">
        <v>0</v>
      </c>
      <c r="AD43" s="56">
        <v>3</v>
      </c>
      <c r="AE43" s="60">
        <v>329</v>
      </c>
      <c r="AF43" s="61">
        <v>332</v>
      </c>
      <c r="AG43" s="35"/>
    </row>
    <row r="44" spans="1:33" s="73" customFormat="1" ht="15" customHeight="1" x14ac:dyDescent="0.25">
      <c r="A44" s="62">
        <v>31</v>
      </c>
      <c r="B44" s="63" t="s">
        <v>15</v>
      </c>
      <c r="C44" s="64">
        <v>1389</v>
      </c>
      <c r="D44" s="65" t="s">
        <v>17</v>
      </c>
      <c r="E44" s="66">
        <v>466</v>
      </c>
      <c r="F44" s="67">
        <v>21</v>
      </c>
      <c r="G44" s="68">
        <v>44</v>
      </c>
      <c r="H44" s="68">
        <v>96</v>
      </c>
      <c r="I44" s="68">
        <v>1</v>
      </c>
      <c r="J44" s="68">
        <v>36</v>
      </c>
      <c r="K44" s="68">
        <v>113</v>
      </c>
      <c r="L44" s="68">
        <v>0</v>
      </c>
      <c r="M44" s="68">
        <v>0</v>
      </c>
      <c r="N44" s="68">
        <v>0</v>
      </c>
      <c r="O44" s="69">
        <v>0</v>
      </c>
      <c r="P44" s="70">
        <v>1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1">
        <v>1</v>
      </c>
      <c r="AB44" s="71">
        <v>98</v>
      </c>
      <c r="AC44" s="67">
        <v>0</v>
      </c>
      <c r="AD44" s="68">
        <v>7</v>
      </c>
      <c r="AE44" s="60">
        <v>311</v>
      </c>
      <c r="AF44" s="61">
        <v>319</v>
      </c>
      <c r="AG44" s="31"/>
    </row>
    <row r="45" spans="1:33" ht="5.0999999999999996" customHeight="1" x14ac:dyDescent="0.25">
      <c r="A45" s="12"/>
      <c r="B45" s="13"/>
      <c r="C45" s="14"/>
      <c r="D45" s="15"/>
      <c r="E45" s="16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8"/>
    </row>
    <row r="46" spans="1:33" ht="0.95" customHeight="1" x14ac:dyDescent="0.25">
      <c r="A46" s="19"/>
      <c r="B46" s="20"/>
      <c r="C46" s="21"/>
      <c r="D46" s="22"/>
      <c r="E46" s="23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5"/>
    </row>
    <row r="47" spans="1:33" ht="0.95" customHeight="1" x14ac:dyDescent="0.25">
      <c r="A47" s="12"/>
      <c r="B47" s="13"/>
      <c r="C47" s="14"/>
      <c r="D47" s="15"/>
      <c r="E47" s="16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8"/>
    </row>
    <row r="48" spans="1:33" ht="30" customHeight="1" x14ac:dyDescent="0.25">
      <c r="A48" s="26" t="s">
        <v>19</v>
      </c>
      <c r="B48" s="26"/>
      <c r="C48" s="26">
        <f>COUNTA(C14:C44)</f>
        <v>31</v>
      </c>
      <c r="D48" s="27"/>
      <c r="E48" s="28">
        <f>SUM(E14:E44)</f>
        <v>15350</v>
      </c>
      <c r="F48" s="28">
        <f t="shared" ref="F48:AF48" si="0">SUM(F14:F44)</f>
        <v>845</v>
      </c>
      <c r="G48" s="28">
        <f t="shared" si="0"/>
        <v>1972</v>
      </c>
      <c r="H48" s="28">
        <f t="shared" si="0"/>
        <v>2607</v>
      </c>
      <c r="I48" s="28">
        <f t="shared" si="0"/>
        <v>35</v>
      </c>
      <c r="J48" s="28">
        <f t="shared" si="0"/>
        <v>1178</v>
      </c>
      <c r="K48" s="28">
        <f t="shared" si="0"/>
        <v>2822</v>
      </c>
      <c r="L48" s="28">
        <f t="shared" si="0"/>
        <v>22</v>
      </c>
      <c r="M48" s="28">
        <f t="shared" si="0"/>
        <v>0</v>
      </c>
      <c r="N48" s="28">
        <f t="shared" si="0"/>
        <v>0</v>
      </c>
      <c r="O48" s="28">
        <f t="shared" si="0"/>
        <v>3</v>
      </c>
      <c r="P48" s="28">
        <f t="shared" si="0"/>
        <v>14</v>
      </c>
      <c r="Q48" s="28">
        <f t="shared" si="0"/>
        <v>1</v>
      </c>
      <c r="R48" s="28">
        <f t="shared" si="0"/>
        <v>0</v>
      </c>
      <c r="S48" s="28">
        <f t="shared" si="0"/>
        <v>0</v>
      </c>
      <c r="T48" s="28">
        <f t="shared" si="0"/>
        <v>0</v>
      </c>
      <c r="U48" s="28">
        <f t="shared" si="0"/>
        <v>0</v>
      </c>
      <c r="V48" s="28">
        <f t="shared" si="0"/>
        <v>1</v>
      </c>
      <c r="W48" s="28">
        <f t="shared" si="0"/>
        <v>0</v>
      </c>
      <c r="X48" s="28">
        <f t="shared" si="0"/>
        <v>0</v>
      </c>
      <c r="Y48" s="28">
        <f t="shared" si="0"/>
        <v>0</v>
      </c>
      <c r="Z48" s="28">
        <f t="shared" si="0"/>
        <v>0</v>
      </c>
      <c r="AA48" s="28">
        <f t="shared" si="0"/>
        <v>16</v>
      </c>
      <c r="AB48" s="28">
        <f t="shared" si="0"/>
        <v>2683</v>
      </c>
      <c r="AC48" s="28">
        <f t="shared" si="0"/>
        <v>2</v>
      </c>
      <c r="AD48" s="28">
        <f t="shared" si="0"/>
        <v>228</v>
      </c>
      <c r="AE48" s="28">
        <f t="shared" si="0"/>
        <v>9484</v>
      </c>
      <c r="AF48" s="28">
        <f t="shared" si="0"/>
        <v>9730</v>
      </c>
    </row>
    <row r="57" spans="11:12" x14ac:dyDescent="0.25">
      <c r="K57" t="s">
        <v>24</v>
      </c>
    </row>
    <row r="59" spans="11:12" x14ac:dyDescent="0.25">
      <c r="K59" t="s">
        <v>25</v>
      </c>
    </row>
    <row r="60" spans="11:12" x14ac:dyDescent="0.25">
      <c r="K60" t="s">
        <v>26</v>
      </c>
      <c r="L60">
        <v>846</v>
      </c>
    </row>
    <row r="61" spans="11:12" x14ac:dyDescent="0.25">
      <c r="K61" t="s">
        <v>27</v>
      </c>
      <c r="L61" s="34">
        <v>1968</v>
      </c>
    </row>
    <row r="62" spans="11:12" x14ac:dyDescent="0.25">
      <c r="K62" t="s">
        <v>28</v>
      </c>
      <c r="L62" s="34">
        <v>2605</v>
      </c>
    </row>
    <row r="63" spans="11:12" x14ac:dyDescent="0.25">
      <c r="K63" t="s">
        <v>29</v>
      </c>
      <c r="L63">
        <v>35</v>
      </c>
    </row>
    <row r="64" spans="11:12" x14ac:dyDescent="0.25">
      <c r="K64" t="s">
        <v>30</v>
      </c>
      <c r="L64">
        <v>1177</v>
      </c>
    </row>
    <row r="65" spans="10:12" x14ac:dyDescent="0.25">
      <c r="K65" t="s">
        <v>31</v>
      </c>
      <c r="L65" s="34">
        <v>2821</v>
      </c>
    </row>
    <row r="66" spans="10:12" x14ac:dyDescent="0.25">
      <c r="K66" t="s">
        <v>32</v>
      </c>
      <c r="L66">
        <v>21</v>
      </c>
    </row>
    <row r="67" spans="10:12" x14ac:dyDescent="0.25">
      <c r="K67" t="s">
        <v>33</v>
      </c>
      <c r="L67">
        <v>3</v>
      </c>
    </row>
    <row r="68" spans="10:12" x14ac:dyDescent="0.25">
      <c r="K68" t="s">
        <v>34</v>
      </c>
      <c r="L68">
        <v>14</v>
      </c>
    </row>
    <row r="69" spans="10:12" x14ac:dyDescent="0.25">
      <c r="K69" t="s">
        <v>35</v>
      </c>
      <c r="L69">
        <v>1</v>
      </c>
    </row>
    <row r="70" spans="10:12" x14ac:dyDescent="0.25">
      <c r="K70" t="s">
        <v>36</v>
      </c>
      <c r="L70">
        <v>2</v>
      </c>
    </row>
    <row r="71" spans="10:12" x14ac:dyDescent="0.25">
      <c r="J71" t="s">
        <v>38</v>
      </c>
      <c r="K71" t="s">
        <v>37</v>
      </c>
      <c r="L71" s="34">
        <f>L62+L63+L66+L67+L68+L69+L70</f>
        <v>2681</v>
      </c>
    </row>
  </sheetData>
  <mergeCells count="8">
    <mergeCell ref="F5:AF7"/>
    <mergeCell ref="A7:D7"/>
    <mergeCell ref="A8:D8"/>
    <mergeCell ref="F8:AF10"/>
    <mergeCell ref="A12:E12"/>
    <mergeCell ref="F12:O12"/>
    <mergeCell ref="P12:AB12"/>
    <mergeCell ref="AC12:AF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ROBERT</cp:lastModifiedBy>
  <dcterms:created xsi:type="dcterms:W3CDTF">2015-06-07T01:42:55Z</dcterms:created>
  <dcterms:modified xsi:type="dcterms:W3CDTF">2015-06-17T03:10:45Z</dcterms:modified>
</cp:coreProperties>
</file>