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4240" windowHeight="12435"/>
  </bookViews>
  <sheets>
    <sheet name="Hoja1" sheetId="1" r:id="rId1"/>
  </sheets>
  <definedNames>
    <definedName name="_xlnm._FilterDatabase" localSheetId="0" hidden="1">Hoja1!$A$13:$X$46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5" i="1" l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46" i="1"/>
  <c r="Q50" i="1" l="1"/>
  <c r="P50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S46" i="1" l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U50" i="1" l="1"/>
  <c r="T50" i="1"/>
  <c r="R50" i="1"/>
  <c r="O50" i="1"/>
  <c r="N50" i="1"/>
  <c r="M50" i="1"/>
  <c r="L50" i="1"/>
  <c r="K50" i="1"/>
  <c r="J50" i="1"/>
  <c r="I50" i="1"/>
  <c r="H50" i="1"/>
  <c r="G50" i="1"/>
  <c r="F50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E50" i="1"/>
  <c r="C50" i="1"/>
  <c r="V50" i="1" l="1"/>
  <c r="S50" i="1"/>
  <c r="X38" i="1"/>
  <c r="X39" i="1" s="1"/>
  <c r="X40" i="1" s="1"/>
  <c r="X41" i="1" s="1"/>
  <c r="X26" i="1"/>
  <c r="X27" i="1" s="1"/>
  <c r="X28" i="1" s="1"/>
  <c r="X29" i="1" s="1"/>
  <c r="X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W50" i="1" l="1"/>
  <c r="X14" i="1"/>
  <c r="X16" i="1" s="1"/>
  <c r="X17" i="1" s="1"/>
  <c r="X18" i="1" s="1"/>
  <c r="A10" i="1" s="1"/>
  <c r="A9" i="1" l="1"/>
</calcChain>
</file>

<file path=xl/sharedStrings.xml><?xml version="1.0" encoding="utf-8"?>
<sst xmlns="http://schemas.openxmlformats.org/spreadsheetml/2006/main" count="87" uniqueCount="24">
  <si>
    <t>Municipio: 057 Nahuatzen</t>
  </si>
  <si>
    <t>Ayuntamiento</t>
  </si>
  <si>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</si>
  <si>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</si>
  <si>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</si>
  <si>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</si>
  <si>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</si>
  <si>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</si>
  <si>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</si>
  <si>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</si>
  <si>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NO REGISTRADOS</t>
  </si>
  <si>
    <t>VOTOS NULOS</t>
  </si>
  <si>
    <t>SUMA DE VOTOS VALIDOS</t>
  </si>
  <si>
    <t>NAHUATZEN</t>
  </si>
  <si>
    <t>BÁSICA</t>
  </si>
  <si>
    <t>CONTIGUA 1</t>
  </si>
  <si>
    <t>CONTIGUA 2</t>
  </si>
  <si>
    <t>TOTAL</t>
  </si>
  <si>
    <t>VOTOS CANDIDATO COMUN MAS DE UN PARTIDO</t>
  </si>
  <si>
    <t>TOTAL DE VOTOS CANDIDATO COMUN + PARTIDOS</t>
  </si>
  <si>
    <t>CANDIDATURA COMUN 1</t>
  </si>
  <si>
    <t>CÓMPUTOS MUNICIPALES</t>
  </si>
  <si>
    <t>VOTACION EMITIDA</t>
  </si>
  <si>
    <t>CANDIDATURA COMUN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</si>
</sst>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3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4" xfId="1" applyNumberFormat="1" applyFont="1" applyFill="1" applyBorder="1" applyAlignment="1">
      <alignment horizontal="center" wrapText="1"/>
    </xf>
    <xf numFmtId="0" fontId="10" fillId="5" borderId="14" xfId="1" applyFont="1" applyFill="1" applyBorder="1" applyAlignment="1">
      <alignment horizontal="left" wrapText="1"/>
    </xf>
    <xf numFmtId="0" fontId="10" fillId="5" borderId="15" xfId="1" applyFont="1" applyFill="1" applyBorder="1" applyAlignment="1">
      <alignment horizontal="right" wrapText="1"/>
    </xf>
    <xf numFmtId="0" fontId="10" fillId="5" borderId="13" xfId="1" applyFont="1" applyFill="1" applyBorder="1" applyAlignment="1" applyProtection="1">
      <alignment wrapText="1"/>
      <protection locked="0"/>
    </xf>
    <xf numFmtId="0" fontId="10" fillId="5" borderId="14" xfId="1" applyFont="1" applyFill="1" applyBorder="1" applyAlignment="1" applyProtection="1">
      <alignment wrapText="1"/>
      <protection locked="0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>
      <alignment wrapText="1"/>
    </xf>
    <xf numFmtId="166" fontId="10" fillId="0" borderId="18" xfId="1" applyNumberFormat="1" applyFont="1" applyFill="1" applyBorder="1" applyAlignment="1">
      <alignment horizontal="center" wrapText="1"/>
    </xf>
    <xf numFmtId="165" fontId="10" fillId="0" borderId="14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17" xfId="1" applyFont="1" applyFill="1" applyBorder="1" applyAlignment="1">
      <alignment horizontal="right" wrapText="1"/>
    </xf>
    <xf numFmtId="0" fontId="10" fillId="0" borderId="18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17" xfId="1" applyFont="1" applyFill="1" applyBorder="1" applyAlignment="1" applyProtection="1">
      <alignment wrapText="1"/>
      <protection locked="0"/>
    </xf>
    <xf numFmtId="0" fontId="10" fillId="0" borderId="16" xfId="1" applyFont="1" applyFill="1" applyBorder="1" applyAlignment="1" applyProtection="1">
      <alignment wrapText="1"/>
      <protection locked="0"/>
    </xf>
    <xf numFmtId="0" fontId="10" fillId="0" borderId="17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19" xfId="1" applyFont="1" applyFill="1" applyBorder="1" applyAlignment="1">
      <alignment horizontal="center" vertical="center" wrapText="1"/>
    </xf>
    <xf numFmtId="0" fontId="9" fillId="7" borderId="19" xfId="1" applyFont="1" applyFill="1" applyBorder="1" applyAlignment="1">
      <alignment horizontal="left" vertical="center" wrapText="1"/>
    </xf>
    <xf numFmtId="3" fontId="9" fillId="7" borderId="19" xfId="1" applyNumberFormat="1" applyFont="1" applyFill="1" applyBorder="1" applyAlignment="1">
      <alignment horizontal="right" vertical="center" wrapText="1"/>
    </xf>
    <xf numFmtId="0" fontId="10" fillId="0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 applyProtection="1">
      <alignment wrapText="1"/>
      <protection locked="0"/>
    </xf>
    <xf numFmtId="0" fontId="10" fillId="0" borderId="22" xfId="1" applyFont="1" applyFill="1" applyBorder="1" applyAlignment="1" applyProtection="1">
      <alignment wrapText="1"/>
      <protection locked="0"/>
    </xf>
    <xf numFmtId="0" fontId="9" fillId="4" borderId="8" xfId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0" fillId="5" borderId="23" xfId="1" applyFont="1" applyFill="1" applyBorder="1" applyAlignment="1" applyProtection="1">
      <alignment wrapText="1"/>
      <protection locked="0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6479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6479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20</xdr:col>
      <xdr:colOff>581025</xdr:colOff>
      <xdr:row>0</xdr:row>
      <xdr:rowOff>0</xdr:rowOff>
    </xdr:from>
    <xdr:ext cx="1351446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0"/>
          <a:ext cx="1351446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4158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4158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87975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0550" y="2373975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540375</xdr:colOff>
      <xdr:row>12</xdr:row>
      <xdr:rowOff>64125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575" y="2350125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B1" workbookViewId="0">
      <selection activeCell="Y53" sqref="Y53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8" width="8.7109375" customWidth="1"/>
    <col min="19" max="19" width="9.85546875" customWidth="1"/>
    <col min="20" max="23" width="9.7109375" customWidth="1"/>
    <col min="24" max="24" width="11.42578125" hidden="1" customWidth="1"/>
  </cols>
  <sheetData>
    <row r="1" spans="1:24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4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4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4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4" ht="15" customHeight="1" x14ac:dyDescent="0.25">
      <c r="B5" s="1"/>
      <c r="C5" s="1"/>
      <c r="D5" s="1"/>
      <c r="E5" s="2"/>
      <c r="F5" s="65" t="s">
        <v>21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spans="1:24" ht="15" customHeight="1" x14ac:dyDescent="0.25">
      <c r="B6" s="1"/>
      <c r="C6" s="1"/>
      <c r="D6" s="1"/>
      <c r="E6" s="2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spans="1:24" ht="15" customHeight="1" x14ac:dyDescent="0.3">
      <c r="A7" s="66"/>
      <c r="B7" s="66"/>
      <c r="C7" s="66"/>
      <c r="D7" s="66"/>
      <c r="E7" s="2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spans="1:24" ht="15" customHeight="1" x14ac:dyDescent="0.3">
      <c r="A8" s="66" t="s">
        <v>0</v>
      </c>
      <c r="B8" s="66"/>
      <c r="C8" s="66"/>
      <c r="D8" s="66"/>
      <c r="F8" s="67" t="s">
        <v>1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</row>
    <row r="9" spans="1:24" ht="15" customHeight="1" x14ac:dyDescent="0.3">
      <c r="A9" s="3" t="str">
        <f>CONCATENATE("Casillas computadas: ",X16," de ",X15)</f>
        <v>Casillas computadas: 33 de 33</v>
      </c>
      <c r="B9" s="4"/>
      <c r="C9" s="4"/>
      <c r="D9" s="4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</row>
    <row r="10" spans="1:24" ht="15" customHeight="1" x14ac:dyDescent="0.3">
      <c r="A10" s="5" t="str">
        <f>CONCATENATE("Porcentaje de avance de captura: ",X18,"%")</f>
        <v>Porcentaje de avance de captura: 100.00%</v>
      </c>
      <c r="B10" s="6"/>
      <c r="C10" s="6"/>
      <c r="D10" s="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</row>
    <row r="11" spans="1:24" ht="15" customHeight="1" thickBot="1" x14ac:dyDescent="0.3">
      <c r="F11" s="2"/>
      <c r="G11" s="2"/>
      <c r="H11" s="2"/>
      <c r="I11" s="2"/>
      <c r="J11" s="2"/>
      <c r="K11" s="2"/>
    </row>
    <row r="12" spans="1:24" ht="15" customHeight="1" thickBot="1" x14ac:dyDescent="0.3">
      <c r="A12" s="68" t="s">
        <v>2</v>
      </c>
      <c r="B12" s="69"/>
      <c r="C12" s="69"/>
      <c r="D12" s="69"/>
      <c r="E12" s="70"/>
      <c r="F12" s="71" t="s">
        <v>3</v>
      </c>
      <c r="G12" s="72"/>
      <c r="H12" s="72"/>
      <c r="I12" s="72"/>
      <c r="J12" s="72"/>
      <c r="K12" s="72"/>
      <c r="L12" s="72"/>
      <c r="M12" s="72"/>
      <c r="N12" s="72"/>
      <c r="O12" s="73"/>
      <c r="P12" s="77" t="s">
        <v>20</v>
      </c>
      <c r="Q12" s="78"/>
      <c r="R12" s="77" t="s">
        <v>23</v>
      </c>
      <c r="S12" s="78"/>
      <c r="T12" s="74" t="s">
        <v>4</v>
      </c>
      <c r="U12" s="75"/>
      <c r="V12" s="75"/>
      <c r="W12" s="76"/>
    </row>
    <row r="13" spans="1:24" s="11" customFormat="1" ht="57" thickBot="1" x14ac:dyDescent="0.3">
      <c r="A13" s="9" t="s">
        <v>5</v>
      </c>
      <c r="B13" s="9" t="s">
        <v>6</v>
      </c>
      <c r="C13" s="9" t="s">
        <v>7</v>
      </c>
      <c r="D13" s="9" t="s">
        <v>8</v>
      </c>
      <c r="E13" s="9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 t="s">
        <v>19</v>
      </c>
      <c r="R13" s="64" t="s">
        <v>18</v>
      </c>
      <c r="S13" s="64" t="s">
        <v>19</v>
      </c>
      <c r="T13" s="10" t="s">
        <v>10</v>
      </c>
      <c r="U13" s="10" t="s">
        <v>11</v>
      </c>
      <c r="V13" s="10" t="s">
        <v>12</v>
      </c>
      <c r="W13" s="10" t="s">
        <v>22</v>
      </c>
    </row>
    <row r="14" spans="1:24" ht="15" customHeight="1" x14ac:dyDescent="0.25">
      <c r="A14" s="12">
        <v>1</v>
      </c>
      <c r="B14" s="13" t="s">
        <v>13</v>
      </c>
      <c r="C14" s="14">
        <v>1321</v>
      </c>
      <c r="D14" s="15" t="s">
        <v>14</v>
      </c>
      <c r="E14" s="16">
        <v>739</v>
      </c>
      <c r="F14" s="17">
        <v>12</v>
      </c>
      <c r="G14" s="18">
        <v>90</v>
      </c>
      <c r="H14" s="18">
        <v>74</v>
      </c>
      <c r="I14" s="18">
        <v>9</v>
      </c>
      <c r="J14" s="18">
        <v>3</v>
      </c>
      <c r="K14" s="18">
        <v>171</v>
      </c>
      <c r="L14" s="18">
        <v>2</v>
      </c>
      <c r="M14" s="18">
        <v>142</v>
      </c>
      <c r="N14" s="18">
        <v>1</v>
      </c>
      <c r="O14" s="19">
        <v>0</v>
      </c>
      <c r="P14" s="61">
        <v>0</v>
      </c>
      <c r="Q14" s="61">
        <f>P14+G14+J14</f>
        <v>93</v>
      </c>
      <c r="R14" s="61">
        <v>3</v>
      </c>
      <c r="S14" s="61">
        <f>R14+F14+H14+I14+N14+L14</f>
        <v>101</v>
      </c>
      <c r="T14" s="17">
        <v>0</v>
      </c>
      <c r="U14" s="18">
        <v>16</v>
      </c>
      <c r="V14" s="20">
        <f>SUM(F14:O14)</f>
        <v>504</v>
      </c>
      <c r="W14" s="21">
        <f t="shared" ref="W14:W45" si="0">R14+T14+U14+V14+P14</f>
        <v>523</v>
      </c>
      <c r="X14">
        <f>COUNTIF(W14:W46,0)</f>
        <v>0</v>
      </c>
    </row>
    <row r="15" spans="1:24" ht="15" customHeight="1" x14ac:dyDescent="0.25">
      <c r="A15" s="22">
        <f t="shared" ref="A15:A46" si="1">A14+1</f>
        <v>2</v>
      </c>
      <c r="B15" s="23" t="s">
        <v>13</v>
      </c>
      <c r="C15" s="24">
        <v>1321</v>
      </c>
      <c r="D15" s="25" t="s">
        <v>15</v>
      </c>
      <c r="E15" s="26">
        <v>739</v>
      </c>
      <c r="F15" s="27">
        <v>19</v>
      </c>
      <c r="G15" s="28">
        <v>88</v>
      </c>
      <c r="H15" s="28">
        <v>92</v>
      </c>
      <c r="I15" s="28">
        <v>6</v>
      </c>
      <c r="J15" s="28">
        <v>3</v>
      </c>
      <c r="K15" s="28">
        <v>148</v>
      </c>
      <c r="L15" s="28">
        <v>6</v>
      </c>
      <c r="M15" s="28">
        <v>159</v>
      </c>
      <c r="N15" s="28">
        <v>1</v>
      </c>
      <c r="O15" s="29">
        <v>0</v>
      </c>
      <c r="P15" s="62">
        <v>0</v>
      </c>
      <c r="Q15" s="62">
        <f t="shared" ref="Q15:Q46" si="2">P15+G15+J15</f>
        <v>91</v>
      </c>
      <c r="R15" s="62">
        <v>3</v>
      </c>
      <c r="S15" s="62">
        <f t="shared" ref="S15:S46" si="3">R15+F15+H15+I15+N15+L15</f>
        <v>127</v>
      </c>
      <c r="T15" s="27">
        <v>0</v>
      </c>
      <c r="U15" s="28">
        <v>12</v>
      </c>
      <c r="V15" s="30">
        <f t="shared" ref="V15:V46" si="4">SUM(F15:O15)</f>
        <v>522</v>
      </c>
      <c r="W15" s="31">
        <f t="shared" si="0"/>
        <v>537</v>
      </c>
      <c r="X15">
        <f>C50</f>
        <v>33</v>
      </c>
    </row>
    <row r="16" spans="1:24" ht="15" customHeight="1" x14ac:dyDescent="0.25">
      <c r="A16" s="32">
        <f t="shared" si="1"/>
        <v>3</v>
      </c>
      <c r="B16" s="33" t="s">
        <v>13</v>
      </c>
      <c r="C16" s="34">
        <v>1321</v>
      </c>
      <c r="D16" s="35" t="s">
        <v>16</v>
      </c>
      <c r="E16" s="36">
        <v>738</v>
      </c>
      <c r="F16" s="37">
        <v>19</v>
      </c>
      <c r="G16" s="38">
        <v>94</v>
      </c>
      <c r="H16" s="38">
        <v>99</v>
      </c>
      <c r="I16" s="38">
        <v>4</v>
      </c>
      <c r="J16" s="38">
        <v>0</v>
      </c>
      <c r="K16" s="38">
        <v>123</v>
      </c>
      <c r="L16" s="38">
        <v>0</v>
      </c>
      <c r="M16" s="38">
        <v>182</v>
      </c>
      <c r="N16" s="38">
        <v>1</v>
      </c>
      <c r="O16" s="39">
        <v>0</v>
      </c>
      <c r="P16" s="63">
        <v>0</v>
      </c>
      <c r="Q16" s="63">
        <f t="shared" si="2"/>
        <v>94</v>
      </c>
      <c r="R16" s="63">
        <v>0</v>
      </c>
      <c r="S16" s="63">
        <f t="shared" si="3"/>
        <v>123</v>
      </c>
      <c r="T16" s="37">
        <v>0</v>
      </c>
      <c r="U16" s="38">
        <v>16</v>
      </c>
      <c r="V16" s="40">
        <f t="shared" si="4"/>
        <v>522</v>
      </c>
      <c r="W16" s="41">
        <f t="shared" si="0"/>
        <v>538</v>
      </c>
      <c r="X16">
        <f>X15-X14</f>
        <v>33</v>
      </c>
    </row>
    <row r="17" spans="1:24" ht="15" customHeight="1" x14ac:dyDescent="0.25">
      <c r="A17" s="22">
        <f t="shared" si="1"/>
        <v>4</v>
      </c>
      <c r="B17" s="23" t="s">
        <v>13</v>
      </c>
      <c r="C17" s="24">
        <v>1322</v>
      </c>
      <c r="D17" s="25" t="s">
        <v>14</v>
      </c>
      <c r="E17" s="26">
        <v>600</v>
      </c>
      <c r="F17" s="27">
        <v>23</v>
      </c>
      <c r="G17" s="28">
        <v>81</v>
      </c>
      <c r="H17" s="28">
        <v>53</v>
      </c>
      <c r="I17" s="28">
        <v>0</v>
      </c>
      <c r="J17" s="28">
        <v>0</v>
      </c>
      <c r="K17" s="28">
        <v>149</v>
      </c>
      <c r="L17" s="28">
        <v>1</v>
      </c>
      <c r="M17" s="28">
        <v>125</v>
      </c>
      <c r="N17" s="28">
        <v>1</v>
      </c>
      <c r="O17" s="29">
        <v>0</v>
      </c>
      <c r="P17" s="62">
        <v>0</v>
      </c>
      <c r="Q17" s="62">
        <f t="shared" si="2"/>
        <v>81</v>
      </c>
      <c r="R17" s="62">
        <v>4</v>
      </c>
      <c r="S17" s="62">
        <f t="shared" si="3"/>
        <v>82</v>
      </c>
      <c r="T17" s="27">
        <v>0</v>
      </c>
      <c r="U17" s="28">
        <v>19</v>
      </c>
      <c r="V17" s="30">
        <f t="shared" si="4"/>
        <v>433</v>
      </c>
      <c r="W17" s="31">
        <f t="shared" si="0"/>
        <v>456</v>
      </c>
      <c r="X17" s="42">
        <f>X16*100/X15</f>
        <v>100</v>
      </c>
    </row>
    <row r="18" spans="1:24" ht="15" customHeight="1" x14ac:dyDescent="0.25">
      <c r="A18" s="32">
        <f t="shared" si="1"/>
        <v>5</v>
      </c>
      <c r="B18" s="33" t="s">
        <v>13</v>
      </c>
      <c r="C18" s="34">
        <v>1322</v>
      </c>
      <c r="D18" s="35" t="s">
        <v>15</v>
      </c>
      <c r="E18" s="36">
        <v>599</v>
      </c>
      <c r="F18" s="37">
        <v>17</v>
      </c>
      <c r="G18" s="38">
        <v>92</v>
      </c>
      <c r="H18" s="38">
        <v>49</v>
      </c>
      <c r="I18" s="38">
        <v>1</v>
      </c>
      <c r="J18" s="38">
        <v>1</v>
      </c>
      <c r="K18" s="38">
        <v>88</v>
      </c>
      <c r="L18" s="38">
        <v>4</v>
      </c>
      <c r="M18" s="38">
        <v>175</v>
      </c>
      <c r="N18" s="38">
        <v>5</v>
      </c>
      <c r="O18" s="39">
        <v>0</v>
      </c>
      <c r="P18" s="63">
        <v>0</v>
      </c>
      <c r="Q18" s="63">
        <f t="shared" si="2"/>
        <v>93</v>
      </c>
      <c r="R18" s="63">
        <v>0</v>
      </c>
      <c r="S18" s="63">
        <f t="shared" si="3"/>
        <v>76</v>
      </c>
      <c r="T18" s="37">
        <v>0</v>
      </c>
      <c r="U18" s="38">
        <v>14</v>
      </c>
      <c r="V18" s="40">
        <f t="shared" si="4"/>
        <v>432</v>
      </c>
      <c r="W18" s="41">
        <f t="shared" si="0"/>
        <v>446</v>
      </c>
      <c r="X18" s="43" t="str">
        <f>TEXT(X17,"0.00")</f>
        <v>100.00</v>
      </c>
    </row>
    <row r="19" spans="1:24" ht="15" customHeight="1" x14ac:dyDescent="0.25">
      <c r="A19" s="22">
        <f t="shared" si="1"/>
        <v>6</v>
      </c>
      <c r="B19" s="23" t="s">
        <v>13</v>
      </c>
      <c r="C19" s="24">
        <v>1323</v>
      </c>
      <c r="D19" s="25" t="s">
        <v>14</v>
      </c>
      <c r="E19" s="26">
        <v>637</v>
      </c>
      <c r="F19" s="27">
        <v>11</v>
      </c>
      <c r="G19" s="28">
        <v>77</v>
      </c>
      <c r="H19" s="28">
        <v>70</v>
      </c>
      <c r="I19" s="28">
        <v>4</v>
      </c>
      <c r="J19" s="28">
        <v>3</v>
      </c>
      <c r="K19" s="28">
        <v>112</v>
      </c>
      <c r="L19" s="28">
        <v>1</v>
      </c>
      <c r="M19" s="28">
        <v>154</v>
      </c>
      <c r="N19" s="28">
        <v>1</v>
      </c>
      <c r="O19" s="29">
        <v>0</v>
      </c>
      <c r="P19" s="62">
        <v>0</v>
      </c>
      <c r="Q19" s="62">
        <f t="shared" si="2"/>
        <v>80</v>
      </c>
      <c r="R19" s="62">
        <v>4</v>
      </c>
      <c r="S19" s="62">
        <f t="shared" si="3"/>
        <v>91</v>
      </c>
      <c r="T19" s="27">
        <v>0</v>
      </c>
      <c r="U19" s="28">
        <v>10</v>
      </c>
      <c r="V19" s="30">
        <f t="shared" si="4"/>
        <v>433</v>
      </c>
      <c r="W19" s="31">
        <f t="shared" si="0"/>
        <v>447</v>
      </c>
    </row>
    <row r="20" spans="1:24" ht="15" customHeight="1" x14ac:dyDescent="0.25">
      <c r="A20" s="32">
        <f t="shared" si="1"/>
        <v>7</v>
      </c>
      <c r="B20" s="33" t="s">
        <v>13</v>
      </c>
      <c r="C20" s="34">
        <v>1323</v>
      </c>
      <c r="D20" s="35" t="s">
        <v>15</v>
      </c>
      <c r="E20" s="36">
        <v>636</v>
      </c>
      <c r="F20" s="37">
        <v>16</v>
      </c>
      <c r="G20" s="38">
        <v>43</v>
      </c>
      <c r="H20" s="38">
        <v>86</v>
      </c>
      <c r="I20" s="38">
        <v>3</v>
      </c>
      <c r="J20" s="38">
        <v>1</v>
      </c>
      <c r="K20" s="38">
        <v>132</v>
      </c>
      <c r="L20" s="38">
        <v>2</v>
      </c>
      <c r="M20" s="38">
        <v>139</v>
      </c>
      <c r="N20" s="38">
        <v>4</v>
      </c>
      <c r="O20" s="39">
        <v>0</v>
      </c>
      <c r="P20" s="63">
        <v>0</v>
      </c>
      <c r="Q20" s="63">
        <f t="shared" si="2"/>
        <v>44</v>
      </c>
      <c r="R20" s="63">
        <v>4</v>
      </c>
      <c r="S20" s="63">
        <f t="shared" si="3"/>
        <v>115</v>
      </c>
      <c r="T20" s="37">
        <v>0</v>
      </c>
      <c r="U20" s="38">
        <v>12</v>
      </c>
      <c r="V20" s="40">
        <f t="shared" si="4"/>
        <v>426</v>
      </c>
      <c r="W20" s="41">
        <f t="shared" si="0"/>
        <v>442</v>
      </c>
    </row>
    <row r="21" spans="1:24" ht="15" customHeight="1" x14ac:dyDescent="0.25">
      <c r="A21" s="32">
        <f t="shared" si="1"/>
        <v>8</v>
      </c>
      <c r="B21" s="33" t="s">
        <v>13</v>
      </c>
      <c r="C21" s="34">
        <v>1323</v>
      </c>
      <c r="D21" s="35" t="s">
        <v>16</v>
      </c>
      <c r="E21" s="36">
        <v>636</v>
      </c>
      <c r="F21" s="37">
        <v>12</v>
      </c>
      <c r="G21" s="38">
        <v>69</v>
      </c>
      <c r="H21" s="38">
        <v>71</v>
      </c>
      <c r="I21" s="38">
        <v>3</v>
      </c>
      <c r="J21" s="38">
        <v>1</v>
      </c>
      <c r="K21" s="38">
        <v>119</v>
      </c>
      <c r="L21" s="38">
        <v>3</v>
      </c>
      <c r="M21" s="38">
        <v>169</v>
      </c>
      <c r="N21" s="38">
        <v>0</v>
      </c>
      <c r="O21" s="39">
        <v>0</v>
      </c>
      <c r="P21" s="63">
        <v>0</v>
      </c>
      <c r="Q21" s="63">
        <f t="shared" si="2"/>
        <v>70</v>
      </c>
      <c r="R21" s="63">
        <v>0</v>
      </c>
      <c r="S21" s="63">
        <f t="shared" si="3"/>
        <v>89</v>
      </c>
      <c r="T21" s="37">
        <v>0</v>
      </c>
      <c r="U21" s="38">
        <v>7</v>
      </c>
      <c r="V21" s="40">
        <f t="shared" si="4"/>
        <v>447</v>
      </c>
      <c r="W21" s="41">
        <f t="shared" si="0"/>
        <v>454</v>
      </c>
    </row>
    <row r="22" spans="1:24" ht="15" customHeight="1" x14ac:dyDescent="0.25">
      <c r="A22" s="32">
        <f t="shared" si="1"/>
        <v>9</v>
      </c>
      <c r="B22" s="23" t="s">
        <v>13</v>
      </c>
      <c r="C22" s="24">
        <v>1324</v>
      </c>
      <c r="D22" s="25" t="s">
        <v>14</v>
      </c>
      <c r="E22" s="26">
        <v>723</v>
      </c>
      <c r="F22" s="27">
        <v>17</v>
      </c>
      <c r="G22" s="28">
        <v>80</v>
      </c>
      <c r="H22" s="28">
        <v>97</v>
      </c>
      <c r="I22" s="28">
        <v>1</v>
      </c>
      <c r="J22" s="28">
        <v>1</v>
      </c>
      <c r="K22" s="28">
        <v>150</v>
      </c>
      <c r="L22" s="28">
        <v>7</v>
      </c>
      <c r="M22" s="28">
        <v>159</v>
      </c>
      <c r="N22" s="28">
        <v>1</v>
      </c>
      <c r="O22" s="29">
        <v>0</v>
      </c>
      <c r="P22">
        <v>2</v>
      </c>
      <c r="Q22" s="62">
        <f t="shared" si="2"/>
        <v>83</v>
      </c>
      <c r="R22" s="62">
        <v>3</v>
      </c>
      <c r="S22" s="62">
        <f t="shared" si="3"/>
        <v>126</v>
      </c>
      <c r="T22" s="27">
        <v>0</v>
      </c>
      <c r="U22" s="28">
        <v>16</v>
      </c>
      <c r="V22" s="30">
        <f t="shared" si="4"/>
        <v>513</v>
      </c>
      <c r="W22" s="31">
        <f t="shared" si="0"/>
        <v>534</v>
      </c>
    </row>
    <row r="23" spans="1:24" ht="15" customHeight="1" x14ac:dyDescent="0.25">
      <c r="A23" s="32">
        <f t="shared" si="1"/>
        <v>10</v>
      </c>
      <c r="B23" s="33" t="s">
        <v>13</v>
      </c>
      <c r="C23" s="34">
        <v>1324</v>
      </c>
      <c r="D23" s="35" t="s">
        <v>15</v>
      </c>
      <c r="E23" s="36">
        <v>722</v>
      </c>
      <c r="F23" s="37">
        <v>16</v>
      </c>
      <c r="G23" s="38">
        <v>81</v>
      </c>
      <c r="H23" s="38">
        <v>85</v>
      </c>
      <c r="I23" s="38">
        <v>2</v>
      </c>
      <c r="J23" s="38">
        <v>1</v>
      </c>
      <c r="K23" s="38">
        <v>153</v>
      </c>
      <c r="L23" s="38">
        <v>2</v>
      </c>
      <c r="M23" s="38">
        <v>171</v>
      </c>
      <c r="N23" s="38">
        <v>6</v>
      </c>
      <c r="O23" s="39">
        <v>0</v>
      </c>
      <c r="P23" s="49">
        <v>0</v>
      </c>
      <c r="Q23" s="63">
        <f t="shared" si="2"/>
        <v>82</v>
      </c>
      <c r="R23" s="63">
        <v>0</v>
      </c>
      <c r="S23" s="63">
        <f t="shared" si="3"/>
        <v>111</v>
      </c>
      <c r="T23" s="37">
        <v>0</v>
      </c>
      <c r="U23" s="38">
        <v>13</v>
      </c>
      <c r="V23" s="40">
        <f t="shared" si="4"/>
        <v>517</v>
      </c>
      <c r="W23" s="41">
        <f t="shared" si="0"/>
        <v>530</v>
      </c>
    </row>
    <row r="24" spans="1:24" ht="15" customHeight="1" x14ac:dyDescent="0.25">
      <c r="A24" s="32">
        <f t="shared" si="1"/>
        <v>11</v>
      </c>
      <c r="B24" s="23" t="s">
        <v>13</v>
      </c>
      <c r="C24" s="24">
        <v>1324</v>
      </c>
      <c r="D24" s="25" t="s">
        <v>16</v>
      </c>
      <c r="E24" s="26">
        <v>722</v>
      </c>
      <c r="F24" s="27">
        <v>21</v>
      </c>
      <c r="G24" s="28">
        <v>69</v>
      </c>
      <c r="H24" s="28">
        <v>84</v>
      </c>
      <c r="I24" s="28">
        <v>5</v>
      </c>
      <c r="J24" s="28">
        <v>3</v>
      </c>
      <c r="K24" s="28">
        <v>185</v>
      </c>
      <c r="L24" s="28">
        <v>3</v>
      </c>
      <c r="M24" s="28">
        <v>143</v>
      </c>
      <c r="N24" s="28">
        <v>2</v>
      </c>
      <c r="O24" s="29">
        <v>0</v>
      </c>
      <c r="P24" s="49">
        <v>0</v>
      </c>
      <c r="Q24" s="62">
        <f t="shared" si="2"/>
        <v>72</v>
      </c>
      <c r="R24" s="62">
        <v>0</v>
      </c>
      <c r="S24" s="62">
        <f t="shared" si="3"/>
        <v>115</v>
      </c>
      <c r="T24" s="27">
        <v>2</v>
      </c>
      <c r="U24" s="28">
        <v>13</v>
      </c>
      <c r="V24" s="30">
        <f t="shared" si="4"/>
        <v>515</v>
      </c>
      <c r="W24" s="31">
        <f t="shared" si="0"/>
        <v>530</v>
      </c>
    </row>
    <row r="25" spans="1:24" ht="15" customHeight="1" x14ac:dyDescent="0.25">
      <c r="A25" s="32">
        <f t="shared" si="1"/>
        <v>12</v>
      </c>
      <c r="B25" s="33" t="s">
        <v>13</v>
      </c>
      <c r="C25" s="34">
        <v>1325</v>
      </c>
      <c r="D25" s="35" t="s">
        <v>14</v>
      </c>
      <c r="E25" s="36">
        <v>416</v>
      </c>
      <c r="F25" s="37">
        <v>12</v>
      </c>
      <c r="G25" s="38">
        <v>35</v>
      </c>
      <c r="H25" s="38">
        <v>137</v>
      </c>
      <c r="I25" s="38">
        <v>4</v>
      </c>
      <c r="J25" s="38">
        <v>0</v>
      </c>
      <c r="K25" s="38">
        <v>40</v>
      </c>
      <c r="L25" s="38">
        <v>5</v>
      </c>
      <c r="M25" s="38">
        <v>22</v>
      </c>
      <c r="N25" s="38">
        <v>1</v>
      </c>
      <c r="O25" s="39">
        <v>0</v>
      </c>
      <c r="P25">
        <v>1</v>
      </c>
      <c r="Q25" s="63">
        <f t="shared" si="2"/>
        <v>36</v>
      </c>
      <c r="R25" s="63">
        <v>2</v>
      </c>
      <c r="S25" s="63">
        <f t="shared" si="3"/>
        <v>161</v>
      </c>
      <c r="T25" s="37">
        <v>0</v>
      </c>
      <c r="U25" s="38">
        <v>13</v>
      </c>
      <c r="V25" s="40">
        <f t="shared" si="4"/>
        <v>256</v>
      </c>
      <c r="W25" s="41">
        <f t="shared" si="0"/>
        <v>272</v>
      </c>
    </row>
    <row r="26" spans="1:24" ht="15" customHeight="1" x14ac:dyDescent="0.25">
      <c r="A26" s="32">
        <f t="shared" si="1"/>
        <v>13</v>
      </c>
      <c r="B26" s="23" t="s">
        <v>13</v>
      </c>
      <c r="C26" s="24">
        <v>1325</v>
      </c>
      <c r="D26" s="25" t="s">
        <v>15</v>
      </c>
      <c r="E26" s="26">
        <v>415</v>
      </c>
      <c r="F26" s="27">
        <v>5</v>
      </c>
      <c r="G26" s="28">
        <v>34</v>
      </c>
      <c r="H26" s="28">
        <v>138</v>
      </c>
      <c r="I26" s="28">
        <v>9</v>
      </c>
      <c r="J26" s="28">
        <v>0</v>
      </c>
      <c r="K26" s="28">
        <v>48</v>
      </c>
      <c r="L26" s="28">
        <v>5</v>
      </c>
      <c r="M26" s="28">
        <v>15</v>
      </c>
      <c r="N26" s="28">
        <v>1</v>
      </c>
      <c r="O26" s="29">
        <v>0</v>
      </c>
      <c r="P26" s="49">
        <v>0</v>
      </c>
      <c r="Q26" s="62">
        <f t="shared" si="2"/>
        <v>34</v>
      </c>
      <c r="R26" s="62">
        <v>7</v>
      </c>
      <c r="S26" s="62">
        <f t="shared" si="3"/>
        <v>165</v>
      </c>
      <c r="T26" s="27">
        <v>0</v>
      </c>
      <c r="U26" s="28">
        <v>15</v>
      </c>
      <c r="V26" s="30">
        <f t="shared" si="4"/>
        <v>255</v>
      </c>
      <c r="W26" s="31">
        <f t="shared" si="0"/>
        <v>277</v>
      </c>
      <c r="X26">
        <f>C62</f>
        <v>0</v>
      </c>
    </row>
    <row r="27" spans="1:24" ht="15" customHeight="1" x14ac:dyDescent="0.25">
      <c r="A27" s="32">
        <f t="shared" si="1"/>
        <v>14</v>
      </c>
      <c r="B27" s="33" t="s">
        <v>13</v>
      </c>
      <c r="C27" s="34">
        <v>1326</v>
      </c>
      <c r="D27" s="35" t="s">
        <v>14</v>
      </c>
      <c r="E27" s="36">
        <v>675</v>
      </c>
      <c r="F27" s="37">
        <v>23</v>
      </c>
      <c r="G27" s="38">
        <v>95</v>
      </c>
      <c r="H27" s="38">
        <v>186</v>
      </c>
      <c r="I27" s="38">
        <v>3</v>
      </c>
      <c r="J27" s="38">
        <v>0</v>
      </c>
      <c r="K27" s="38">
        <v>84</v>
      </c>
      <c r="L27" s="38">
        <v>1</v>
      </c>
      <c r="M27" s="38">
        <v>32</v>
      </c>
      <c r="N27" s="38">
        <v>1</v>
      </c>
      <c r="O27" s="39">
        <v>0</v>
      </c>
      <c r="P27" s="49">
        <v>0</v>
      </c>
      <c r="Q27" s="63">
        <f t="shared" si="2"/>
        <v>95</v>
      </c>
      <c r="R27" s="63">
        <v>5</v>
      </c>
      <c r="S27" s="63">
        <f t="shared" si="3"/>
        <v>219</v>
      </c>
      <c r="T27" s="37">
        <v>0</v>
      </c>
      <c r="U27" s="38">
        <v>24</v>
      </c>
      <c r="V27" s="40">
        <f t="shared" si="4"/>
        <v>425</v>
      </c>
      <c r="W27" s="41">
        <f t="shared" si="0"/>
        <v>454</v>
      </c>
      <c r="X27">
        <f>X26-X25</f>
        <v>0</v>
      </c>
    </row>
    <row r="28" spans="1:24" ht="15" customHeight="1" x14ac:dyDescent="0.25">
      <c r="A28" s="32">
        <f t="shared" si="1"/>
        <v>15</v>
      </c>
      <c r="B28" s="23" t="s">
        <v>13</v>
      </c>
      <c r="C28" s="24">
        <v>1326</v>
      </c>
      <c r="D28" s="25" t="s">
        <v>15</v>
      </c>
      <c r="E28" s="26">
        <v>675</v>
      </c>
      <c r="F28" s="27">
        <v>14</v>
      </c>
      <c r="G28" s="28">
        <v>85</v>
      </c>
      <c r="H28" s="28">
        <v>192</v>
      </c>
      <c r="I28" s="28">
        <v>8</v>
      </c>
      <c r="J28" s="28">
        <v>1</v>
      </c>
      <c r="K28" s="28">
        <v>85</v>
      </c>
      <c r="L28" s="28">
        <v>2</v>
      </c>
      <c r="M28" s="28">
        <v>56</v>
      </c>
      <c r="N28" s="28">
        <v>1</v>
      </c>
      <c r="O28" s="29">
        <v>0</v>
      </c>
      <c r="P28">
        <v>2</v>
      </c>
      <c r="Q28" s="62">
        <f t="shared" si="2"/>
        <v>88</v>
      </c>
      <c r="R28" s="62">
        <v>4</v>
      </c>
      <c r="S28" s="62">
        <f t="shared" si="3"/>
        <v>221</v>
      </c>
      <c r="T28" s="27">
        <v>0</v>
      </c>
      <c r="U28" s="28">
        <v>17</v>
      </c>
      <c r="V28" s="30">
        <f t="shared" si="4"/>
        <v>444</v>
      </c>
      <c r="W28" s="31">
        <f t="shared" si="0"/>
        <v>467</v>
      </c>
      <c r="X28" s="42" t="e">
        <f>X27*100/X26</f>
        <v>#DIV/0!</v>
      </c>
    </row>
    <row r="29" spans="1:24" ht="15" customHeight="1" x14ac:dyDescent="0.25">
      <c r="A29" s="32">
        <f t="shared" si="1"/>
        <v>16</v>
      </c>
      <c r="B29" s="33" t="s">
        <v>13</v>
      </c>
      <c r="C29" s="34">
        <v>1327</v>
      </c>
      <c r="D29" s="35" t="s">
        <v>14</v>
      </c>
      <c r="E29" s="36">
        <v>533</v>
      </c>
      <c r="F29" s="37">
        <v>18</v>
      </c>
      <c r="G29" s="38">
        <v>80</v>
      </c>
      <c r="H29" s="38">
        <v>188</v>
      </c>
      <c r="I29" s="38">
        <v>1</v>
      </c>
      <c r="J29" s="38">
        <v>2</v>
      </c>
      <c r="K29" s="38">
        <v>8</v>
      </c>
      <c r="L29" s="38">
        <v>9</v>
      </c>
      <c r="M29" s="38">
        <v>37</v>
      </c>
      <c r="N29" s="38">
        <v>0</v>
      </c>
      <c r="O29" s="39">
        <v>0</v>
      </c>
      <c r="P29" s="49">
        <v>0</v>
      </c>
      <c r="Q29" s="63">
        <f t="shared" si="2"/>
        <v>82</v>
      </c>
      <c r="R29" s="63">
        <v>2</v>
      </c>
      <c r="S29" s="63">
        <f t="shared" si="3"/>
        <v>218</v>
      </c>
      <c r="T29" s="37">
        <v>0</v>
      </c>
      <c r="U29" s="38">
        <v>6</v>
      </c>
      <c r="V29" s="40">
        <f t="shared" si="4"/>
        <v>343</v>
      </c>
      <c r="W29" s="41">
        <f t="shared" si="0"/>
        <v>351</v>
      </c>
      <c r="X29" s="43" t="e">
        <f>TEXT(X28,"0.00")</f>
        <v>#DIV/0!</v>
      </c>
    </row>
    <row r="30" spans="1:24" ht="15" customHeight="1" x14ac:dyDescent="0.25">
      <c r="A30" s="32">
        <f t="shared" si="1"/>
        <v>17</v>
      </c>
      <c r="B30" s="23" t="s">
        <v>13</v>
      </c>
      <c r="C30" s="24">
        <v>1327</v>
      </c>
      <c r="D30" s="25" t="s">
        <v>15</v>
      </c>
      <c r="E30" s="26">
        <v>533</v>
      </c>
      <c r="F30" s="27">
        <v>14</v>
      </c>
      <c r="G30" s="28">
        <v>101</v>
      </c>
      <c r="H30" s="28">
        <v>179</v>
      </c>
      <c r="I30" s="28">
        <v>5</v>
      </c>
      <c r="J30" s="28">
        <v>0</v>
      </c>
      <c r="K30" s="28">
        <v>19</v>
      </c>
      <c r="L30" s="28">
        <v>3</v>
      </c>
      <c r="M30" s="28">
        <v>24</v>
      </c>
      <c r="N30" s="28">
        <v>0</v>
      </c>
      <c r="O30" s="29">
        <v>0</v>
      </c>
      <c r="P30">
        <v>1</v>
      </c>
      <c r="Q30" s="62">
        <f t="shared" si="2"/>
        <v>102</v>
      </c>
      <c r="R30" s="62">
        <v>4</v>
      </c>
      <c r="S30" s="62">
        <f t="shared" si="3"/>
        <v>205</v>
      </c>
      <c r="T30" s="27">
        <v>0</v>
      </c>
      <c r="U30" s="28">
        <v>13</v>
      </c>
      <c r="V30" s="30">
        <f t="shared" si="4"/>
        <v>345</v>
      </c>
      <c r="W30" s="31">
        <f t="shared" si="0"/>
        <v>363</v>
      </c>
    </row>
    <row r="31" spans="1:24" ht="15" customHeight="1" x14ac:dyDescent="0.25">
      <c r="A31" s="32">
        <f t="shared" si="1"/>
        <v>18</v>
      </c>
      <c r="B31" s="33" t="s">
        <v>13</v>
      </c>
      <c r="C31" s="34">
        <v>1327</v>
      </c>
      <c r="D31" s="35" t="s">
        <v>16</v>
      </c>
      <c r="E31" s="36">
        <v>533</v>
      </c>
      <c r="F31" s="37">
        <v>16</v>
      </c>
      <c r="G31" s="38">
        <v>111</v>
      </c>
      <c r="H31" s="38">
        <v>166</v>
      </c>
      <c r="I31" s="38">
        <v>3</v>
      </c>
      <c r="J31" s="38">
        <v>1</v>
      </c>
      <c r="K31" s="38">
        <v>6</v>
      </c>
      <c r="L31" s="38">
        <v>13</v>
      </c>
      <c r="M31" s="38">
        <v>25</v>
      </c>
      <c r="N31" s="38">
        <v>0</v>
      </c>
      <c r="O31" s="39">
        <v>0</v>
      </c>
      <c r="P31">
        <v>2</v>
      </c>
      <c r="Q31" s="63">
        <f t="shared" si="2"/>
        <v>114</v>
      </c>
      <c r="R31" s="63">
        <v>0</v>
      </c>
      <c r="S31" s="63">
        <f t="shared" si="3"/>
        <v>198</v>
      </c>
      <c r="T31" s="37">
        <v>0</v>
      </c>
      <c r="U31" s="38">
        <v>13</v>
      </c>
      <c r="V31" s="40">
        <f t="shared" si="4"/>
        <v>341</v>
      </c>
      <c r="W31" s="41">
        <f t="shared" si="0"/>
        <v>356</v>
      </c>
    </row>
    <row r="32" spans="1:24" ht="15" customHeight="1" x14ac:dyDescent="0.25">
      <c r="A32" s="32">
        <f t="shared" si="1"/>
        <v>19</v>
      </c>
      <c r="B32" s="23" t="s">
        <v>13</v>
      </c>
      <c r="C32" s="24">
        <v>1328</v>
      </c>
      <c r="D32" s="25" t="s">
        <v>14</v>
      </c>
      <c r="E32" s="26">
        <v>607</v>
      </c>
      <c r="F32" s="27">
        <v>19</v>
      </c>
      <c r="G32" s="28">
        <v>129</v>
      </c>
      <c r="H32" s="28">
        <v>188</v>
      </c>
      <c r="I32" s="28">
        <v>5</v>
      </c>
      <c r="J32" s="28">
        <v>1</v>
      </c>
      <c r="K32" s="28">
        <v>6</v>
      </c>
      <c r="L32" s="28">
        <v>3</v>
      </c>
      <c r="M32" s="28">
        <v>48</v>
      </c>
      <c r="N32" s="28">
        <v>2</v>
      </c>
      <c r="O32" s="29">
        <v>0</v>
      </c>
      <c r="P32">
        <v>3</v>
      </c>
      <c r="Q32" s="62">
        <f t="shared" si="2"/>
        <v>133</v>
      </c>
      <c r="R32" s="62">
        <v>0</v>
      </c>
      <c r="S32" s="62">
        <f t="shared" si="3"/>
        <v>217</v>
      </c>
      <c r="T32" s="27">
        <v>0</v>
      </c>
      <c r="U32" s="28">
        <v>18</v>
      </c>
      <c r="V32" s="30">
        <f t="shared" si="4"/>
        <v>401</v>
      </c>
      <c r="W32" s="31">
        <f t="shared" si="0"/>
        <v>422</v>
      </c>
    </row>
    <row r="33" spans="1:24" ht="15" customHeight="1" x14ac:dyDescent="0.25">
      <c r="A33" s="32">
        <f t="shared" si="1"/>
        <v>20</v>
      </c>
      <c r="B33" s="33" t="s">
        <v>13</v>
      </c>
      <c r="C33" s="34">
        <v>1328</v>
      </c>
      <c r="D33" s="35" t="s">
        <v>15</v>
      </c>
      <c r="E33" s="36">
        <v>607</v>
      </c>
      <c r="F33" s="37">
        <v>6</v>
      </c>
      <c r="G33" s="38">
        <v>133</v>
      </c>
      <c r="H33" s="38">
        <v>175</v>
      </c>
      <c r="I33" s="38">
        <v>3</v>
      </c>
      <c r="J33" s="38">
        <v>2</v>
      </c>
      <c r="K33" s="38">
        <v>10</v>
      </c>
      <c r="L33" s="38">
        <v>8</v>
      </c>
      <c r="M33" s="38">
        <v>31</v>
      </c>
      <c r="N33" s="38">
        <v>0</v>
      </c>
      <c r="O33" s="39">
        <v>0</v>
      </c>
      <c r="P33">
        <v>1</v>
      </c>
      <c r="Q33" s="63">
        <f t="shared" si="2"/>
        <v>136</v>
      </c>
      <c r="R33" s="63">
        <v>0</v>
      </c>
      <c r="S33" s="63">
        <f t="shared" si="3"/>
        <v>192</v>
      </c>
      <c r="T33" s="37">
        <v>0</v>
      </c>
      <c r="U33" s="38">
        <v>12</v>
      </c>
      <c r="V33" s="40">
        <f t="shared" si="4"/>
        <v>368</v>
      </c>
      <c r="W33" s="41">
        <f t="shared" si="0"/>
        <v>381</v>
      </c>
    </row>
    <row r="34" spans="1:24" ht="15" customHeight="1" x14ac:dyDescent="0.25">
      <c r="A34" s="32">
        <f t="shared" si="1"/>
        <v>21</v>
      </c>
      <c r="B34" s="23" t="s">
        <v>13</v>
      </c>
      <c r="C34" s="24">
        <v>1328</v>
      </c>
      <c r="D34" s="25" t="s">
        <v>16</v>
      </c>
      <c r="E34" s="26">
        <v>606</v>
      </c>
      <c r="F34" s="27">
        <v>12</v>
      </c>
      <c r="G34" s="28">
        <v>132</v>
      </c>
      <c r="H34" s="28">
        <v>146</v>
      </c>
      <c r="I34" s="28">
        <v>2</v>
      </c>
      <c r="J34" s="28">
        <v>4</v>
      </c>
      <c r="K34" s="28">
        <v>9</v>
      </c>
      <c r="L34" s="28">
        <v>7</v>
      </c>
      <c r="M34" s="28">
        <v>53</v>
      </c>
      <c r="N34" s="28">
        <v>0</v>
      </c>
      <c r="O34" s="29">
        <v>0</v>
      </c>
      <c r="P34">
        <v>1</v>
      </c>
      <c r="Q34" s="62">
        <f t="shared" si="2"/>
        <v>137</v>
      </c>
      <c r="R34" s="62">
        <v>4</v>
      </c>
      <c r="S34" s="62">
        <f t="shared" si="3"/>
        <v>171</v>
      </c>
      <c r="T34" s="27">
        <v>0</v>
      </c>
      <c r="U34" s="28">
        <v>14</v>
      </c>
      <c r="V34" s="30">
        <f t="shared" si="4"/>
        <v>365</v>
      </c>
      <c r="W34" s="31">
        <f t="shared" si="0"/>
        <v>384</v>
      </c>
    </row>
    <row r="35" spans="1:24" ht="15" customHeight="1" x14ac:dyDescent="0.25">
      <c r="A35" s="32">
        <f t="shared" si="1"/>
        <v>22</v>
      </c>
      <c r="B35" s="33" t="s">
        <v>13</v>
      </c>
      <c r="C35" s="34">
        <v>1329</v>
      </c>
      <c r="D35" s="35" t="s">
        <v>14</v>
      </c>
      <c r="E35" s="36">
        <v>633</v>
      </c>
      <c r="F35" s="37">
        <v>15</v>
      </c>
      <c r="G35" s="38">
        <v>75</v>
      </c>
      <c r="H35" s="38">
        <v>179</v>
      </c>
      <c r="I35" s="38">
        <v>6</v>
      </c>
      <c r="J35" s="38">
        <v>0</v>
      </c>
      <c r="K35" s="38">
        <v>83</v>
      </c>
      <c r="L35" s="38">
        <v>5</v>
      </c>
      <c r="M35" s="38">
        <v>40</v>
      </c>
      <c r="N35" s="38">
        <v>3</v>
      </c>
      <c r="O35" s="39">
        <v>0</v>
      </c>
      <c r="P35">
        <v>1</v>
      </c>
      <c r="Q35" s="63">
        <f t="shared" si="2"/>
        <v>76</v>
      </c>
      <c r="R35" s="63">
        <v>8</v>
      </c>
      <c r="S35" s="63">
        <f t="shared" si="3"/>
        <v>216</v>
      </c>
      <c r="T35" s="37">
        <v>0</v>
      </c>
      <c r="U35" s="38">
        <v>13</v>
      </c>
      <c r="V35" s="40">
        <f t="shared" si="4"/>
        <v>406</v>
      </c>
      <c r="W35" s="41">
        <f t="shared" si="0"/>
        <v>428</v>
      </c>
    </row>
    <row r="36" spans="1:24" ht="15" customHeight="1" x14ac:dyDescent="0.25">
      <c r="A36" s="32">
        <f t="shared" si="1"/>
        <v>23</v>
      </c>
      <c r="B36" s="23" t="s">
        <v>13</v>
      </c>
      <c r="C36" s="24">
        <v>1330</v>
      </c>
      <c r="D36" s="25" t="s">
        <v>14</v>
      </c>
      <c r="E36" s="26">
        <v>481</v>
      </c>
      <c r="F36" s="27">
        <v>2</v>
      </c>
      <c r="G36" s="28">
        <v>75</v>
      </c>
      <c r="H36" s="28">
        <v>171</v>
      </c>
      <c r="I36" s="28">
        <v>0</v>
      </c>
      <c r="J36" s="28">
        <v>5</v>
      </c>
      <c r="K36" s="28">
        <v>52</v>
      </c>
      <c r="L36" s="28">
        <v>1</v>
      </c>
      <c r="M36" s="28">
        <v>22</v>
      </c>
      <c r="N36" s="28">
        <v>0</v>
      </c>
      <c r="O36" s="29">
        <v>0</v>
      </c>
      <c r="P36" s="79">
        <v>0</v>
      </c>
      <c r="Q36" s="62">
        <f t="shared" si="2"/>
        <v>80</v>
      </c>
      <c r="R36" s="62">
        <v>0</v>
      </c>
      <c r="S36" s="62">
        <f t="shared" si="3"/>
        <v>174</v>
      </c>
      <c r="T36" s="27">
        <v>0</v>
      </c>
      <c r="U36" s="28">
        <v>7</v>
      </c>
      <c r="V36" s="30">
        <f t="shared" si="4"/>
        <v>328</v>
      </c>
      <c r="W36" s="31">
        <f t="shared" si="0"/>
        <v>335</v>
      </c>
    </row>
    <row r="37" spans="1:24" ht="15" customHeight="1" x14ac:dyDescent="0.25">
      <c r="A37" s="32">
        <f t="shared" si="1"/>
        <v>24</v>
      </c>
      <c r="B37" s="33" t="s">
        <v>13</v>
      </c>
      <c r="C37" s="34">
        <v>1331</v>
      </c>
      <c r="D37" s="35" t="s">
        <v>14</v>
      </c>
      <c r="E37" s="36">
        <v>597</v>
      </c>
      <c r="F37" s="37">
        <v>8</v>
      </c>
      <c r="G37" s="38">
        <v>120</v>
      </c>
      <c r="H37" s="38">
        <v>144</v>
      </c>
      <c r="I37" s="38">
        <v>2</v>
      </c>
      <c r="J37" s="38">
        <v>1</v>
      </c>
      <c r="K37" s="38">
        <v>13</v>
      </c>
      <c r="L37" s="38">
        <v>1</v>
      </c>
      <c r="M37" s="38">
        <v>22</v>
      </c>
      <c r="N37" s="38">
        <v>11</v>
      </c>
      <c r="O37" s="39">
        <v>0</v>
      </c>
      <c r="P37">
        <v>1</v>
      </c>
      <c r="Q37" s="63">
        <f t="shared" si="2"/>
        <v>122</v>
      </c>
      <c r="R37" s="63">
        <v>0</v>
      </c>
      <c r="S37" s="63">
        <f t="shared" si="3"/>
        <v>166</v>
      </c>
      <c r="T37" s="37">
        <v>0</v>
      </c>
      <c r="U37" s="38">
        <v>25</v>
      </c>
      <c r="V37" s="40">
        <f t="shared" si="4"/>
        <v>322</v>
      </c>
      <c r="W37" s="41">
        <f t="shared" si="0"/>
        <v>348</v>
      </c>
    </row>
    <row r="38" spans="1:24" ht="15" customHeight="1" x14ac:dyDescent="0.25">
      <c r="A38" s="32">
        <f t="shared" si="1"/>
        <v>25</v>
      </c>
      <c r="B38" s="23" t="s">
        <v>13</v>
      </c>
      <c r="C38" s="24">
        <v>1331</v>
      </c>
      <c r="D38" s="25" t="s">
        <v>15</v>
      </c>
      <c r="E38" s="26">
        <v>596</v>
      </c>
      <c r="F38" s="27">
        <v>4</v>
      </c>
      <c r="G38" s="28">
        <v>140</v>
      </c>
      <c r="H38" s="28">
        <v>136</v>
      </c>
      <c r="I38" s="28">
        <v>4</v>
      </c>
      <c r="J38" s="28">
        <v>1</v>
      </c>
      <c r="K38" s="28">
        <v>18</v>
      </c>
      <c r="L38" s="28">
        <v>1</v>
      </c>
      <c r="M38" s="28">
        <v>23</v>
      </c>
      <c r="N38" s="28">
        <v>8</v>
      </c>
      <c r="O38" s="29">
        <v>0</v>
      </c>
      <c r="P38">
        <v>1</v>
      </c>
      <c r="Q38" s="62">
        <f t="shared" si="2"/>
        <v>142</v>
      </c>
      <c r="R38" s="62">
        <v>0</v>
      </c>
      <c r="S38" s="62">
        <f t="shared" si="3"/>
        <v>153</v>
      </c>
      <c r="T38" s="27">
        <v>0</v>
      </c>
      <c r="U38" s="28">
        <v>12</v>
      </c>
      <c r="V38" s="30">
        <f t="shared" si="4"/>
        <v>335</v>
      </c>
      <c r="W38" s="31">
        <f t="shared" si="0"/>
        <v>348</v>
      </c>
      <c r="X38">
        <f>C74</f>
        <v>0</v>
      </c>
    </row>
    <row r="39" spans="1:24" ht="15" customHeight="1" x14ac:dyDescent="0.25">
      <c r="A39" s="32">
        <f t="shared" si="1"/>
        <v>26</v>
      </c>
      <c r="B39" s="33" t="s">
        <v>13</v>
      </c>
      <c r="C39" s="34">
        <v>1332</v>
      </c>
      <c r="D39" s="35" t="s">
        <v>14</v>
      </c>
      <c r="E39" s="36">
        <v>552</v>
      </c>
      <c r="F39" s="37">
        <v>18</v>
      </c>
      <c r="G39" s="38">
        <v>159</v>
      </c>
      <c r="H39" s="38">
        <v>146</v>
      </c>
      <c r="I39" s="38">
        <v>4</v>
      </c>
      <c r="J39" s="38">
        <v>0</v>
      </c>
      <c r="K39" s="38">
        <v>8</v>
      </c>
      <c r="L39" s="38">
        <v>0</v>
      </c>
      <c r="M39" s="38">
        <v>27</v>
      </c>
      <c r="N39" s="38">
        <v>7</v>
      </c>
      <c r="O39" s="39">
        <v>0</v>
      </c>
      <c r="P39">
        <v>2</v>
      </c>
      <c r="Q39" s="63">
        <f t="shared" si="2"/>
        <v>161</v>
      </c>
      <c r="R39" s="63">
        <v>4</v>
      </c>
      <c r="S39" s="63">
        <f t="shared" si="3"/>
        <v>179</v>
      </c>
      <c r="T39" s="37">
        <v>0</v>
      </c>
      <c r="U39" s="38">
        <v>9</v>
      </c>
      <c r="V39" s="40">
        <f t="shared" si="4"/>
        <v>369</v>
      </c>
      <c r="W39" s="41">
        <f t="shared" si="0"/>
        <v>384</v>
      </c>
      <c r="X39">
        <f>X38-X37</f>
        <v>0</v>
      </c>
    </row>
    <row r="40" spans="1:24" ht="15" customHeight="1" x14ac:dyDescent="0.25">
      <c r="A40" s="32">
        <f t="shared" si="1"/>
        <v>27</v>
      </c>
      <c r="B40" s="23" t="s">
        <v>13</v>
      </c>
      <c r="C40" s="24">
        <v>1332</v>
      </c>
      <c r="D40" s="25" t="s">
        <v>15</v>
      </c>
      <c r="E40" s="26">
        <v>551</v>
      </c>
      <c r="F40" s="27">
        <v>20</v>
      </c>
      <c r="G40" s="28">
        <v>168</v>
      </c>
      <c r="H40" s="28">
        <v>102</v>
      </c>
      <c r="I40" s="28">
        <v>2</v>
      </c>
      <c r="J40" s="28">
        <v>0</v>
      </c>
      <c r="K40" s="28">
        <v>6</v>
      </c>
      <c r="L40" s="28">
        <v>0</v>
      </c>
      <c r="M40" s="28">
        <v>45</v>
      </c>
      <c r="N40" s="28">
        <v>7</v>
      </c>
      <c r="O40" s="29">
        <v>0</v>
      </c>
      <c r="P40">
        <v>3</v>
      </c>
      <c r="Q40" s="62">
        <f t="shared" si="2"/>
        <v>171</v>
      </c>
      <c r="R40" s="62">
        <v>4</v>
      </c>
      <c r="S40" s="62">
        <f t="shared" si="3"/>
        <v>135</v>
      </c>
      <c r="T40" s="27">
        <v>0</v>
      </c>
      <c r="U40" s="28">
        <v>24</v>
      </c>
      <c r="V40" s="30">
        <f t="shared" si="4"/>
        <v>350</v>
      </c>
      <c r="W40" s="31">
        <f t="shared" si="0"/>
        <v>381</v>
      </c>
      <c r="X40" s="42" t="e">
        <f>X39*100/X38</f>
        <v>#DIV/0!</v>
      </c>
    </row>
    <row r="41" spans="1:24" ht="15" customHeight="1" x14ac:dyDescent="0.25">
      <c r="A41" s="32">
        <f t="shared" si="1"/>
        <v>28</v>
      </c>
      <c r="B41" s="33" t="s">
        <v>13</v>
      </c>
      <c r="C41" s="34">
        <v>1333</v>
      </c>
      <c r="D41" s="35" t="s">
        <v>14</v>
      </c>
      <c r="E41" s="36">
        <v>415</v>
      </c>
      <c r="F41" s="37">
        <v>7</v>
      </c>
      <c r="G41" s="38">
        <v>64</v>
      </c>
      <c r="H41" s="38">
        <v>72</v>
      </c>
      <c r="I41" s="38">
        <v>5</v>
      </c>
      <c r="J41" s="38">
        <v>2</v>
      </c>
      <c r="K41" s="38">
        <v>48</v>
      </c>
      <c r="L41" s="38">
        <v>0</v>
      </c>
      <c r="M41" s="38">
        <v>23</v>
      </c>
      <c r="N41" s="38">
        <v>1</v>
      </c>
      <c r="O41" s="39">
        <v>0</v>
      </c>
      <c r="P41" s="63">
        <v>0</v>
      </c>
      <c r="Q41" s="63">
        <f t="shared" si="2"/>
        <v>66</v>
      </c>
      <c r="R41" s="63">
        <v>0</v>
      </c>
      <c r="S41" s="63">
        <f t="shared" si="3"/>
        <v>85</v>
      </c>
      <c r="T41" s="37">
        <v>0</v>
      </c>
      <c r="U41" s="38">
        <v>8</v>
      </c>
      <c r="V41" s="40">
        <f t="shared" si="4"/>
        <v>222</v>
      </c>
      <c r="W41" s="41">
        <f t="shared" si="0"/>
        <v>230</v>
      </c>
      <c r="X41" s="43" t="e">
        <f>TEXT(X40,"0.00")</f>
        <v>#DIV/0!</v>
      </c>
    </row>
    <row r="42" spans="1:24" ht="15" customHeight="1" x14ac:dyDescent="0.25">
      <c r="A42" s="32">
        <f t="shared" si="1"/>
        <v>29</v>
      </c>
      <c r="B42" s="23" t="s">
        <v>13</v>
      </c>
      <c r="C42" s="24">
        <v>1333</v>
      </c>
      <c r="D42" s="25" t="s">
        <v>15</v>
      </c>
      <c r="E42" s="26">
        <v>414</v>
      </c>
      <c r="F42" s="27">
        <v>17</v>
      </c>
      <c r="G42" s="28">
        <v>54</v>
      </c>
      <c r="H42" s="28">
        <v>70</v>
      </c>
      <c r="I42" s="28">
        <v>6</v>
      </c>
      <c r="J42" s="28">
        <v>3</v>
      </c>
      <c r="K42" s="28">
        <v>46</v>
      </c>
      <c r="L42" s="28">
        <v>3</v>
      </c>
      <c r="M42" s="28">
        <v>37</v>
      </c>
      <c r="N42" s="28">
        <v>0</v>
      </c>
      <c r="O42" s="29">
        <v>0</v>
      </c>
      <c r="P42" s="62">
        <v>0</v>
      </c>
      <c r="Q42" s="62">
        <f t="shared" si="2"/>
        <v>57</v>
      </c>
      <c r="R42" s="62">
        <v>0</v>
      </c>
      <c r="S42" s="62">
        <f t="shared" si="3"/>
        <v>96</v>
      </c>
      <c r="T42" s="27">
        <v>0</v>
      </c>
      <c r="U42" s="28">
        <v>14</v>
      </c>
      <c r="V42" s="30">
        <f t="shared" si="4"/>
        <v>236</v>
      </c>
      <c r="W42" s="31">
        <f t="shared" si="0"/>
        <v>250</v>
      </c>
    </row>
    <row r="43" spans="1:24" ht="15" customHeight="1" x14ac:dyDescent="0.25">
      <c r="A43" s="32">
        <f t="shared" si="1"/>
        <v>30</v>
      </c>
      <c r="B43" s="33" t="s">
        <v>13</v>
      </c>
      <c r="C43" s="34">
        <v>1334</v>
      </c>
      <c r="D43" s="35" t="s">
        <v>14</v>
      </c>
      <c r="E43" s="36">
        <v>699</v>
      </c>
      <c r="F43" s="37">
        <v>6</v>
      </c>
      <c r="G43" s="38">
        <v>146</v>
      </c>
      <c r="H43" s="38">
        <v>182</v>
      </c>
      <c r="I43" s="38">
        <v>5</v>
      </c>
      <c r="J43" s="38">
        <v>4</v>
      </c>
      <c r="K43" s="38">
        <v>33</v>
      </c>
      <c r="L43" s="38">
        <v>1</v>
      </c>
      <c r="M43" s="38">
        <v>111</v>
      </c>
      <c r="N43" s="38">
        <v>3</v>
      </c>
      <c r="O43" s="39">
        <v>0</v>
      </c>
      <c r="P43" s="63">
        <v>0</v>
      </c>
      <c r="Q43" s="63">
        <f t="shared" si="2"/>
        <v>150</v>
      </c>
      <c r="R43" s="63">
        <v>5</v>
      </c>
      <c r="S43" s="63">
        <f t="shared" si="3"/>
        <v>202</v>
      </c>
      <c r="T43" s="37">
        <v>0</v>
      </c>
      <c r="U43" s="38">
        <v>17</v>
      </c>
      <c r="V43" s="40">
        <f t="shared" si="4"/>
        <v>491</v>
      </c>
      <c r="W43" s="41">
        <f t="shared" si="0"/>
        <v>513</v>
      </c>
    </row>
    <row r="44" spans="1:24" ht="15" customHeight="1" x14ac:dyDescent="0.25">
      <c r="A44" s="32">
        <f t="shared" si="1"/>
        <v>31</v>
      </c>
      <c r="B44" s="23" t="s">
        <v>13</v>
      </c>
      <c r="C44" s="24">
        <v>1334</v>
      </c>
      <c r="D44" s="25" t="s">
        <v>15</v>
      </c>
      <c r="E44" s="26">
        <v>698</v>
      </c>
      <c r="F44" s="27">
        <v>5</v>
      </c>
      <c r="G44" s="28">
        <v>204</v>
      </c>
      <c r="H44" s="28">
        <v>168</v>
      </c>
      <c r="I44" s="28">
        <v>4</v>
      </c>
      <c r="J44" s="28">
        <v>2</v>
      </c>
      <c r="K44" s="28">
        <v>23</v>
      </c>
      <c r="L44" s="28">
        <v>4</v>
      </c>
      <c r="M44" s="28">
        <v>103</v>
      </c>
      <c r="N44" s="28">
        <v>4</v>
      </c>
      <c r="O44" s="29">
        <v>0</v>
      </c>
      <c r="P44" s="62">
        <v>0</v>
      </c>
      <c r="Q44" s="62">
        <f t="shared" si="2"/>
        <v>206</v>
      </c>
      <c r="R44" s="62">
        <v>2</v>
      </c>
      <c r="S44" s="62">
        <f t="shared" si="3"/>
        <v>187</v>
      </c>
      <c r="T44" s="27">
        <v>0</v>
      </c>
      <c r="U44" s="28">
        <v>22</v>
      </c>
      <c r="V44" s="30">
        <f t="shared" si="4"/>
        <v>517</v>
      </c>
      <c r="W44" s="31">
        <f t="shared" si="0"/>
        <v>541</v>
      </c>
    </row>
    <row r="45" spans="1:24" ht="15" customHeight="1" x14ac:dyDescent="0.25">
      <c r="A45" s="32">
        <f t="shared" si="1"/>
        <v>32</v>
      </c>
      <c r="B45" s="33" t="s">
        <v>13</v>
      </c>
      <c r="C45" s="34">
        <v>1335</v>
      </c>
      <c r="D45" s="35" t="s">
        <v>14</v>
      </c>
      <c r="E45" s="36">
        <v>415</v>
      </c>
      <c r="F45" s="37">
        <v>6</v>
      </c>
      <c r="G45" s="38">
        <v>80</v>
      </c>
      <c r="H45" s="38">
        <v>139</v>
      </c>
      <c r="I45" s="38">
        <v>1</v>
      </c>
      <c r="J45" s="38">
        <v>0</v>
      </c>
      <c r="K45" s="38">
        <v>13</v>
      </c>
      <c r="L45" s="38">
        <v>2</v>
      </c>
      <c r="M45" s="38">
        <v>47</v>
      </c>
      <c r="N45" s="38">
        <v>2</v>
      </c>
      <c r="O45" s="39">
        <v>0</v>
      </c>
      <c r="P45" s="63">
        <v>0</v>
      </c>
      <c r="Q45" s="63">
        <f t="shared" si="2"/>
        <v>80</v>
      </c>
      <c r="R45" s="63">
        <v>2</v>
      </c>
      <c r="S45" s="63">
        <f t="shared" si="3"/>
        <v>152</v>
      </c>
      <c r="T45" s="37">
        <v>0</v>
      </c>
      <c r="U45" s="38">
        <v>10</v>
      </c>
      <c r="V45" s="40">
        <f t="shared" si="4"/>
        <v>290</v>
      </c>
      <c r="W45" s="41">
        <f t="shared" si="0"/>
        <v>302</v>
      </c>
    </row>
    <row r="46" spans="1:24" ht="15" customHeight="1" x14ac:dyDescent="0.25">
      <c r="A46" s="32">
        <f t="shared" si="1"/>
        <v>33</v>
      </c>
      <c r="B46" s="23" t="s">
        <v>13</v>
      </c>
      <c r="C46" s="24">
        <v>1335</v>
      </c>
      <c r="D46" s="25" t="s">
        <v>15</v>
      </c>
      <c r="E46" s="26">
        <v>415</v>
      </c>
      <c r="F46" s="27">
        <v>9</v>
      </c>
      <c r="G46" s="28">
        <v>75</v>
      </c>
      <c r="H46" s="28">
        <v>147</v>
      </c>
      <c r="I46" s="28">
        <v>2</v>
      </c>
      <c r="J46" s="28">
        <v>0</v>
      </c>
      <c r="K46" s="28">
        <v>11</v>
      </c>
      <c r="L46" s="28">
        <v>0</v>
      </c>
      <c r="M46" s="28">
        <v>43</v>
      </c>
      <c r="N46" s="28">
        <v>0</v>
      </c>
      <c r="O46" s="29">
        <v>0</v>
      </c>
      <c r="P46" s="62">
        <v>0</v>
      </c>
      <c r="Q46" s="62">
        <f t="shared" si="2"/>
        <v>75</v>
      </c>
      <c r="R46" s="62">
        <v>2</v>
      </c>
      <c r="S46" s="62">
        <f t="shared" si="3"/>
        <v>160</v>
      </c>
      <c r="T46" s="27">
        <v>0</v>
      </c>
      <c r="U46" s="28">
        <v>13</v>
      </c>
      <c r="V46" s="30">
        <f t="shared" si="4"/>
        <v>287</v>
      </c>
      <c r="W46" s="31">
        <f>R46+T46+U46+V46+P46</f>
        <v>302</v>
      </c>
    </row>
    <row r="47" spans="1:24" ht="5.0999999999999996" customHeight="1" x14ac:dyDescent="0.25">
      <c r="A47" s="44"/>
      <c r="B47" s="45"/>
      <c r="C47" s="46"/>
      <c r="D47" s="47"/>
      <c r="E47" s="48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50"/>
    </row>
    <row r="48" spans="1:24" ht="0.95" customHeight="1" x14ac:dyDescent="0.25">
      <c r="A48" s="51"/>
      <c r="B48" s="52"/>
      <c r="C48" s="53"/>
      <c r="D48" s="54"/>
      <c r="E48" s="55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7"/>
    </row>
    <row r="49" spans="1:23" ht="0.95" customHeight="1" x14ac:dyDescent="0.25">
      <c r="A49" s="44"/>
      <c r="B49" s="45"/>
      <c r="C49" s="46"/>
      <c r="D49" s="47"/>
      <c r="E49" s="4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50"/>
    </row>
    <row r="50" spans="1:23" ht="30" customHeight="1" x14ac:dyDescent="0.25">
      <c r="A50" s="58" t="s">
        <v>17</v>
      </c>
      <c r="B50" s="58"/>
      <c r="C50" s="58">
        <f>COUNTA(C14:C46)</f>
        <v>33</v>
      </c>
      <c r="D50" s="59"/>
      <c r="E50" s="60">
        <f>SUM(E14:E46)</f>
        <v>19557</v>
      </c>
      <c r="F50" s="60">
        <f t="shared" ref="F50:W50" si="5">SUM(F14:F46)</f>
        <v>439</v>
      </c>
      <c r="G50" s="60">
        <f t="shared" si="5"/>
        <v>3159</v>
      </c>
      <c r="H50" s="60">
        <f t="shared" si="5"/>
        <v>4211</v>
      </c>
      <c r="I50" s="60">
        <f t="shared" si="5"/>
        <v>122</v>
      </c>
      <c r="J50" s="60">
        <f t="shared" si="5"/>
        <v>46</v>
      </c>
      <c r="K50" s="60">
        <f t="shared" si="5"/>
        <v>2199</v>
      </c>
      <c r="L50" s="60">
        <f t="shared" si="5"/>
        <v>105</v>
      </c>
      <c r="M50" s="60">
        <f t="shared" si="5"/>
        <v>2604</v>
      </c>
      <c r="N50" s="60">
        <f t="shared" si="5"/>
        <v>75</v>
      </c>
      <c r="O50" s="60">
        <f t="shared" si="5"/>
        <v>0</v>
      </c>
      <c r="P50" s="60">
        <f t="shared" si="5"/>
        <v>21</v>
      </c>
      <c r="Q50" s="60">
        <f t="shared" si="5"/>
        <v>3226</v>
      </c>
      <c r="R50" s="60">
        <f t="shared" si="5"/>
        <v>76</v>
      </c>
      <c r="S50" s="60">
        <f t="shared" si="5"/>
        <v>5028</v>
      </c>
      <c r="T50" s="60">
        <f t="shared" si="5"/>
        <v>2</v>
      </c>
      <c r="U50" s="60">
        <f t="shared" si="5"/>
        <v>467</v>
      </c>
      <c r="V50" s="60">
        <f t="shared" si="5"/>
        <v>12960</v>
      </c>
      <c r="W50" s="60">
        <f t="shared" si="5"/>
        <v>13526</v>
      </c>
    </row>
  </sheetData>
  <mergeCells count="9">
    <mergeCell ref="F5:W7"/>
    <mergeCell ref="A7:D7"/>
    <mergeCell ref="A8:D8"/>
    <mergeCell ref="F8:W10"/>
    <mergeCell ref="A12:E12"/>
    <mergeCell ref="F12:O12"/>
    <mergeCell ref="T12:W12"/>
    <mergeCell ref="R12:S12"/>
    <mergeCell ref="P12:Q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2015-06-07T01:43:54Z</dcterms:created>
  <dcterms:modified xsi:type="dcterms:W3CDTF">2015-06-19T17:41:00Z</dcterms:modified>
</cp:coreProperties>
</file>