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03_alvaroobregon\"/>
    </mc:Choice>
  </mc:AlternateContent>
  <bookViews>
    <workbookView xWindow="0" yWindow="0" windowWidth="16380" windowHeight="8190"/>
  </bookViews>
  <sheets>
    <sheet name="Hoja1" sheetId="1" r:id="rId1"/>
  </sheets>
  <definedNames>
    <definedName name="_xlnm._FilterDatabase" localSheetId="0">Hoja1!$A$13:$Z$40</definedName>
  </definedNames>
  <calcPr calcId="152511"/>
</workbook>
</file>

<file path=xl/calcChain.xml><?xml version="1.0" encoding="utf-8"?>
<calcChain xmlns="http://schemas.openxmlformats.org/spreadsheetml/2006/main">
  <c r="W44" i="1" l="1"/>
  <c r="V44" i="1"/>
  <c r="S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Z15" i="1" s="1"/>
  <c r="X40" i="1"/>
  <c r="Y40" i="1" s="1"/>
  <c r="T40" i="1"/>
  <c r="U40" i="1" s="1"/>
  <c r="Q40" i="1"/>
  <c r="R40" i="1" s="1"/>
  <c r="X39" i="1"/>
  <c r="Y39" i="1" s="1"/>
  <c r="U39" i="1"/>
  <c r="T39" i="1"/>
  <c r="Q39" i="1"/>
  <c r="R39" i="1" s="1"/>
  <c r="X38" i="1"/>
  <c r="T38" i="1"/>
  <c r="U38" i="1" s="1"/>
  <c r="Q38" i="1"/>
  <c r="R38" i="1" s="1"/>
  <c r="X37" i="1"/>
  <c r="T37" i="1"/>
  <c r="Y37" i="1" s="1"/>
  <c r="R37" i="1"/>
  <c r="Q37" i="1"/>
  <c r="X36" i="1"/>
  <c r="T36" i="1"/>
  <c r="U36" i="1" s="1"/>
  <c r="Q36" i="1"/>
  <c r="Y36" i="1" s="1"/>
  <c r="X35" i="1"/>
  <c r="T35" i="1"/>
  <c r="U35" i="1" s="1"/>
  <c r="Q35" i="1"/>
  <c r="Y35" i="1" s="1"/>
  <c r="X34" i="1"/>
  <c r="T34" i="1"/>
  <c r="U34" i="1" s="1"/>
  <c r="Q34" i="1"/>
  <c r="Y34" i="1" s="1"/>
  <c r="X33" i="1"/>
  <c r="T33" i="1"/>
  <c r="U33" i="1" s="1"/>
  <c r="Q33" i="1"/>
  <c r="Y33" i="1" s="1"/>
  <c r="X32" i="1"/>
  <c r="T32" i="1"/>
  <c r="U32" i="1" s="1"/>
  <c r="Q32" i="1"/>
  <c r="Y32" i="1" s="1"/>
  <c r="X31" i="1"/>
  <c r="U31" i="1"/>
  <c r="T31" i="1"/>
  <c r="Q31" i="1"/>
  <c r="Y31" i="1" s="1"/>
  <c r="X30" i="1"/>
  <c r="U30" i="1"/>
  <c r="T30" i="1"/>
  <c r="Q30" i="1"/>
  <c r="Y30" i="1" s="1"/>
  <c r="X29" i="1"/>
  <c r="U29" i="1"/>
  <c r="T29" i="1"/>
  <c r="Q29" i="1"/>
  <c r="Y29" i="1" s="1"/>
  <c r="X28" i="1"/>
  <c r="U28" i="1"/>
  <c r="T28" i="1"/>
  <c r="Q28" i="1"/>
  <c r="Y28" i="1" s="1"/>
  <c r="Z27" i="1"/>
  <c r="Z28" i="1" s="1"/>
  <c r="Z29" i="1" s="1"/>
  <c r="Z30" i="1" s="1"/>
  <c r="Z32" i="1" s="1"/>
  <c r="Z33" i="1" s="1"/>
  <c r="Z34" i="1" s="1"/>
  <c r="X27" i="1"/>
  <c r="U27" i="1"/>
  <c r="T27" i="1"/>
  <c r="Q27" i="1"/>
  <c r="Y27" i="1" s="1"/>
  <c r="Y26" i="1"/>
  <c r="X26" i="1"/>
  <c r="T26" i="1"/>
  <c r="U26" i="1" s="1"/>
  <c r="R26" i="1"/>
  <c r="Q26" i="1"/>
  <c r="X25" i="1"/>
  <c r="Y25" i="1" s="1"/>
  <c r="T25" i="1"/>
  <c r="U25" i="1" s="1"/>
  <c r="R25" i="1"/>
  <c r="Q25" i="1"/>
  <c r="X24" i="1"/>
  <c r="Y24" i="1" s="1"/>
  <c r="U24" i="1"/>
  <c r="T24" i="1"/>
  <c r="Q24" i="1"/>
  <c r="R24" i="1" s="1"/>
  <c r="X23" i="1"/>
  <c r="T23" i="1"/>
  <c r="U23" i="1" s="1"/>
  <c r="Q23" i="1"/>
  <c r="R23" i="1" s="1"/>
  <c r="X22" i="1"/>
  <c r="T22" i="1"/>
  <c r="U22" i="1" s="1"/>
  <c r="R22" i="1"/>
  <c r="X21" i="1"/>
  <c r="Y21" i="1" s="1"/>
  <c r="U21" i="1"/>
  <c r="T21" i="1"/>
  <c r="R21" i="1"/>
  <c r="Y20" i="1"/>
  <c r="X20" i="1"/>
  <c r="T20" i="1"/>
  <c r="U20" i="1" s="1"/>
  <c r="R20" i="1"/>
  <c r="Q20" i="1"/>
  <c r="X19" i="1"/>
  <c r="Y19" i="1" s="1"/>
  <c r="T19" i="1"/>
  <c r="U19" i="1" s="1"/>
  <c r="R19" i="1"/>
  <c r="Q19" i="1"/>
  <c r="X18" i="1"/>
  <c r="Y18" i="1" s="1"/>
  <c r="T18" i="1"/>
  <c r="U18" i="1" s="1"/>
  <c r="R18" i="1"/>
  <c r="Q18" i="1"/>
  <c r="X17" i="1"/>
  <c r="Y17" i="1" s="1"/>
  <c r="T17" i="1"/>
  <c r="U17" i="1" s="1"/>
  <c r="R17" i="1"/>
  <c r="Q17" i="1"/>
  <c r="X16" i="1"/>
  <c r="Y16" i="1" s="1"/>
  <c r="T16" i="1"/>
  <c r="U16" i="1" s="1"/>
  <c r="Q16" i="1"/>
  <c r="R16" i="1" s="1"/>
  <c r="X15" i="1"/>
  <c r="Y15" i="1" s="1"/>
  <c r="T15" i="1"/>
  <c r="U15" i="1" s="1"/>
  <c r="Q15" i="1"/>
  <c r="R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X14" i="1"/>
  <c r="Y14" i="1" s="1"/>
  <c r="T14" i="1"/>
  <c r="U14" i="1" s="1"/>
  <c r="Q14" i="1"/>
  <c r="Q44" i="1" s="1"/>
  <c r="R32" i="1" l="1"/>
  <c r="R34" i="1"/>
  <c r="U37" i="1"/>
  <c r="U44" i="1" s="1"/>
  <c r="T44" i="1"/>
  <c r="Y23" i="1"/>
  <c r="R27" i="1"/>
  <c r="R28" i="1"/>
  <c r="R29" i="1"/>
  <c r="R30" i="1"/>
  <c r="R31" i="1"/>
  <c r="Y38" i="1"/>
  <c r="Y22" i="1"/>
  <c r="Y44" i="1" s="1"/>
  <c r="R36" i="1"/>
  <c r="R33" i="1"/>
  <c r="R35" i="1"/>
  <c r="R14" i="1"/>
  <c r="X44" i="1"/>
  <c r="Z14" i="1" l="1"/>
  <c r="Z16" i="1" s="1"/>
  <c r="R44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<sst xmlns="http://schemas.openxmlformats.org/spreadsheetml/2006/main" count="76" uniqueCount="24">
  <si>
    <t>CÓMPUTOS MUNICIPALES</t>
  </si>
  <si>
    <t>Municipio: 003 Alvaro Obregon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</si>
  <si>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</si>
  <si>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</si>
  <si>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</si>
  <si>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</si>
  <si>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</si>
  <si>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</si>
  <si>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</si>
  <si>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</si>
  <si>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</si>
  <si>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</si>
  <si>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</si>
  <si>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</si>
  <si>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</si>
  <si>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</si>
  <si>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</si>
  <si>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</si>
  <si>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</si>
  <si>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ALVARO OBREGON</t>
  </si>
  <si>
    <t>BÁSICA</t>
  </si>
  <si>
    <t>CONTIGUA 1</t>
  </si>
  <si>
    <t>CONTIGUA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</si>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</sst>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</fills>
  <borders count="20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6" fillId="0" borderId="1" xfId="1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166" fontId="4" fillId="0" borderId="0" xfId="0" applyNumberFormat="1" applyFont="1" applyAlignment="1">
      <alignment horizontal="center"/>
    </xf>
    <xf numFmtId="0" fontId="4" fillId="0" borderId="0" xfId="0" applyFont="1"/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2" fillId="0" borderId="3" xfId="1" applyNumberFormat="1" applyFont="1" applyBorder="1" applyAlignment="1">
      <alignment horizontal="center" wrapText="1"/>
    </xf>
    <xf numFmtId="165" fontId="2" fillId="0" borderId="4" xfId="1" applyNumberFormat="1" applyFont="1" applyBorder="1" applyAlignment="1">
      <alignment horizontal="left" wrapText="1"/>
    </xf>
    <xf numFmtId="165" fontId="2" fillId="0" borderId="4" xfId="1" applyNumberFormat="1" applyFont="1" applyBorder="1" applyAlignment="1">
      <alignment horizontal="center" wrapText="1"/>
    </xf>
    <xf numFmtId="0" fontId="2" fillId="0" borderId="4" xfId="1" applyFont="1" applyBorder="1" applyAlignment="1">
      <alignment horizontal="left" wrapText="1"/>
    </xf>
    <xf numFmtId="0" fontId="2" fillId="0" borderId="5" xfId="1" applyFont="1" applyBorder="1" applyAlignment="1">
      <alignment horizontal="right" wrapText="1"/>
    </xf>
    <xf numFmtId="0" fontId="2" fillId="0" borderId="3" xfId="1" applyFont="1" applyBorder="1" applyAlignment="1" applyProtection="1">
      <alignment wrapText="1"/>
      <protection locked="0"/>
    </xf>
    <xf numFmtId="0" fontId="2" fillId="0" borderId="4" xfId="1" applyFont="1" applyBorder="1" applyAlignment="1" applyProtection="1">
      <alignment wrapText="1"/>
      <protection locked="0"/>
    </xf>
    <xf numFmtId="0" fontId="2" fillId="0" borderId="5" xfId="1" applyFont="1" applyBorder="1" applyAlignment="1" applyProtection="1">
      <alignment wrapText="1"/>
      <protection locked="0"/>
    </xf>
    <xf numFmtId="0" fontId="2" fillId="0" borderId="6" xfId="1" applyFont="1" applyBorder="1" applyAlignment="1" applyProtection="1">
      <alignment wrapText="1"/>
      <protection locked="0"/>
    </xf>
    <xf numFmtId="0" fontId="2" fillId="0" borderId="7" xfId="1" applyFont="1" applyBorder="1" applyAlignment="1" applyProtection="1">
      <alignment wrapText="1"/>
      <protection locked="0"/>
    </xf>
    <xf numFmtId="0" fontId="2" fillId="0" borderId="8" xfId="1" applyFont="1" applyBorder="1" applyAlignment="1" applyProtection="1">
      <alignment wrapText="1"/>
      <protection locked="0"/>
    </xf>
    <xf numFmtId="0" fontId="2" fillId="0" borderId="5" xfId="1" applyFont="1" applyBorder="1" applyAlignment="1">
      <alignment wrapText="1"/>
    </xf>
    <xf numFmtId="166" fontId="2" fillId="4" borderId="9" xfId="1" applyNumberFormat="1" applyFont="1" applyFill="1" applyBorder="1" applyAlignment="1">
      <alignment horizontal="center" wrapText="1"/>
    </xf>
    <xf numFmtId="165" fontId="2" fillId="4" borderId="1" xfId="1" applyNumberFormat="1" applyFont="1" applyFill="1" applyBorder="1" applyAlignment="1">
      <alignment horizontal="left" wrapText="1"/>
    </xf>
    <xf numFmtId="165" fontId="2" fillId="4" borderId="10" xfId="1" applyNumberFormat="1" applyFont="1" applyFill="1" applyBorder="1" applyAlignment="1">
      <alignment horizontal="center" wrapText="1"/>
    </xf>
    <xf numFmtId="0" fontId="2" fillId="4" borderId="10" xfId="1" applyFont="1" applyFill="1" applyBorder="1" applyAlignment="1">
      <alignment horizontal="left" wrapText="1"/>
    </xf>
    <xf numFmtId="0" fontId="2" fillId="4" borderId="11" xfId="1" applyFont="1" applyFill="1" applyBorder="1" applyAlignment="1">
      <alignment horizontal="right" wrapText="1"/>
    </xf>
    <xf numFmtId="0" fontId="2" fillId="4" borderId="9" xfId="1" applyFont="1" applyFill="1" applyBorder="1" applyAlignment="1" applyProtection="1">
      <alignment wrapText="1"/>
      <protection locked="0"/>
    </xf>
    <xf numFmtId="0" fontId="2" fillId="4" borderId="10" xfId="1" applyFont="1" applyFill="1" applyBorder="1" applyAlignment="1" applyProtection="1">
      <alignment wrapText="1"/>
      <protection locked="0"/>
    </xf>
    <xf numFmtId="0" fontId="2" fillId="4" borderId="11" xfId="1" applyFont="1" applyFill="1" applyBorder="1" applyAlignment="1" applyProtection="1">
      <alignment wrapText="1"/>
      <protection locked="0"/>
    </xf>
    <xf numFmtId="0" fontId="2" fillId="4" borderId="12" xfId="1" applyFont="1" applyFill="1" applyBorder="1" applyAlignment="1" applyProtection="1">
      <alignment wrapText="1"/>
      <protection locked="0"/>
    </xf>
    <xf numFmtId="0" fontId="2" fillId="4" borderId="13" xfId="1" applyFont="1" applyFill="1" applyBorder="1" applyAlignment="1" applyProtection="1">
      <alignment wrapText="1"/>
      <protection locked="0"/>
    </xf>
    <xf numFmtId="0" fontId="2" fillId="4" borderId="14" xfId="1" applyFont="1" applyFill="1" applyBorder="1" applyAlignment="1" applyProtection="1">
      <alignment wrapText="1"/>
      <protection locked="0"/>
    </xf>
    <xf numFmtId="0" fontId="2" fillId="4" borderId="15" xfId="1" applyFont="1" applyFill="1" applyBorder="1" applyAlignment="1">
      <alignment wrapText="1"/>
    </xf>
    <xf numFmtId="165" fontId="2" fillId="0" borderId="10" xfId="1" applyNumberFormat="1" applyFont="1" applyBorder="1" applyAlignment="1">
      <alignment horizontal="left" wrapText="1"/>
    </xf>
    <xf numFmtId="165" fontId="2" fillId="0" borderId="1" xfId="1" applyNumberFormat="1" applyFont="1" applyBorder="1" applyAlignment="1">
      <alignment horizontal="center" wrapText="1"/>
    </xf>
    <xf numFmtId="0" fontId="2" fillId="0" borderId="1" xfId="1" applyFont="1" applyBorder="1" applyAlignment="1">
      <alignment horizontal="left" wrapText="1"/>
    </xf>
    <xf numFmtId="0" fontId="2" fillId="0" borderId="15" xfId="1" applyFont="1" applyBorder="1" applyAlignment="1">
      <alignment horizontal="right" wrapText="1"/>
    </xf>
    <xf numFmtId="0" fontId="2" fillId="0" borderId="16" xfId="1" applyFont="1" applyBorder="1" applyAlignment="1" applyProtection="1">
      <alignment wrapText="1"/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2" fillId="0" borderId="15" xfId="1" applyFont="1" applyBorder="1" applyAlignment="1" applyProtection="1">
      <alignment wrapText="1"/>
      <protection locked="0"/>
    </xf>
    <xf numFmtId="0" fontId="2" fillId="0" borderId="17" xfId="1" applyFont="1" applyBorder="1" applyAlignment="1" applyProtection="1">
      <alignment wrapText="1"/>
      <protection locked="0"/>
    </xf>
    <xf numFmtId="0" fontId="2" fillId="0" borderId="18" xfId="1" applyFont="1" applyBorder="1" applyAlignment="1" applyProtection="1">
      <alignment wrapText="1"/>
      <protection locked="0"/>
    </xf>
    <xf numFmtId="0" fontId="2" fillId="0" borderId="14" xfId="1" applyFont="1" applyBorder="1" applyAlignment="1" applyProtection="1">
      <alignment wrapText="1"/>
      <protection locked="0"/>
    </xf>
    <xf numFmtId="0" fontId="2" fillId="0" borderId="15" xfId="1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2" fillId="0" borderId="0" xfId="1" applyNumberFormat="1" applyFont="1" applyBorder="1" applyAlignment="1">
      <alignment horizontal="center" wrapText="1"/>
    </xf>
    <xf numFmtId="165" fontId="2" fillId="0" borderId="0" xfId="1" applyNumberFormat="1" applyFont="1" applyBorder="1" applyAlignment="1">
      <alignment horizontal="left" wrapText="1"/>
    </xf>
    <xf numFmtId="165" fontId="2" fillId="0" borderId="0" xfId="1" applyNumberFormat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2" fillId="0" borderId="0" xfId="1" applyFont="1" applyBorder="1" applyAlignment="1" applyProtection="1">
      <alignment wrapText="1"/>
      <protection locked="0"/>
    </xf>
    <xf numFmtId="0" fontId="2" fillId="0" borderId="0" xfId="1" applyFont="1" applyBorder="1" applyAlignment="1">
      <alignment wrapText="1"/>
    </xf>
    <xf numFmtId="166" fontId="2" fillId="5" borderId="0" xfId="1" applyNumberFormat="1" applyFont="1" applyFill="1" applyBorder="1" applyAlignment="1">
      <alignment horizontal="center" wrapText="1"/>
    </xf>
    <xf numFmtId="165" fontId="2" fillId="5" borderId="0" xfId="1" applyNumberFormat="1" applyFont="1" applyFill="1" applyBorder="1" applyAlignment="1">
      <alignment horizontal="left" wrapText="1"/>
    </xf>
    <xf numFmtId="165" fontId="2" fillId="5" borderId="0" xfId="1" applyNumberFormat="1" applyFont="1" applyFill="1" applyBorder="1" applyAlignment="1">
      <alignment horizontal="center" wrapText="1"/>
    </xf>
    <xf numFmtId="0" fontId="2" fillId="5" borderId="0" xfId="1" applyFont="1" applyFill="1" applyBorder="1" applyAlignment="1">
      <alignment horizontal="left" wrapText="1"/>
    </xf>
    <xf numFmtId="0" fontId="2" fillId="5" borderId="0" xfId="1" applyFont="1" applyFill="1" applyBorder="1" applyAlignment="1">
      <alignment horizontal="right" wrapText="1"/>
    </xf>
    <xf numFmtId="0" fontId="2" fillId="5" borderId="0" xfId="1" applyFont="1" applyFill="1" applyBorder="1" applyAlignment="1" applyProtection="1">
      <alignment wrapText="1"/>
      <protection locked="0"/>
    </xf>
    <xf numFmtId="0" fontId="2" fillId="5" borderId="0" xfId="1" applyFont="1" applyFill="1" applyBorder="1" applyAlignment="1">
      <alignment wrapText="1"/>
    </xf>
    <xf numFmtId="0" fontId="7" fillId="4" borderId="19" xfId="1" applyFont="1" applyFill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left" vertical="center" wrapText="1"/>
    </xf>
    <xf numFmtId="3" fontId="7" fillId="4" borderId="19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F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C5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65160</xdr:colOff>
      <xdr:row>12</xdr:row>
      <xdr:rowOff>360</xdr:rowOff>
    </xdr:from>
    <xdr:to>
      <xdr:col>13</xdr:col>
      <xdr:colOff>569520</xdr:colOff>
      <xdr:row>12</xdr:row>
      <xdr:rowOff>504720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93160" y="2286360"/>
          <a:ext cx="50436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88920</xdr:colOff>
      <xdr:row>12</xdr:row>
      <xdr:rowOff>14760</xdr:rowOff>
    </xdr:from>
    <xdr:to>
      <xdr:col>5</xdr:col>
      <xdr:colOff>564840</xdr:colOff>
      <xdr:row>12</xdr:row>
      <xdr:rowOff>490680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09932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</xdr:col>
      <xdr:colOff>883440</xdr:colOff>
      <xdr:row>3</xdr:row>
      <xdr:rowOff>105120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27000" y="0"/>
          <a:ext cx="1218960" cy="67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608040</xdr:colOff>
      <xdr:row>0</xdr:row>
      <xdr:rowOff>0</xdr:rowOff>
    </xdr:from>
    <xdr:to>
      <xdr:col>24</xdr:col>
      <xdr:colOff>577800</xdr:colOff>
      <xdr:row>3</xdr:row>
      <xdr:rowOff>104400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17014320" y="0"/>
          <a:ext cx="134028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65160</xdr:colOff>
      <xdr:row>12</xdr:row>
      <xdr:rowOff>10080</xdr:rowOff>
    </xdr:from>
    <xdr:to>
      <xdr:col>12</xdr:col>
      <xdr:colOff>560160</xdr:colOff>
      <xdr:row>12</xdr:row>
      <xdr:rowOff>505080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8378280" y="2296080"/>
          <a:ext cx="49500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122400</xdr:colOff>
      <xdr:row>12</xdr:row>
      <xdr:rowOff>19440</xdr:rowOff>
    </xdr:from>
    <xdr:to>
      <xdr:col>14</xdr:col>
      <xdr:colOff>572040</xdr:colOff>
      <xdr:row>12</xdr:row>
      <xdr:rowOff>469080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9664920" y="2305440"/>
          <a:ext cx="449640" cy="4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93600</xdr:colOff>
      <xdr:row>12</xdr:row>
      <xdr:rowOff>19440</xdr:rowOff>
    </xdr:from>
    <xdr:to>
      <xdr:col>10</xdr:col>
      <xdr:colOff>550440</xdr:colOff>
      <xdr:row>12</xdr:row>
      <xdr:rowOff>476280</xdr:rowOff>
    </xdr:to>
    <xdr:pic>
      <xdr:nvPicPr>
        <xdr:cNvPr id="8" name="Imagen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7177320" y="2305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88920</xdr:colOff>
      <xdr:row>12</xdr:row>
      <xdr:rowOff>14760</xdr:rowOff>
    </xdr:from>
    <xdr:to>
      <xdr:col>7</xdr:col>
      <xdr:colOff>564840</xdr:colOff>
      <xdr:row>12</xdr:row>
      <xdr:rowOff>490680</xdr:rowOff>
    </xdr:to>
    <xdr:pic>
      <xdr:nvPicPr>
        <xdr:cNvPr id="9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532872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86400</xdr:colOff>
      <xdr:row>12</xdr:row>
      <xdr:rowOff>21960</xdr:rowOff>
    </xdr:from>
    <xdr:to>
      <xdr:col>6</xdr:col>
      <xdr:colOff>543240</xdr:colOff>
      <xdr:row>12</xdr:row>
      <xdr:rowOff>478800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9"/>
        <a:stretch/>
      </xdr:blipFill>
      <xdr:spPr>
        <a:xfrm>
          <a:off x="4711680" y="23079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112680</xdr:colOff>
      <xdr:row>12</xdr:row>
      <xdr:rowOff>15840</xdr:rowOff>
    </xdr:from>
    <xdr:to>
      <xdr:col>8</xdr:col>
      <xdr:colOff>550440</xdr:colOff>
      <xdr:row>12</xdr:row>
      <xdr:rowOff>473040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5967360" y="230184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91080</xdr:colOff>
      <xdr:row>12</xdr:row>
      <xdr:rowOff>7560</xdr:rowOff>
    </xdr:from>
    <xdr:to>
      <xdr:col>9</xdr:col>
      <xdr:colOff>567000</xdr:colOff>
      <xdr:row>12</xdr:row>
      <xdr:rowOff>483480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6560280" y="22935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579600</xdr:colOff>
      <xdr:row>11</xdr:row>
      <xdr:rowOff>133920</xdr:rowOff>
    </xdr:from>
    <xdr:to>
      <xdr:col>11</xdr:col>
      <xdr:colOff>564480</xdr:colOff>
      <xdr:row>13</xdr:row>
      <xdr:rowOff>32040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663320" y="2229120"/>
          <a:ext cx="599760" cy="59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67320</xdr:colOff>
      <xdr:row>12</xdr:row>
      <xdr:rowOff>50400</xdr:rowOff>
    </xdr:from>
    <xdr:to>
      <xdr:col>15</xdr:col>
      <xdr:colOff>524160</xdr:colOff>
      <xdr:row>12</xdr:row>
      <xdr:rowOff>507240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9"/>
        <a:stretch/>
      </xdr:blipFill>
      <xdr:spPr>
        <a:xfrm>
          <a:off x="10224720" y="23364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548280</xdr:colOff>
      <xdr:row>12</xdr:row>
      <xdr:rowOff>45720</xdr:rowOff>
    </xdr:from>
    <xdr:to>
      <xdr:col>15</xdr:col>
      <xdr:colOff>1024200</xdr:colOff>
      <xdr:row>13</xdr:row>
      <xdr:rowOff>10800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0705680" y="233172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84240</xdr:colOff>
      <xdr:row>12</xdr:row>
      <xdr:rowOff>44640</xdr:rowOff>
    </xdr:from>
    <xdr:to>
      <xdr:col>18</xdr:col>
      <xdr:colOff>522000</xdr:colOff>
      <xdr:row>12</xdr:row>
      <xdr:rowOff>501840</xdr:rowOff>
    </xdr:to>
    <xdr:pic>
      <xdr:nvPicPr>
        <xdr:cNvPr id="16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3023360" y="233064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569880</xdr:colOff>
      <xdr:row>12</xdr:row>
      <xdr:rowOff>48240</xdr:rowOff>
    </xdr:from>
    <xdr:to>
      <xdr:col>18</xdr:col>
      <xdr:colOff>1019520</xdr:colOff>
      <xdr:row>12</xdr:row>
      <xdr:rowOff>497880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6"/>
        <a:stretch/>
      </xdr:blipFill>
      <xdr:spPr>
        <a:xfrm>
          <a:off x="13509000" y="2334240"/>
          <a:ext cx="449640" cy="449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zoomScaleNormal="100" workbookViewId="0">
      <selection activeCell="AJ44" sqref="AJ44"/>
    </sheetView>
  </sheetViews>
  <sheetFormatPr baseColWidth="10" defaultColWidth="9.140625" defaultRowHeight="15" x14ac:dyDescent="0.25"/>
  <cols>
    <col min="1" max="1" width="5.140625"/>
    <col min="2" max="2" width="22.28515625" style="8"/>
    <col min="3" max="3" width="6.5703125" style="8"/>
    <col min="4" max="4" width="13.42578125"/>
    <col min="5" max="5" width="9.42578125"/>
    <col min="6" max="15" width="8.7109375"/>
    <col min="16" max="16" width="15.85546875"/>
    <col min="17" max="17" width="11.7109375"/>
    <col min="18" max="18" width="11.85546875"/>
    <col min="19" max="19" width="15.85546875"/>
    <col min="20" max="20" width="11.7109375"/>
    <col min="21" max="21" width="11.85546875"/>
    <col min="22" max="25" width="9.7109375"/>
    <col min="26" max="34" width="0" hidden="1" customWidth="1"/>
    <col min="35" max="1025" width="10.7109375"/>
  </cols>
  <sheetData>
    <row r="1" spans="1:26" ht="15" customHeight="1" x14ac:dyDescent="0.25">
      <c r="B1" s="9"/>
      <c r="C1" s="9"/>
      <c r="D1" s="9"/>
      <c r="E1" s="10"/>
      <c r="F1" s="10"/>
      <c r="G1" s="10"/>
      <c r="H1" s="10"/>
      <c r="I1" s="10"/>
      <c r="J1" s="10"/>
      <c r="K1" s="10"/>
    </row>
    <row r="2" spans="1:26" ht="15" customHeight="1" x14ac:dyDescent="0.25">
      <c r="B2" s="9"/>
      <c r="C2" s="9"/>
      <c r="D2" s="9"/>
      <c r="E2" s="10"/>
      <c r="F2" s="10"/>
      <c r="G2" s="10"/>
      <c r="H2" s="10"/>
      <c r="I2" s="10"/>
      <c r="J2" s="10"/>
      <c r="K2" s="10"/>
    </row>
    <row r="3" spans="1:26" ht="15" customHeight="1" x14ac:dyDescent="0.25">
      <c r="B3" s="9"/>
      <c r="C3" s="9"/>
      <c r="D3" s="9"/>
      <c r="E3" s="10"/>
      <c r="F3" s="10"/>
      <c r="G3" s="10"/>
      <c r="H3" s="10"/>
      <c r="I3" s="10"/>
      <c r="J3" s="10"/>
      <c r="K3" s="10"/>
    </row>
    <row r="4" spans="1:26" ht="1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26" ht="15" customHeight="1" x14ac:dyDescent="0.25">
      <c r="B5" s="9"/>
      <c r="C5" s="9"/>
      <c r="D5" s="9"/>
      <c r="E5" s="10"/>
      <c r="F5" s="7" t="s"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5" customHeight="1" x14ac:dyDescent="0.25">
      <c r="B6" s="9"/>
      <c r="C6" s="9"/>
      <c r="D6" s="9"/>
      <c r="E6" s="1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6" ht="15" customHeight="1" x14ac:dyDescent="0.3">
      <c r="A7" s="6"/>
      <c r="B7" s="6"/>
      <c r="C7" s="6"/>
      <c r="D7" s="6"/>
      <c r="E7" s="1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6" ht="15" customHeight="1" x14ac:dyDescent="0.3">
      <c r="A8" s="6" t="s">
        <v>1</v>
      </c>
      <c r="B8" s="6"/>
      <c r="C8" s="6"/>
      <c r="D8" s="6"/>
      <c r="F8" s="5" t="s">
        <v>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5" customHeight="1" x14ac:dyDescent="0.3">
      <c r="A9" s="11" t="str">
        <f>CONCATENATE("Casillas computadas: ",Z16," de ",Z15)</f>
        <v>Casillas computadas: 27 de 27</v>
      </c>
      <c r="B9" s="12"/>
      <c r="C9" s="12"/>
      <c r="D9" s="1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15" customHeight="1" x14ac:dyDescent="0.3">
      <c r="A10" s="13" t="str">
        <f>CONCATENATE("Porcentaje de avance de captura: ",Z18,"%")</f>
        <v>Porcentaje de avance de captura: 100.00%</v>
      </c>
      <c r="B10" s="14"/>
      <c r="C10" s="14"/>
      <c r="D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ht="15" customHeight="1" x14ac:dyDescent="0.25">
      <c r="B11"/>
      <c r="C11"/>
      <c r="F11" s="10"/>
      <c r="G11" s="10"/>
      <c r="H11" s="10"/>
      <c r="I11" s="10"/>
      <c r="J11" s="10"/>
      <c r="K11" s="10"/>
    </row>
    <row r="12" spans="1:26" ht="15" customHeight="1" x14ac:dyDescent="0.25">
      <c r="A12" s="4" t="s">
        <v>3</v>
      </c>
      <c r="B12" s="4"/>
      <c r="C12" s="4"/>
      <c r="D12" s="4"/>
      <c r="E12" s="4"/>
      <c r="F12" s="3" t="s">
        <v>4</v>
      </c>
      <c r="G12" s="3"/>
      <c r="H12" s="3"/>
      <c r="I12" s="3"/>
      <c r="J12" s="3"/>
      <c r="K12" s="3"/>
      <c r="L12" s="3"/>
      <c r="M12" s="3"/>
      <c r="N12" s="3"/>
      <c r="O12" s="3"/>
      <c r="P12" s="2" t="s">
        <v>5</v>
      </c>
      <c r="Q12" s="2"/>
      <c r="R12" s="2"/>
      <c r="S12" s="2" t="s">
        <v>6</v>
      </c>
      <c r="T12" s="2"/>
      <c r="U12" s="2"/>
      <c r="V12" s="1" t="s">
        <v>7</v>
      </c>
      <c r="W12" s="1"/>
      <c r="X12" s="1"/>
      <c r="Y12" s="1"/>
    </row>
    <row r="13" spans="1:26" s="19" customFormat="1" ht="45" x14ac:dyDescent="0.25">
      <c r="A13" s="17" t="s">
        <v>8</v>
      </c>
      <c r="B13" s="17" t="s">
        <v>9</v>
      </c>
      <c r="C13" s="17" t="s">
        <v>10</v>
      </c>
      <c r="D13" s="17" t="s">
        <v>11</v>
      </c>
      <c r="E13" s="17" t="s">
        <v>12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8" t="s">
        <v>13</v>
      </c>
      <c r="R13" s="18" t="s">
        <v>14</v>
      </c>
      <c r="S13" s="18"/>
      <c r="T13" s="18" t="s">
        <v>13</v>
      </c>
      <c r="U13" s="18" t="s">
        <v>14</v>
      </c>
      <c r="V13" s="16" t="s">
        <v>15</v>
      </c>
      <c r="W13" s="16" t="s">
        <v>16</v>
      </c>
      <c r="X13" s="16" t="s">
        <v>17</v>
      </c>
      <c r="Y13" s="16" t="s">
        <v>18</v>
      </c>
    </row>
    <row r="14" spans="1:26" ht="15" customHeight="1" x14ac:dyDescent="0.25">
      <c r="A14" s="20">
        <v>1</v>
      </c>
      <c r="B14" s="21" t="s">
        <v>19</v>
      </c>
      <c r="C14" s="22">
        <v>26</v>
      </c>
      <c r="D14" s="23" t="s">
        <v>20</v>
      </c>
      <c r="E14" s="24">
        <v>534</v>
      </c>
      <c r="F14" s="25">
        <v>14</v>
      </c>
      <c r="G14" s="26">
        <v>108</v>
      </c>
      <c r="H14" s="26">
        <v>9</v>
      </c>
      <c r="I14" s="26">
        <v>182</v>
      </c>
      <c r="J14" s="26">
        <v>1</v>
      </c>
      <c r="K14" s="26">
        <v>0</v>
      </c>
      <c r="L14" s="26">
        <v>20</v>
      </c>
      <c r="M14" s="26">
        <v>0</v>
      </c>
      <c r="N14" s="26">
        <v>0</v>
      </c>
      <c r="O14" s="27">
        <v>1</v>
      </c>
      <c r="P14" s="28">
        <v>0</v>
      </c>
      <c r="Q14" s="29">
        <f t="shared" ref="Q14:Q20" si="0">P14</f>
        <v>0</v>
      </c>
      <c r="R14" s="29">
        <f t="shared" ref="R14:R40" si="1">Q14+G14+J14</f>
        <v>109</v>
      </c>
      <c r="S14" s="28">
        <v>0</v>
      </c>
      <c r="T14" s="29">
        <f t="shared" ref="T14:T40" si="2">S14</f>
        <v>0</v>
      </c>
      <c r="U14" s="29">
        <f t="shared" ref="U14:U40" si="3">T14+I14+O14</f>
        <v>183</v>
      </c>
      <c r="V14" s="25"/>
      <c r="W14" s="26">
        <v>5</v>
      </c>
      <c r="X14" s="30">
        <f t="shared" ref="X14:X40" si="4">SUM(F14:O14)</f>
        <v>335</v>
      </c>
      <c r="Y14" s="31">
        <f t="shared" ref="Y14:Y40" si="5">Q14+T14+V14+W14+X14</f>
        <v>340</v>
      </c>
      <c r="Z14">
        <f>COUNTIF(Y14:Y40,0)</f>
        <v>0</v>
      </c>
    </row>
    <row r="15" spans="1:26" ht="15" customHeight="1" x14ac:dyDescent="0.25">
      <c r="A15" s="32">
        <f t="shared" ref="A15:A40" si="6">A14+1</f>
        <v>2</v>
      </c>
      <c r="B15" s="33" t="s">
        <v>19</v>
      </c>
      <c r="C15" s="34">
        <v>26</v>
      </c>
      <c r="D15" s="35" t="s">
        <v>21</v>
      </c>
      <c r="E15" s="36">
        <v>533</v>
      </c>
      <c r="F15" s="37">
        <v>27</v>
      </c>
      <c r="G15" s="38">
        <v>93</v>
      </c>
      <c r="H15" s="38">
        <v>13</v>
      </c>
      <c r="I15" s="38">
        <v>189</v>
      </c>
      <c r="J15" s="38">
        <v>2</v>
      </c>
      <c r="K15" s="38">
        <v>0</v>
      </c>
      <c r="L15" s="38">
        <v>9</v>
      </c>
      <c r="M15" s="38">
        <v>7</v>
      </c>
      <c r="N15" s="38">
        <v>0</v>
      </c>
      <c r="O15" s="39">
        <v>1</v>
      </c>
      <c r="P15" s="40">
        <v>0</v>
      </c>
      <c r="Q15" s="41">
        <f t="shared" si="0"/>
        <v>0</v>
      </c>
      <c r="R15" s="41">
        <f t="shared" si="1"/>
        <v>95</v>
      </c>
      <c r="S15" s="40">
        <v>0</v>
      </c>
      <c r="T15" s="41">
        <f t="shared" si="2"/>
        <v>0</v>
      </c>
      <c r="U15" s="41">
        <f t="shared" si="3"/>
        <v>190</v>
      </c>
      <c r="V15" s="37">
        <v>1</v>
      </c>
      <c r="W15" s="38">
        <v>11</v>
      </c>
      <c r="X15" s="42">
        <f t="shared" si="4"/>
        <v>341</v>
      </c>
      <c r="Y15" s="43">
        <f t="shared" si="5"/>
        <v>353</v>
      </c>
      <c r="Z15">
        <f>C44</f>
        <v>27</v>
      </c>
    </row>
    <row r="16" spans="1:26" ht="15" customHeight="1" x14ac:dyDescent="0.25">
      <c r="A16" s="32">
        <f t="shared" si="6"/>
        <v>3</v>
      </c>
      <c r="B16" s="33" t="s">
        <v>19</v>
      </c>
      <c r="C16" s="34">
        <v>26</v>
      </c>
      <c r="D16" s="35" t="s">
        <v>22</v>
      </c>
      <c r="E16" s="36">
        <v>533</v>
      </c>
      <c r="F16" s="37">
        <v>27</v>
      </c>
      <c r="G16" s="38">
        <v>103</v>
      </c>
      <c r="H16" s="38">
        <v>17</v>
      </c>
      <c r="I16" s="38">
        <v>158</v>
      </c>
      <c r="J16" s="38">
        <v>4</v>
      </c>
      <c r="K16" s="38">
        <v>0</v>
      </c>
      <c r="L16" s="38">
        <v>14</v>
      </c>
      <c r="M16" s="38">
        <v>5</v>
      </c>
      <c r="N16" s="38">
        <v>0</v>
      </c>
      <c r="O16" s="39">
        <v>1</v>
      </c>
      <c r="P16" s="40">
        <v>0</v>
      </c>
      <c r="Q16" s="41">
        <f t="shared" si="0"/>
        <v>0</v>
      </c>
      <c r="R16" s="41">
        <f t="shared" si="1"/>
        <v>107</v>
      </c>
      <c r="S16" s="40">
        <v>0</v>
      </c>
      <c r="T16" s="41">
        <f t="shared" si="2"/>
        <v>0</v>
      </c>
      <c r="U16" s="41">
        <f t="shared" si="3"/>
        <v>159</v>
      </c>
      <c r="V16" s="37">
        <v>0</v>
      </c>
      <c r="W16" s="38">
        <v>12</v>
      </c>
      <c r="X16" s="42">
        <f t="shared" si="4"/>
        <v>329</v>
      </c>
      <c r="Y16" s="43">
        <f t="shared" si="5"/>
        <v>341</v>
      </c>
      <c r="Z16">
        <f>Z15-Z14</f>
        <v>27</v>
      </c>
    </row>
    <row r="17" spans="1:31" ht="15" customHeight="1" x14ac:dyDescent="0.25">
      <c r="A17" s="32">
        <f t="shared" si="6"/>
        <v>4</v>
      </c>
      <c r="B17" s="44" t="s">
        <v>19</v>
      </c>
      <c r="C17" s="45">
        <v>27</v>
      </c>
      <c r="D17" s="46" t="s">
        <v>20</v>
      </c>
      <c r="E17" s="47">
        <v>612</v>
      </c>
      <c r="F17" s="48">
        <v>30</v>
      </c>
      <c r="G17" s="49">
        <v>113</v>
      </c>
      <c r="H17" s="49">
        <v>9</v>
      </c>
      <c r="I17" s="49">
        <v>185</v>
      </c>
      <c r="J17" s="49">
        <v>0</v>
      </c>
      <c r="K17" s="49">
        <v>0</v>
      </c>
      <c r="L17" s="49">
        <v>14</v>
      </c>
      <c r="M17" s="49">
        <v>5</v>
      </c>
      <c r="N17" s="49">
        <v>0</v>
      </c>
      <c r="O17" s="50">
        <v>2</v>
      </c>
      <c r="P17" s="51">
        <v>0</v>
      </c>
      <c r="Q17" s="52">
        <f t="shared" si="0"/>
        <v>0</v>
      </c>
      <c r="R17" s="52">
        <f t="shared" si="1"/>
        <v>113</v>
      </c>
      <c r="S17" s="51">
        <v>0</v>
      </c>
      <c r="T17" s="52">
        <f t="shared" si="2"/>
        <v>0</v>
      </c>
      <c r="U17" s="52">
        <f t="shared" si="3"/>
        <v>187</v>
      </c>
      <c r="V17" s="48">
        <v>0</v>
      </c>
      <c r="W17" s="49">
        <v>12</v>
      </c>
      <c r="X17" s="53">
        <f t="shared" si="4"/>
        <v>358</v>
      </c>
      <c r="Y17" s="54">
        <f t="shared" si="5"/>
        <v>370</v>
      </c>
      <c r="Z17" s="55">
        <f>Z16*100/Z15</f>
        <v>100</v>
      </c>
    </row>
    <row r="18" spans="1:31" ht="15" customHeight="1" x14ac:dyDescent="0.25">
      <c r="A18" s="32">
        <f t="shared" si="6"/>
        <v>5</v>
      </c>
      <c r="B18" s="33" t="s">
        <v>19</v>
      </c>
      <c r="C18" s="34">
        <v>27</v>
      </c>
      <c r="D18" s="35" t="s">
        <v>21</v>
      </c>
      <c r="E18" s="36">
        <v>611</v>
      </c>
      <c r="F18" s="37">
        <v>16</v>
      </c>
      <c r="G18" s="38">
        <v>113</v>
      </c>
      <c r="H18" s="38">
        <v>11</v>
      </c>
      <c r="I18" s="38">
        <v>214</v>
      </c>
      <c r="J18" s="38">
        <v>2</v>
      </c>
      <c r="K18" s="38">
        <v>0</v>
      </c>
      <c r="L18" s="38">
        <v>15</v>
      </c>
      <c r="M18" s="38">
        <v>10</v>
      </c>
      <c r="N18" s="38">
        <v>0</v>
      </c>
      <c r="O18" s="39">
        <v>2</v>
      </c>
      <c r="P18" s="40">
        <v>0</v>
      </c>
      <c r="Q18" s="41">
        <f t="shared" si="0"/>
        <v>0</v>
      </c>
      <c r="R18" s="41">
        <f t="shared" si="1"/>
        <v>115</v>
      </c>
      <c r="S18" s="40">
        <v>1</v>
      </c>
      <c r="T18" s="41">
        <f t="shared" si="2"/>
        <v>1</v>
      </c>
      <c r="U18" s="41">
        <f t="shared" si="3"/>
        <v>217</v>
      </c>
      <c r="V18" s="37">
        <v>0</v>
      </c>
      <c r="W18" s="38">
        <v>6</v>
      </c>
      <c r="X18" s="42">
        <f t="shared" si="4"/>
        <v>383</v>
      </c>
      <c r="Y18" s="43">
        <f t="shared" si="5"/>
        <v>390</v>
      </c>
      <c r="Z18" s="56" t="str">
        <f>TEXT(Z17,"0.00")</f>
        <v>100.00</v>
      </c>
    </row>
    <row r="19" spans="1:31" ht="15" customHeight="1" x14ac:dyDescent="0.25">
      <c r="A19" s="32">
        <f t="shared" si="6"/>
        <v>6</v>
      </c>
      <c r="B19" s="44" t="s">
        <v>19</v>
      </c>
      <c r="C19" s="45">
        <v>27</v>
      </c>
      <c r="D19" s="46" t="s">
        <v>22</v>
      </c>
      <c r="E19" s="47">
        <v>611</v>
      </c>
      <c r="F19" s="48">
        <v>35</v>
      </c>
      <c r="G19" s="49">
        <v>130</v>
      </c>
      <c r="H19" s="49">
        <v>10</v>
      </c>
      <c r="I19" s="49">
        <v>191</v>
      </c>
      <c r="J19" s="49">
        <v>1</v>
      </c>
      <c r="K19" s="49">
        <v>0</v>
      </c>
      <c r="L19" s="49">
        <v>10</v>
      </c>
      <c r="M19" s="49">
        <v>6</v>
      </c>
      <c r="N19" s="49">
        <v>0</v>
      </c>
      <c r="O19" s="50">
        <v>0</v>
      </c>
      <c r="P19" s="51">
        <v>0</v>
      </c>
      <c r="Q19" s="52">
        <f t="shared" si="0"/>
        <v>0</v>
      </c>
      <c r="R19" s="52">
        <f t="shared" si="1"/>
        <v>131</v>
      </c>
      <c r="S19" s="51">
        <v>0</v>
      </c>
      <c r="T19" s="52">
        <f t="shared" si="2"/>
        <v>0</v>
      </c>
      <c r="U19" s="52">
        <f t="shared" si="3"/>
        <v>191</v>
      </c>
      <c r="V19" s="48">
        <v>0</v>
      </c>
      <c r="W19" s="49">
        <v>13</v>
      </c>
      <c r="X19" s="53">
        <f t="shared" si="4"/>
        <v>383</v>
      </c>
      <c r="Y19" s="54">
        <f t="shared" si="5"/>
        <v>396</v>
      </c>
    </row>
    <row r="20" spans="1:31" ht="15" customHeight="1" x14ac:dyDescent="0.25">
      <c r="A20" s="32">
        <f t="shared" si="6"/>
        <v>7</v>
      </c>
      <c r="B20" s="33" t="s">
        <v>19</v>
      </c>
      <c r="C20" s="34">
        <v>28</v>
      </c>
      <c r="D20" s="35" t="s">
        <v>20</v>
      </c>
      <c r="E20" s="36">
        <v>670</v>
      </c>
      <c r="F20" s="37">
        <v>20</v>
      </c>
      <c r="G20" s="38">
        <v>201</v>
      </c>
      <c r="H20" s="38">
        <v>21</v>
      </c>
      <c r="I20" s="38">
        <v>175</v>
      </c>
      <c r="J20" s="38">
        <v>1</v>
      </c>
      <c r="K20" s="38">
        <v>0</v>
      </c>
      <c r="L20" s="38">
        <v>14</v>
      </c>
      <c r="M20" s="38">
        <v>9</v>
      </c>
      <c r="N20" s="38">
        <v>0</v>
      </c>
      <c r="O20" s="39">
        <v>4</v>
      </c>
      <c r="P20" s="40">
        <v>1</v>
      </c>
      <c r="Q20" s="41">
        <f t="shared" si="0"/>
        <v>1</v>
      </c>
      <c r="R20" s="41">
        <f t="shared" si="1"/>
        <v>203</v>
      </c>
      <c r="S20" s="40">
        <v>0</v>
      </c>
      <c r="T20" s="41">
        <f t="shared" si="2"/>
        <v>0</v>
      </c>
      <c r="U20" s="41">
        <f t="shared" si="3"/>
        <v>179</v>
      </c>
      <c r="V20" s="37">
        <v>0</v>
      </c>
      <c r="W20" s="38">
        <v>6</v>
      </c>
      <c r="X20" s="42">
        <f t="shared" si="4"/>
        <v>445</v>
      </c>
      <c r="Y20" s="43">
        <f t="shared" si="5"/>
        <v>452</v>
      </c>
    </row>
    <row r="21" spans="1:31" ht="15" customHeight="1" x14ac:dyDescent="0.25">
      <c r="A21" s="32">
        <f t="shared" si="6"/>
        <v>8</v>
      </c>
      <c r="B21" s="44" t="s">
        <v>19</v>
      </c>
      <c r="C21" s="45">
        <v>28</v>
      </c>
      <c r="D21" s="46" t="s">
        <v>21</v>
      </c>
      <c r="E21" s="47">
        <v>670</v>
      </c>
      <c r="F21" s="48">
        <v>29</v>
      </c>
      <c r="G21" s="49">
        <v>168</v>
      </c>
      <c r="H21" s="49">
        <v>13</v>
      </c>
      <c r="I21" s="49">
        <v>217</v>
      </c>
      <c r="J21" s="49">
        <v>3</v>
      </c>
      <c r="K21" s="49">
        <v>0</v>
      </c>
      <c r="L21" s="49">
        <v>12</v>
      </c>
      <c r="M21" s="49">
        <v>7</v>
      </c>
      <c r="N21" s="49">
        <v>0</v>
      </c>
      <c r="O21" s="50">
        <v>1</v>
      </c>
      <c r="P21" s="51">
        <v>0</v>
      </c>
      <c r="Q21" s="41">
        <v>0</v>
      </c>
      <c r="R21" s="52">
        <f t="shared" si="1"/>
        <v>171</v>
      </c>
      <c r="S21" s="51">
        <v>0</v>
      </c>
      <c r="T21" s="52">
        <f t="shared" si="2"/>
        <v>0</v>
      </c>
      <c r="U21" s="52">
        <f t="shared" si="3"/>
        <v>218</v>
      </c>
      <c r="V21" s="48">
        <v>0</v>
      </c>
      <c r="W21" s="49">
        <v>7</v>
      </c>
      <c r="X21" s="53">
        <f t="shared" si="4"/>
        <v>450</v>
      </c>
      <c r="Y21" s="54">
        <f t="shared" si="5"/>
        <v>457</v>
      </c>
    </row>
    <row r="22" spans="1:31" ht="15" customHeight="1" x14ac:dyDescent="0.25">
      <c r="A22" s="32">
        <f t="shared" si="6"/>
        <v>9</v>
      </c>
      <c r="B22" s="33" t="s">
        <v>19</v>
      </c>
      <c r="C22" s="34">
        <v>28</v>
      </c>
      <c r="D22" s="35" t="s">
        <v>22</v>
      </c>
      <c r="E22" s="36">
        <v>669</v>
      </c>
      <c r="F22" s="37">
        <v>14</v>
      </c>
      <c r="G22" s="38">
        <v>193</v>
      </c>
      <c r="H22" s="38">
        <v>17</v>
      </c>
      <c r="I22" s="38">
        <v>217</v>
      </c>
      <c r="J22" s="38">
        <v>2</v>
      </c>
      <c r="K22" s="38">
        <v>0</v>
      </c>
      <c r="L22" s="38">
        <v>15</v>
      </c>
      <c r="M22" s="38">
        <v>4</v>
      </c>
      <c r="N22" s="38">
        <v>0</v>
      </c>
      <c r="O22" s="39">
        <v>0</v>
      </c>
      <c r="P22" s="40">
        <v>1</v>
      </c>
      <c r="Q22" s="41">
        <v>1</v>
      </c>
      <c r="R22" s="52">
        <f t="shared" si="1"/>
        <v>196</v>
      </c>
      <c r="S22" s="40"/>
      <c r="T22" s="41">
        <f t="shared" si="2"/>
        <v>0</v>
      </c>
      <c r="U22" s="41">
        <f t="shared" si="3"/>
        <v>217</v>
      </c>
      <c r="V22" s="37">
        <v>0</v>
      </c>
      <c r="W22" s="38">
        <v>11</v>
      </c>
      <c r="X22" s="42">
        <f t="shared" si="4"/>
        <v>462</v>
      </c>
      <c r="Y22" s="43">
        <f t="shared" si="5"/>
        <v>474</v>
      </c>
    </row>
    <row r="23" spans="1:31" ht="15" customHeight="1" x14ac:dyDescent="0.25">
      <c r="A23" s="32">
        <f t="shared" si="6"/>
        <v>10</v>
      </c>
      <c r="B23" s="44" t="s">
        <v>19</v>
      </c>
      <c r="C23" s="45">
        <v>29</v>
      </c>
      <c r="D23" s="46" t="s">
        <v>20</v>
      </c>
      <c r="E23" s="47">
        <v>511</v>
      </c>
      <c r="F23" s="48">
        <v>11</v>
      </c>
      <c r="G23" s="49">
        <v>133</v>
      </c>
      <c r="H23" s="49">
        <v>12</v>
      </c>
      <c r="I23" s="49">
        <v>138</v>
      </c>
      <c r="J23" s="49">
        <v>1</v>
      </c>
      <c r="K23" s="49">
        <v>0</v>
      </c>
      <c r="L23" s="49">
        <v>11</v>
      </c>
      <c r="M23" s="49">
        <v>3</v>
      </c>
      <c r="N23" s="49">
        <v>0</v>
      </c>
      <c r="O23" s="50">
        <v>1</v>
      </c>
      <c r="P23" s="51">
        <v>0</v>
      </c>
      <c r="Q23" s="52">
        <f t="shared" ref="Q23:Q40" si="7">P23</f>
        <v>0</v>
      </c>
      <c r="R23" s="52">
        <f t="shared" si="1"/>
        <v>134</v>
      </c>
      <c r="S23" s="51">
        <v>1</v>
      </c>
      <c r="T23" s="52">
        <f t="shared" si="2"/>
        <v>1</v>
      </c>
      <c r="U23" s="52">
        <f t="shared" si="3"/>
        <v>140</v>
      </c>
      <c r="V23" s="48">
        <v>0</v>
      </c>
      <c r="W23" s="49">
        <v>9</v>
      </c>
      <c r="X23" s="53">
        <f t="shared" si="4"/>
        <v>310</v>
      </c>
      <c r="Y23" s="54">
        <f t="shared" si="5"/>
        <v>320</v>
      </c>
    </row>
    <row r="24" spans="1:31" ht="15" customHeight="1" x14ac:dyDescent="0.25">
      <c r="A24" s="32">
        <f t="shared" si="6"/>
        <v>11</v>
      </c>
      <c r="B24" s="33" t="s">
        <v>19</v>
      </c>
      <c r="C24" s="34">
        <v>29</v>
      </c>
      <c r="D24" s="35" t="s">
        <v>21</v>
      </c>
      <c r="E24" s="36">
        <v>510</v>
      </c>
      <c r="F24" s="37">
        <v>14</v>
      </c>
      <c r="G24" s="38">
        <v>127</v>
      </c>
      <c r="H24" s="38">
        <v>11</v>
      </c>
      <c r="I24" s="38">
        <v>129</v>
      </c>
      <c r="J24" s="38">
        <v>0</v>
      </c>
      <c r="K24" s="38">
        <v>0</v>
      </c>
      <c r="L24" s="38">
        <v>18</v>
      </c>
      <c r="M24" s="38">
        <v>4</v>
      </c>
      <c r="N24" s="38">
        <v>0</v>
      </c>
      <c r="O24" s="39">
        <v>3</v>
      </c>
      <c r="P24" s="40">
        <v>0</v>
      </c>
      <c r="Q24" s="41">
        <f t="shared" si="7"/>
        <v>0</v>
      </c>
      <c r="R24" s="41">
        <f t="shared" si="1"/>
        <v>127</v>
      </c>
      <c r="S24" s="40">
        <v>0</v>
      </c>
      <c r="T24" s="41">
        <f t="shared" si="2"/>
        <v>0</v>
      </c>
      <c r="U24" s="41">
        <f t="shared" si="3"/>
        <v>132</v>
      </c>
      <c r="V24" s="37">
        <v>0</v>
      </c>
      <c r="W24" s="38">
        <v>8</v>
      </c>
      <c r="X24" s="42">
        <f t="shared" si="4"/>
        <v>306</v>
      </c>
      <c r="Y24" s="43">
        <f t="shared" si="5"/>
        <v>314</v>
      </c>
    </row>
    <row r="25" spans="1:31" ht="15" customHeight="1" x14ac:dyDescent="0.25">
      <c r="A25" s="32">
        <f t="shared" si="6"/>
        <v>12</v>
      </c>
      <c r="B25" s="44" t="s">
        <v>19</v>
      </c>
      <c r="C25" s="45">
        <v>30</v>
      </c>
      <c r="D25" s="46" t="s">
        <v>20</v>
      </c>
      <c r="E25" s="47">
        <v>524</v>
      </c>
      <c r="F25" s="48">
        <v>11</v>
      </c>
      <c r="G25" s="49">
        <v>110</v>
      </c>
      <c r="H25" s="49">
        <v>77</v>
      </c>
      <c r="I25" s="49">
        <v>105</v>
      </c>
      <c r="J25" s="49">
        <v>0</v>
      </c>
      <c r="K25" s="49">
        <v>0</v>
      </c>
      <c r="L25" s="49">
        <v>5</v>
      </c>
      <c r="M25" s="49">
        <v>0</v>
      </c>
      <c r="N25" s="49">
        <v>0</v>
      </c>
      <c r="O25" s="50">
        <v>1</v>
      </c>
      <c r="P25" s="51">
        <v>0</v>
      </c>
      <c r="Q25" s="52">
        <f t="shared" si="7"/>
        <v>0</v>
      </c>
      <c r="R25" s="52">
        <f t="shared" si="1"/>
        <v>110</v>
      </c>
      <c r="S25" s="51">
        <v>0</v>
      </c>
      <c r="T25" s="52">
        <f t="shared" si="2"/>
        <v>0</v>
      </c>
      <c r="U25" s="52">
        <f t="shared" si="3"/>
        <v>106</v>
      </c>
      <c r="V25" s="48">
        <v>0</v>
      </c>
      <c r="W25" s="49">
        <v>2</v>
      </c>
      <c r="X25" s="53">
        <f t="shared" si="4"/>
        <v>309</v>
      </c>
      <c r="Y25" s="54">
        <f t="shared" si="5"/>
        <v>311</v>
      </c>
    </row>
    <row r="26" spans="1:31" ht="15" customHeight="1" x14ac:dyDescent="0.25">
      <c r="A26" s="32">
        <f t="shared" si="6"/>
        <v>13</v>
      </c>
      <c r="B26" s="33" t="s">
        <v>19</v>
      </c>
      <c r="C26" s="34">
        <v>30</v>
      </c>
      <c r="D26" s="35" t="s">
        <v>21</v>
      </c>
      <c r="E26" s="36">
        <v>523</v>
      </c>
      <c r="F26" s="37">
        <v>5</v>
      </c>
      <c r="G26" s="38">
        <v>110</v>
      </c>
      <c r="H26" s="38">
        <v>58</v>
      </c>
      <c r="I26" s="38">
        <v>130</v>
      </c>
      <c r="J26" s="38">
        <v>1</v>
      </c>
      <c r="K26" s="38">
        <v>0</v>
      </c>
      <c r="L26" s="38">
        <v>12</v>
      </c>
      <c r="M26" s="38">
        <v>2</v>
      </c>
      <c r="N26" s="38">
        <v>0</v>
      </c>
      <c r="O26" s="39">
        <v>0</v>
      </c>
      <c r="P26" s="40">
        <v>1</v>
      </c>
      <c r="Q26" s="41">
        <f t="shared" si="7"/>
        <v>1</v>
      </c>
      <c r="R26" s="41">
        <f t="shared" si="1"/>
        <v>112</v>
      </c>
      <c r="S26" s="40">
        <v>0</v>
      </c>
      <c r="T26" s="41">
        <f t="shared" si="2"/>
        <v>0</v>
      </c>
      <c r="U26" s="41">
        <f t="shared" si="3"/>
        <v>130</v>
      </c>
      <c r="V26" s="37">
        <v>0</v>
      </c>
      <c r="W26" s="38">
        <v>9</v>
      </c>
      <c r="X26" s="42">
        <f t="shared" si="4"/>
        <v>318</v>
      </c>
      <c r="Y26" s="43">
        <f t="shared" si="5"/>
        <v>328</v>
      </c>
    </row>
    <row r="27" spans="1:31" ht="15" customHeight="1" x14ac:dyDescent="0.25">
      <c r="A27" s="32">
        <f t="shared" si="6"/>
        <v>14</v>
      </c>
      <c r="B27" s="44" t="s">
        <v>19</v>
      </c>
      <c r="C27" s="45">
        <v>31</v>
      </c>
      <c r="D27" s="46" t="s">
        <v>20</v>
      </c>
      <c r="E27" s="47">
        <v>710</v>
      </c>
      <c r="F27" s="48">
        <v>24</v>
      </c>
      <c r="G27" s="49">
        <v>131</v>
      </c>
      <c r="H27" s="49">
        <v>119</v>
      </c>
      <c r="I27" s="49">
        <v>185</v>
      </c>
      <c r="J27" s="49">
        <v>2</v>
      </c>
      <c r="K27" s="49">
        <v>0</v>
      </c>
      <c r="L27" s="49">
        <v>14</v>
      </c>
      <c r="M27" s="49">
        <v>0</v>
      </c>
      <c r="N27" s="49">
        <v>0</v>
      </c>
      <c r="O27" s="50">
        <v>1</v>
      </c>
      <c r="P27" s="51">
        <v>0</v>
      </c>
      <c r="Q27" s="52">
        <f t="shared" si="7"/>
        <v>0</v>
      </c>
      <c r="R27" s="52">
        <f t="shared" si="1"/>
        <v>133</v>
      </c>
      <c r="S27" s="51">
        <v>0</v>
      </c>
      <c r="T27" s="52">
        <f t="shared" si="2"/>
        <v>0</v>
      </c>
      <c r="U27" s="52">
        <f t="shared" si="3"/>
        <v>186</v>
      </c>
      <c r="V27" s="48">
        <v>0</v>
      </c>
      <c r="W27" s="49">
        <v>16</v>
      </c>
      <c r="X27" s="53">
        <f t="shared" si="4"/>
        <v>476</v>
      </c>
      <c r="Y27" s="54">
        <f t="shared" si="5"/>
        <v>492</v>
      </c>
      <c r="Z27">
        <f>C56</f>
        <v>0</v>
      </c>
    </row>
    <row r="28" spans="1:31" ht="15" customHeight="1" x14ac:dyDescent="0.25">
      <c r="A28" s="32">
        <f t="shared" si="6"/>
        <v>15</v>
      </c>
      <c r="B28" s="33" t="s">
        <v>19</v>
      </c>
      <c r="C28" s="34">
        <v>31</v>
      </c>
      <c r="D28" s="35" t="s">
        <v>21</v>
      </c>
      <c r="E28" s="36">
        <v>709</v>
      </c>
      <c r="F28" s="37">
        <v>23</v>
      </c>
      <c r="G28" s="38">
        <v>117</v>
      </c>
      <c r="H28" s="38">
        <v>122</v>
      </c>
      <c r="I28" s="38">
        <v>172</v>
      </c>
      <c r="J28" s="38">
        <v>4</v>
      </c>
      <c r="K28" s="38">
        <v>0</v>
      </c>
      <c r="L28" s="38">
        <v>17</v>
      </c>
      <c r="M28" s="38">
        <v>10</v>
      </c>
      <c r="N28" s="38">
        <v>0</v>
      </c>
      <c r="O28" s="39">
        <v>2</v>
      </c>
      <c r="P28" s="40">
        <v>1</v>
      </c>
      <c r="Q28" s="41">
        <f t="shared" si="7"/>
        <v>1</v>
      </c>
      <c r="R28" s="41">
        <f t="shared" si="1"/>
        <v>122</v>
      </c>
      <c r="S28" s="40">
        <v>0</v>
      </c>
      <c r="T28" s="41">
        <f t="shared" si="2"/>
        <v>0</v>
      </c>
      <c r="U28" s="41">
        <f t="shared" si="3"/>
        <v>174</v>
      </c>
      <c r="V28" s="37">
        <v>0</v>
      </c>
      <c r="W28" s="38">
        <v>12</v>
      </c>
      <c r="X28" s="42">
        <f t="shared" si="4"/>
        <v>467</v>
      </c>
      <c r="Y28" s="43">
        <f t="shared" si="5"/>
        <v>480</v>
      </c>
      <c r="Z28">
        <f>Z27-Z26</f>
        <v>0</v>
      </c>
      <c r="AE28">
        <v>21</v>
      </c>
    </row>
    <row r="29" spans="1:31" ht="15" customHeight="1" x14ac:dyDescent="0.25">
      <c r="A29" s="32">
        <f t="shared" si="6"/>
        <v>16</v>
      </c>
      <c r="B29" s="44" t="s">
        <v>19</v>
      </c>
      <c r="C29" s="45">
        <v>32</v>
      </c>
      <c r="D29" s="46" t="s">
        <v>20</v>
      </c>
      <c r="E29" s="47">
        <v>574</v>
      </c>
      <c r="F29" s="48">
        <v>38</v>
      </c>
      <c r="G29" s="49">
        <v>128</v>
      </c>
      <c r="H29" s="49">
        <v>41</v>
      </c>
      <c r="I29" s="49">
        <v>150</v>
      </c>
      <c r="J29" s="49">
        <v>2</v>
      </c>
      <c r="K29" s="49">
        <v>0</v>
      </c>
      <c r="L29" s="49">
        <v>10</v>
      </c>
      <c r="M29" s="49">
        <v>2</v>
      </c>
      <c r="N29" s="49">
        <v>0</v>
      </c>
      <c r="O29" s="50">
        <v>0</v>
      </c>
      <c r="P29" s="51">
        <v>2</v>
      </c>
      <c r="Q29" s="52">
        <f t="shared" si="7"/>
        <v>2</v>
      </c>
      <c r="R29" s="52">
        <f t="shared" si="1"/>
        <v>132</v>
      </c>
      <c r="S29" s="51"/>
      <c r="T29" s="52">
        <f t="shared" si="2"/>
        <v>0</v>
      </c>
      <c r="U29" s="52">
        <f t="shared" si="3"/>
        <v>150</v>
      </c>
      <c r="V29" s="48">
        <v>0</v>
      </c>
      <c r="W29" s="49">
        <v>18</v>
      </c>
      <c r="X29" s="53">
        <f t="shared" si="4"/>
        <v>371</v>
      </c>
      <c r="Y29" s="54">
        <f t="shared" si="5"/>
        <v>391</v>
      </c>
      <c r="Z29" s="55" t="e">
        <f>Z28*100/Z27</f>
        <v>#DIV/0!</v>
      </c>
      <c r="AE29">
        <v>143</v>
      </c>
    </row>
    <row r="30" spans="1:31" ht="15" customHeight="1" x14ac:dyDescent="0.25">
      <c r="A30" s="32">
        <f t="shared" si="6"/>
        <v>17</v>
      </c>
      <c r="B30" s="33" t="s">
        <v>19</v>
      </c>
      <c r="C30" s="34">
        <v>32</v>
      </c>
      <c r="D30" s="35" t="s">
        <v>21</v>
      </c>
      <c r="E30" s="36">
        <v>574</v>
      </c>
      <c r="F30" s="37">
        <v>37</v>
      </c>
      <c r="G30" s="38">
        <v>124</v>
      </c>
      <c r="H30" s="38">
        <v>49</v>
      </c>
      <c r="I30" s="38">
        <v>166</v>
      </c>
      <c r="J30" s="38">
        <v>1</v>
      </c>
      <c r="K30" s="38">
        <v>0</v>
      </c>
      <c r="L30" s="38">
        <v>11</v>
      </c>
      <c r="M30" s="38">
        <v>0</v>
      </c>
      <c r="N30" s="38">
        <v>0</v>
      </c>
      <c r="O30" s="39">
        <v>3</v>
      </c>
      <c r="P30" s="40">
        <v>0</v>
      </c>
      <c r="Q30" s="41">
        <f t="shared" si="7"/>
        <v>0</v>
      </c>
      <c r="R30" s="41">
        <f t="shared" si="1"/>
        <v>125</v>
      </c>
      <c r="S30" s="40">
        <v>0</v>
      </c>
      <c r="T30" s="41">
        <f t="shared" si="2"/>
        <v>0</v>
      </c>
      <c r="U30" s="41">
        <f t="shared" si="3"/>
        <v>169</v>
      </c>
      <c r="V30" s="37">
        <v>0</v>
      </c>
      <c r="W30" s="38">
        <v>8</v>
      </c>
      <c r="X30" s="42">
        <f t="shared" si="4"/>
        <v>391</v>
      </c>
      <c r="Y30" s="43">
        <f t="shared" si="5"/>
        <v>399</v>
      </c>
      <c r="Z30" s="56" t="e">
        <f>TEXT(Z29,"0.00")</f>
        <v>#DIV/0!</v>
      </c>
      <c r="AE30">
        <v>37</v>
      </c>
    </row>
    <row r="31" spans="1:31" ht="15" customHeight="1" x14ac:dyDescent="0.25">
      <c r="A31" s="32">
        <f t="shared" si="6"/>
        <v>18</v>
      </c>
      <c r="B31" s="44" t="s">
        <v>19</v>
      </c>
      <c r="C31" s="45">
        <v>32</v>
      </c>
      <c r="D31" s="46" t="s">
        <v>22</v>
      </c>
      <c r="E31" s="47">
        <v>574</v>
      </c>
      <c r="F31" s="48">
        <v>21</v>
      </c>
      <c r="G31" s="49">
        <v>143</v>
      </c>
      <c r="H31" s="49">
        <v>37</v>
      </c>
      <c r="I31" s="49">
        <v>179</v>
      </c>
      <c r="J31" s="49">
        <v>0</v>
      </c>
      <c r="K31" s="49">
        <v>0</v>
      </c>
      <c r="L31" s="49">
        <v>5</v>
      </c>
      <c r="M31" s="49">
        <v>1</v>
      </c>
      <c r="N31" s="49">
        <v>0</v>
      </c>
      <c r="O31" s="50">
        <v>0</v>
      </c>
      <c r="P31" s="51">
        <v>0</v>
      </c>
      <c r="Q31" s="52">
        <f t="shared" si="7"/>
        <v>0</v>
      </c>
      <c r="R31" s="52">
        <f t="shared" si="1"/>
        <v>143</v>
      </c>
      <c r="S31" s="51">
        <v>1</v>
      </c>
      <c r="T31" s="52">
        <f t="shared" si="2"/>
        <v>1</v>
      </c>
      <c r="U31" s="52">
        <f t="shared" si="3"/>
        <v>180</v>
      </c>
      <c r="V31" s="48">
        <v>0</v>
      </c>
      <c r="W31" s="49">
        <v>11</v>
      </c>
      <c r="X31" s="53">
        <f t="shared" si="4"/>
        <v>386</v>
      </c>
      <c r="Y31" s="54">
        <f t="shared" si="5"/>
        <v>398</v>
      </c>
      <c r="AE31">
        <v>179</v>
      </c>
    </row>
    <row r="32" spans="1:31" ht="15" customHeight="1" x14ac:dyDescent="0.25">
      <c r="A32" s="32">
        <f t="shared" si="6"/>
        <v>19</v>
      </c>
      <c r="B32" s="33" t="s">
        <v>19</v>
      </c>
      <c r="C32" s="34">
        <v>33</v>
      </c>
      <c r="D32" s="35" t="s">
        <v>20</v>
      </c>
      <c r="E32" s="36">
        <v>565</v>
      </c>
      <c r="F32" s="37">
        <v>32</v>
      </c>
      <c r="G32" s="38">
        <v>146</v>
      </c>
      <c r="H32" s="38">
        <v>60</v>
      </c>
      <c r="I32" s="38">
        <v>141</v>
      </c>
      <c r="J32" s="38">
        <v>3</v>
      </c>
      <c r="K32" s="38">
        <v>0</v>
      </c>
      <c r="L32" s="38">
        <v>5</v>
      </c>
      <c r="M32" s="38">
        <v>2</v>
      </c>
      <c r="N32" s="38">
        <v>0</v>
      </c>
      <c r="O32" s="39">
        <v>1</v>
      </c>
      <c r="P32" s="40">
        <v>0</v>
      </c>
      <c r="Q32" s="41">
        <f t="shared" si="7"/>
        <v>0</v>
      </c>
      <c r="R32" s="41">
        <f t="shared" si="1"/>
        <v>149</v>
      </c>
      <c r="S32" s="40">
        <v>0</v>
      </c>
      <c r="T32" s="41">
        <f t="shared" si="2"/>
        <v>0</v>
      </c>
      <c r="U32" s="41">
        <f t="shared" si="3"/>
        <v>142</v>
      </c>
      <c r="V32" s="37">
        <v>0</v>
      </c>
      <c r="W32" s="38">
        <v>14</v>
      </c>
      <c r="X32" s="42">
        <f t="shared" si="4"/>
        <v>390</v>
      </c>
      <c r="Y32" s="43">
        <f t="shared" si="5"/>
        <v>404</v>
      </c>
      <c r="Z32" t="e">
        <f>Z31-Z30</f>
        <v>#DIV/0!</v>
      </c>
      <c r="AE32">
        <v>5</v>
      </c>
    </row>
    <row r="33" spans="1:31" ht="15" customHeight="1" x14ac:dyDescent="0.25">
      <c r="A33" s="32">
        <f t="shared" si="6"/>
        <v>20</v>
      </c>
      <c r="B33" s="44" t="s">
        <v>19</v>
      </c>
      <c r="C33" s="45">
        <v>33</v>
      </c>
      <c r="D33" s="46" t="s">
        <v>21</v>
      </c>
      <c r="E33" s="47">
        <v>564</v>
      </c>
      <c r="F33" s="48">
        <v>14</v>
      </c>
      <c r="G33" s="49">
        <v>139</v>
      </c>
      <c r="H33" s="49">
        <v>47</v>
      </c>
      <c r="I33" s="49">
        <v>134</v>
      </c>
      <c r="J33" s="49">
        <v>4</v>
      </c>
      <c r="K33" s="49">
        <v>0</v>
      </c>
      <c r="L33" s="49">
        <v>3</v>
      </c>
      <c r="M33" s="49">
        <v>2</v>
      </c>
      <c r="N33" s="49">
        <v>0</v>
      </c>
      <c r="O33" s="50">
        <v>1</v>
      </c>
      <c r="P33" s="51">
        <v>3</v>
      </c>
      <c r="Q33" s="52">
        <f t="shared" si="7"/>
        <v>3</v>
      </c>
      <c r="R33" s="52">
        <f t="shared" si="1"/>
        <v>146</v>
      </c>
      <c r="S33" s="51">
        <v>0</v>
      </c>
      <c r="T33" s="52">
        <f t="shared" si="2"/>
        <v>0</v>
      </c>
      <c r="U33" s="52">
        <f t="shared" si="3"/>
        <v>135</v>
      </c>
      <c r="V33" s="48">
        <v>0</v>
      </c>
      <c r="W33" s="49">
        <v>11</v>
      </c>
      <c r="X33" s="53">
        <f t="shared" si="4"/>
        <v>344</v>
      </c>
      <c r="Y33" s="54">
        <f t="shared" si="5"/>
        <v>358</v>
      </c>
      <c r="Z33" s="55" t="e">
        <f>Z32*100/Z31</f>
        <v>#DIV/0!</v>
      </c>
      <c r="AE33">
        <v>1</v>
      </c>
    </row>
    <row r="34" spans="1:31" ht="15" customHeight="1" x14ac:dyDescent="0.25">
      <c r="A34" s="32">
        <f t="shared" si="6"/>
        <v>21</v>
      </c>
      <c r="B34" s="33" t="s">
        <v>19</v>
      </c>
      <c r="C34" s="34">
        <v>34</v>
      </c>
      <c r="D34" s="35" t="s">
        <v>20</v>
      </c>
      <c r="E34" s="36">
        <v>567</v>
      </c>
      <c r="F34" s="37">
        <v>43</v>
      </c>
      <c r="G34" s="38">
        <v>128</v>
      </c>
      <c r="H34" s="38">
        <v>38</v>
      </c>
      <c r="I34" s="38">
        <v>150</v>
      </c>
      <c r="J34" s="38">
        <v>0</v>
      </c>
      <c r="K34" s="38">
        <v>0</v>
      </c>
      <c r="L34" s="38">
        <v>7</v>
      </c>
      <c r="M34" s="38">
        <v>3</v>
      </c>
      <c r="N34" s="38">
        <v>0</v>
      </c>
      <c r="O34" s="39">
        <v>1</v>
      </c>
      <c r="P34" s="40">
        <v>0</v>
      </c>
      <c r="Q34" s="41">
        <f t="shared" si="7"/>
        <v>0</v>
      </c>
      <c r="R34" s="41">
        <f t="shared" si="1"/>
        <v>128</v>
      </c>
      <c r="S34" s="40">
        <v>0</v>
      </c>
      <c r="T34" s="41">
        <f t="shared" si="2"/>
        <v>0</v>
      </c>
      <c r="U34" s="41">
        <f t="shared" si="3"/>
        <v>151</v>
      </c>
      <c r="V34" s="37">
        <v>0</v>
      </c>
      <c r="W34" s="38">
        <v>6</v>
      </c>
      <c r="X34" s="42">
        <f t="shared" si="4"/>
        <v>370</v>
      </c>
      <c r="Y34" s="43">
        <f t="shared" si="5"/>
        <v>376</v>
      </c>
      <c r="Z34" s="56" t="e">
        <f>TEXT(Z33,"0.00")</f>
        <v>#DIV/0!</v>
      </c>
      <c r="AE34">
        <v>1</v>
      </c>
    </row>
    <row r="35" spans="1:31" ht="15" customHeight="1" x14ac:dyDescent="0.25">
      <c r="A35" s="32">
        <f t="shared" si="6"/>
        <v>22</v>
      </c>
      <c r="B35" s="44" t="s">
        <v>19</v>
      </c>
      <c r="C35" s="45">
        <v>34</v>
      </c>
      <c r="D35" s="46" t="s">
        <v>21</v>
      </c>
      <c r="E35" s="47">
        <v>567</v>
      </c>
      <c r="F35" s="48">
        <v>35</v>
      </c>
      <c r="G35" s="49">
        <v>93</v>
      </c>
      <c r="H35" s="49">
        <v>38</v>
      </c>
      <c r="I35" s="49">
        <v>167</v>
      </c>
      <c r="J35" s="49">
        <v>1</v>
      </c>
      <c r="K35" s="49">
        <v>0</v>
      </c>
      <c r="L35" s="49">
        <v>9</v>
      </c>
      <c r="M35" s="49">
        <v>1</v>
      </c>
      <c r="N35" s="49">
        <v>0</v>
      </c>
      <c r="O35" s="50">
        <v>1</v>
      </c>
      <c r="P35" s="51">
        <v>1</v>
      </c>
      <c r="Q35" s="52">
        <f t="shared" si="7"/>
        <v>1</v>
      </c>
      <c r="R35" s="52">
        <f t="shared" si="1"/>
        <v>95</v>
      </c>
      <c r="S35" s="51">
        <v>0</v>
      </c>
      <c r="T35" s="52">
        <f t="shared" si="2"/>
        <v>0</v>
      </c>
      <c r="U35" s="52">
        <f t="shared" si="3"/>
        <v>168</v>
      </c>
      <c r="V35" s="48">
        <v>0</v>
      </c>
      <c r="W35" s="49">
        <v>6</v>
      </c>
      <c r="X35" s="53">
        <f t="shared" si="4"/>
        <v>345</v>
      </c>
      <c r="Y35" s="54">
        <f t="shared" si="5"/>
        <v>352</v>
      </c>
      <c r="AE35">
        <v>11</v>
      </c>
    </row>
    <row r="36" spans="1:31" ht="15" customHeight="1" x14ac:dyDescent="0.25">
      <c r="A36" s="32">
        <f t="shared" si="6"/>
        <v>23</v>
      </c>
      <c r="B36" s="33" t="s">
        <v>19</v>
      </c>
      <c r="C36" s="34">
        <v>35</v>
      </c>
      <c r="D36" s="35" t="s">
        <v>20</v>
      </c>
      <c r="E36" s="36">
        <v>611</v>
      </c>
      <c r="F36" s="37">
        <v>18</v>
      </c>
      <c r="G36" s="38">
        <v>141</v>
      </c>
      <c r="H36" s="38">
        <v>33</v>
      </c>
      <c r="I36" s="38">
        <v>180</v>
      </c>
      <c r="J36" s="38">
        <v>1</v>
      </c>
      <c r="K36" s="38">
        <v>0</v>
      </c>
      <c r="L36" s="38">
        <v>8</v>
      </c>
      <c r="M36" s="38">
        <v>6</v>
      </c>
      <c r="N36" s="38">
        <v>0</v>
      </c>
      <c r="O36" s="39">
        <v>2</v>
      </c>
      <c r="P36" s="40">
        <v>1</v>
      </c>
      <c r="Q36" s="41">
        <f t="shared" si="7"/>
        <v>1</v>
      </c>
      <c r="R36" s="41">
        <f t="shared" si="1"/>
        <v>143</v>
      </c>
      <c r="S36" s="40">
        <v>0</v>
      </c>
      <c r="T36" s="41">
        <f t="shared" si="2"/>
        <v>0</v>
      </c>
      <c r="U36" s="41">
        <f t="shared" si="3"/>
        <v>182</v>
      </c>
      <c r="V36" s="37">
        <v>0</v>
      </c>
      <c r="W36" s="38">
        <v>7</v>
      </c>
      <c r="X36" s="42">
        <f t="shared" si="4"/>
        <v>389</v>
      </c>
      <c r="Y36" s="43">
        <f t="shared" si="5"/>
        <v>397</v>
      </c>
      <c r="AE36">
        <v>398</v>
      </c>
    </row>
    <row r="37" spans="1:31" ht="15" customHeight="1" x14ac:dyDescent="0.25">
      <c r="A37" s="32">
        <f t="shared" si="6"/>
        <v>24</v>
      </c>
      <c r="B37" s="44" t="s">
        <v>19</v>
      </c>
      <c r="C37" s="45">
        <v>35</v>
      </c>
      <c r="D37" s="46" t="s">
        <v>21</v>
      </c>
      <c r="E37" s="47">
        <v>610</v>
      </c>
      <c r="F37" s="48">
        <v>11</v>
      </c>
      <c r="G37" s="49">
        <v>134</v>
      </c>
      <c r="H37" s="49">
        <v>53</v>
      </c>
      <c r="I37" s="49">
        <v>162</v>
      </c>
      <c r="J37" s="49">
        <v>3</v>
      </c>
      <c r="K37" s="49">
        <v>0</v>
      </c>
      <c r="L37" s="49">
        <v>9</v>
      </c>
      <c r="M37" s="49">
        <v>3</v>
      </c>
      <c r="N37" s="49">
        <v>0</v>
      </c>
      <c r="O37" s="50">
        <v>5</v>
      </c>
      <c r="P37" s="51">
        <v>0</v>
      </c>
      <c r="Q37" s="52">
        <f t="shared" si="7"/>
        <v>0</v>
      </c>
      <c r="R37" s="52">
        <f t="shared" si="1"/>
        <v>137</v>
      </c>
      <c r="S37" s="51">
        <v>0</v>
      </c>
      <c r="T37" s="52">
        <f t="shared" si="2"/>
        <v>0</v>
      </c>
      <c r="U37" s="52">
        <f t="shared" si="3"/>
        <v>167</v>
      </c>
      <c r="V37" s="48">
        <v>0</v>
      </c>
      <c r="W37" s="49">
        <v>19</v>
      </c>
      <c r="X37" s="53">
        <f t="shared" si="4"/>
        <v>380</v>
      </c>
      <c r="Y37" s="54">
        <f t="shared" si="5"/>
        <v>399</v>
      </c>
    </row>
    <row r="38" spans="1:31" ht="15" customHeight="1" x14ac:dyDescent="0.25">
      <c r="A38" s="32">
        <f t="shared" si="6"/>
        <v>25</v>
      </c>
      <c r="B38" s="33" t="s">
        <v>19</v>
      </c>
      <c r="C38" s="34">
        <v>36</v>
      </c>
      <c r="D38" s="35" t="s">
        <v>20</v>
      </c>
      <c r="E38" s="36">
        <v>655</v>
      </c>
      <c r="F38" s="37">
        <v>15</v>
      </c>
      <c r="G38" s="38">
        <v>125</v>
      </c>
      <c r="H38" s="38">
        <v>39</v>
      </c>
      <c r="I38" s="38">
        <v>150</v>
      </c>
      <c r="J38" s="38">
        <v>4</v>
      </c>
      <c r="K38" s="38">
        <v>0</v>
      </c>
      <c r="L38" s="38">
        <v>67</v>
      </c>
      <c r="M38" s="38">
        <v>6</v>
      </c>
      <c r="N38" s="38">
        <v>0</v>
      </c>
      <c r="O38" s="39">
        <v>0</v>
      </c>
      <c r="P38" s="40">
        <v>0</v>
      </c>
      <c r="Q38" s="41">
        <f t="shared" si="7"/>
        <v>0</v>
      </c>
      <c r="R38" s="41">
        <f t="shared" si="1"/>
        <v>129</v>
      </c>
      <c r="S38" s="40">
        <v>0</v>
      </c>
      <c r="T38" s="41">
        <f t="shared" si="2"/>
        <v>0</v>
      </c>
      <c r="U38" s="41">
        <f t="shared" si="3"/>
        <v>150</v>
      </c>
      <c r="V38" s="37">
        <v>0</v>
      </c>
      <c r="W38" s="38">
        <v>9</v>
      </c>
      <c r="X38" s="42">
        <f t="shared" si="4"/>
        <v>406</v>
      </c>
      <c r="Y38" s="43">
        <f t="shared" si="5"/>
        <v>415</v>
      </c>
    </row>
    <row r="39" spans="1:31" ht="15" customHeight="1" x14ac:dyDescent="0.25">
      <c r="A39" s="32">
        <f t="shared" si="6"/>
        <v>26</v>
      </c>
      <c r="B39" s="44" t="s">
        <v>19</v>
      </c>
      <c r="C39" s="45">
        <v>36</v>
      </c>
      <c r="D39" s="46" t="s">
        <v>21</v>
      </c>
      <c r="E39" s="47">
        <v>655</v>
      </c>
      <c r="F39" s="48">
        <v>20</v>
      </c>
      <c r="G39" s="49">
        <v>70</v>
      </c>
      <c r="H39" s="49">
        <v>30</v>
      </c>
      <c r="I39" s="49">
        <v>168</v>
      </c>
      <c r="J39" s="49">
        <v>5</v>
      </c>
      <c r="K39" s="49">
        <v>0</v>
      </c>
      <c r="L39" s="49">
        <v>69</v>
      </c>
      <c r="M39" s="49">
        <v>6</v>
      </c>
      <c r="N39" s="49">
        <v>0</v>
      </c>
      <c r="O39" s="50">
        <v>0</v>
      </c>
      <c r="P39" s="51">
        <v>1</v>
      </c>
      <c r="Q39" s="52">
        <f t="shared" si="7"/>
        <v>1</v>
      </c>
      <c r="R39" s="52">
        <f t="shared" si="1"/>
        <v>76</v>
      </c>
      <c r="S39" s="51">
        <v>0</v>
      </c>
      <c r="T39" s="52">
        <f t="shared" si="2"/>
        <v>0</v>
      </c>
      <c r="U39" s="52">
        <f t="shared" si="3"/>
        <v>168</v>
      </c>
      <c r="V39" s="48">
        <v>0</v>
      </c>
      <c r="W39" s="49">
        <v>6</v>
      </c>
      <c r="X39" s="53">
        <f t="shared" si="4"/>
        <v>368</v>
      </c>
      <c r="Y39" s="54">
        <f t="shared" si="5"/>
        <v>375</v>
      </c>
    </row>
    <row r="40" spans="1:31" ht="15" customHeight="1" x14ac:dyDescent="0.25">
      <c r="A40" s="32">
        <f t="shared" si="6"/>
        <v>27</v>
      </c>
      <c r="B40" s="33" t="s">
        <v>19</v>
      </c>
      <c r="C40" s="34">
        <v>37</v>
      </c>
      <c r="D40" s="35" t="s">
        <v>20</v>
      </c>
      <c r="E40" s="36">
        <v>752</v>
      </c>
      <c r="F40" s="37">
        <v>8</v>
      </c>
      <c r="G40" s="38">
        <v>124</v>
      </c>
      <c r="H40" s="38">
        <v>94</v>
      </c>
      <c r="I40" s="38">
        <v>165</v>
      </c>
      <c r="J40" s="38">
        <v>1</v>
      </c>
      <c r="K40" s="38">
        <v>0</v>
      </c>
      <c r="L40" s="38">
        <v>4</v>
      </c>
      <c r="M40" s="38">
        <v>12</v>
      </c>
      <c r="N40" s="38">
        <v>0</v>
      </c>
      <c r="O40" s="39">
        <v>0</v>
      </c>
      <c r="P40" s="40">
        <v>1</v>
      </c>
      <c r="Q40" s="41">
        <f t="shared" si="7"/>
        <v>1</v>
      </c>
      <c r="R40" s="41">
        <f t="shared" si="1"/>
        <v>126</v>
      </c>
      <c r="S40" s="40">
        <v>0</v>
      </c>
      <c r="T40" s="41">
        <f t="shared" si="2"/>
        <v>0</v>
      </c>
      <c r="U40" s="41">
        <f t="shared" si="3"/>
        <v>165</v>
      </c>
      <c r="V40" s="37">
        <v>0</v>
      </c>
      <c r="W40" s="38">
        <v>14</v>
      </c>
      <c r="X40" s="42">
        <f t="shared" si="4"/>
        <v>408</v>
      </c>
      <c r="Y40" s="43">
        <f t="shared" si="5"/>
        <v>423</v>
      </c>
    </row>
    <row r="41" spans="1:31" ht="5.0999999999999996" customHeight="1" x14ac:dyDescent="0.25">
      <c r="A41" s="57"/>
      <c r="B41" s="58"/>
      <c r="C41" s="59"/>
      <c r="D41" s="60"/>
      <c r="E41" s="61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3"/>
    </row>
    <row r="42" spans="1:31" ht="0.95" customHeight="1" x14ac:dyDescent="0.25">
      <c r="A42" s="64"/>
      <c r="B42" s="65"/>
      <c r="C42" s="66"/>
      <c r="D42" s="67"/>
      <c r="E42" s="68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70"/>
    </row>
    <row r="43" spans="1:31" ht="0.95" customHeight="1" x14ac:dyDescent="0.25">
      <c r="A43" s="57"/>
      <c r="B43" s="58"/>
      <c r="C43" s="59"/>
      <c r="D43" s="60"/>
      <c r="E43" s="61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3"/>
    </row>
    <row r="44" spans="1:31" ht="30" customHeight="1" x14ac:dyDescent="0.25">
      <c r="A44" s="71" t="s">
        <v>23</v>
      </c>
      <c r="B44" s="71"/>
      <c r="C44" s="71">
        <f>COUNTA(C14:C40)</f>
        <v>27</v>
      </c>
      <c r="D44" s="72"/>
      <c r="E44" s="73">
        <f t="shared" ref="E44:Y44" si="8">SUM(E14:E40)</f>
        <v>16198</v>
      </c>
      <c r="F44" s="73">
        <f t="shared" si="8"/>
        <v>592</v>
      </c>
      <c r="G44" s="73">
        <f t="shared" si="8"/>
        <v>3445</v>
      </c>
      <c r="H44" s="73">
        <f t="shared" si="8"/>
        <v>1078</v>
      </c>
      <c r="I44" s="73">
        <f t="shared" si="8"/>
        <v>4499</v>
      </c>
      <c r="J44" s="73">
        <f t="shared" si="8"/>
        <v>49</v>
      </c>
      <c r="K44" s="73">
        <f t="shared" si="8"/>
        <v>0</v>
      </c>
      <c r="L44" s="73">
        <f t="shared" si="8"/>
        <v>407</v>
      </c>
      <c r="M44" s="73">
        <f t="shared" si="8"/>
        <v>116</v>
      </c>
      <c r="N44" s="73">
        <f t="shared" si="8"/>
        <v>0</v>
      </c>
      <c r="O44" s="73">
        <f t="shared" si="8"/>
        <v>34</v>
      </c>
      <c r="P44" s="73">
        <f t="shared" si="8"/>
        <v>13</v>
      </c>
      <c r="Q44" s="73">
        <f t="shared" si="8"/>
        <v>13</v>
      </c>
      <c r="R44" s="73">
        <f t="shared" si="8"/>
        <v>3507</v>
      </c>
      <c r="S44" s="73">
        <f t="shared" si="8"/>
        <v>3</v>
      </c>
      <c r="T44" s="73">
        <f t="shared" si="8"/>
        <v>3</v>
      </c>
      <c r="U44" s="73">
        <f t="shared" si="8"/>
        <v>4536</v>
      </c>
      <c r="V44" s="73">
        <f t="shared" si="8"/>
        <v>1</v>
      </c>
      <c r="W44" s="73">
        <f t="shared" si="8"/>
        <v>268</v>
      </c>
      <c r="X44" s="73">
        <f t="shared" si="8"/>
        <v>10220</v>
      </c>
      <c r="Y44" s="73">
        <f t="shared" si="8"/>
        <v>10505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4661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revision>7</cp:revision>
  <dcterms:created xsi:type="dcterms:W3CDTF">2015-06-07T01:43:25Z</dcterms:created>
  <dcterms:modified xsi:type="dcterms:W3CDTF">2015-06-10T18:39:23Z</dcterms:modified>
  <dc:language>es-MX</dc:language>
</cp:coreProperties>
</file>