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"/>
    </mc:Choice>
  </mc:AlternateContent>
  <workbookProtection lockWindows="1"/>
  <bookViews>
    <workbookView xWindow="0" yWindow="0" windowWidth="16380" windowHeight="8190"/>
  </bookViews>
  <sheets>
    <sheet name="M_09_021_CHARAPAN" sheetId="1" r:id="rId1"/>
  </sheets>
  <definedNames>
    <definedName name="_xlnm._FilterDatabase" localSheetId="0">M_09_021_CHARAPAN!$P$12:$R$12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Z_BB6D8D95_FDC7_4CEB_B34F_786080571BDA_.wvu.Cols" localSheetId="0" hidden="1">M_09_021_CHARAPAN!$Z:$Z</definedName>
    <definedName name="Z_BB6D8D95_FDC7_4CEB_B34F_786080571BDA_.wvu.FilterData" localSheetId="0" hidden="1">M_09_021_CHARAPAN!$P$12:$R$12</definedName>
  </definedNames>
  <calcPr calcId="152511"/>
  <customWorkbookViews>
    <customWorkbookView name="ROBERT - Vista personalizada" guid="{BB6D8D95-FDC7-4CEB-B34F-786080571BDA}" mergeInterval="0" personalView="1" xWindow="1" yWindow="200" windowWidth="1599" windowHeight="486" activeSheetId="1"/>
  </customWorkbookViews>
</workbook>
</file>

<file path=xl/calcChain.xml><?xml version="1.0" encoding="utf-8"?>
<calcChain xmlns="http://schemas.openxmlformats.org/spreadsheetml/2006/main">
  <c r="W31" i="1" l="1"/>
  <c r="V31" i="1"/>
  <c r="S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X27" i="1"/>
  <c r="U27" i="1"/>
  <c r="T27" i="1"/>
  <c r="Q27" i="1"/>
  <c r="Y27" i="1" s="1"/>
  <c r="X26" i="1"/>
  <c r="T26" i="1"/>
  <c r="U26" i="1" s="1"/>
  <c r="Q26" i="1"/>
  <c r="Y26" i="1" s="1"/>
  <c r="Y25" i="1"/>
  <c r="X25" i="1"/>
  <c r="T25" i="1"/>
  <c r="U25" i="1" s="1"/>
  <c r="R25" i="1"/>
  <c r="Q25" i="1"/>
  <c r="X24" i="1"/>
  <c r="Y24" i="1" s="1"/>
  <c r="T24" i="1"/>
  <c r="U24" i="1" s="1"/>
  <c r="R24" i="1"/>
  <c r="X23" i="1"/>
  <c r="T23" i="1"/>
  <c r="Y23" i="1" s="1"/>
  <c r="R23" i="1"/>
  <c r="X22" i="1"/>
  <c r="T22" i="1"/>
  <c r="U22" i="1" s="1"/>
  <c r="Q22" i="1"/>
  <c r="Y22" i="1" s="1"/>
  <c r="X21" i="1"/>
  <c r="U21" i="1"/>
  <c r="T21" i="1"/>
  <c r="Q21" i="1"/>
  <c r="Y21" i="1" s="1"/>
  <c r="X20" i="1"/>
  <c r="T20" i="1"/>
  <c r="U20" i="1" s="1"/>
  <c r="Q20" i="1"/>
  <c r="Y20" i="1" s="1"/>
  <c r="Y19" i="1"/>
  <c r="X19" i="1"/>
  <c r="T19" i="1"/>
  <c r="U19" i="1" s="1"/>
  <c r="R19" i="1"/>
  <c r="Q19" i="1"/>
  <c r="Y18" i="1"/>
  <c r="X18" i="1"/>
  <c r="T18" i="1"/>
  <c r="U18" i="1" s="1"/>
  <c r="R18" i="1"/>
  <c r="Q18" i="1"/>
  <c r="Y17" i="1"/>
  <c r="X17" i="1"/>
  <c r="T17" i="1"/>
  <c r="U17" i="1" s="1"/>
  <c r="R17" i="1"/>
  <c r="Q17" i="1"/>
  <c r="Y16" i="1"/>
  <c r="X16" i="1"/>
  <c r="T16" i="1"/>
  <c r="U16" i="1" s="1"/>
  <c r="R16" i="1"/>
  <c r="Q16" i="1"/>
  <c r="Z15" i="1"/>
  <c r="Y15" i="1"/>
  <c r="X15" i="1"/>
  <c r="T15" i="1"/>
  <c r="U15" i="1" s="1"/>
  <c r="R15" i="1"/>
  <c r="Q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Y14" i="1"/>
  <c r="Z14" i="1" s="1"/>
  <c r="X14" i="1"/>
  <c r="X31" i="1" s="1"/>
  <c r="T14" i="1"/>
  <c r="T31" i="1" s="1"/>
  <c r="R14" i="1"/>
  <c r="Z16" i="1" l="1"/>
  <c r="Q31" i="1"/>
  <c r="Y31" i="1"/>
  <c r="R22" i="1"/>
  <c r="U23" i="1"/>
  <c r="U14" i="1"/>
  <c r="U31" i="1" s="1"/>
  <c r="R21" i="1"/>
  <c r="R27" i="1"/>
  <c r="R20" i="1"/>
  <c r="R31" i="1" s="1"/>
  <c r="R26" i="1"/>
  <c r="A9" i="1" l="1"/>
  <c r="Z17" i="1"/>
  <c r="Z18" i="1" s="1"/>
  <c r="A10" i="1" s="1"/>
</calcChain>
</file>

<file path=xl/sharedStrings.xml><?xml version="1.0" encoding="utf-8"?>
<sst xmlns="http://schemas.openxmlformats.org/spreadsheetml/2006/main" count="51" uniqueCount="25">
  <si>
    <t>CÓMPUTOS MUNICIPALES</t>
  </si>
  <si>
    <t>Municipio: 021 Charapan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</si>
  <si>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</si>
  <si>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</si>
  <si>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</si>
  <si>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</si>
  <si>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</si>
  <si>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</si>
  <si>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</si>
  <si>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</si>
  <si>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</si>
  <si>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</si>
  <si>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</si>
  <si>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</si>
  <si>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</si>
  <si>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</si>
  <si>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</si>
  <si>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</si>
  <si>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VOTACIÓN EMITIDA</t>
  </si>
  <si>
    <t>CHARAPAN</t>
  </si>
  <si>
    <t>BÁSICA</t>
  </si>
  <si>
    <t>CONTIGUA 1</t>
  </si>
  <si>
    <t>CONTIGUA 2</t>
  </si>
  <si>
    <t>N/I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</si>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</sst>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2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3C5DD"/>
        <bgColor rgb="FFCCCCFF"/>
      </patternFill>
    </fill>
    <fill>
      <patternFill patternType="solid">
        <fgColor rgb="FFFFF3FF"/>
        <bgColor rgb="FFF2F2F2"/>
      </patternFill>
    </fill>
    <fill>
      <patternFill patternType="solid">
        <fgColor rgb="FFF2F2F2"/>
        <bgColor rgb="FFFFF3FF"/>
      </patternFill>
    </fill>
    <fill>
      <patternFill patternType="solid">
        <fgColor rgb="FF000000"/>
        <bgColor rgb="FF003300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/>
      <top style="medium">
        <color auto="1"/>
      </top>
      <bottom style="thin">
        <color rgb="FFC0C0C0"/>
      </bottom>
      <diagonal/>
    </border>
    <border>
      <left/>
      <right/>
      <top style="medium">
        <color auto="1"/>
      </top>
      <bottom style="thin">
        <color rgb="FFC0C0C0"/>
      </bottom>
      <diagonal/>
    </border>
    <border>
      <left style="thin">
        <color rgb="FFC0C0C0"/>
      </left>
      <right/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8" fillId="2" borderId="2" xfId="1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6" fillId="0" borderId="1" xfId="1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166" fontId="4" fillId="0" borderId="0" xfId="0" applyNumberFormat="1" applyFont="1" applyAlignment="1">
      <alignment horizontal="center"/>
    </xf>
    <xf numFmtId="0" fontId="4" fillId="0" borderId="0" xfId="0" applyFont="1"/>
    <xf numFmtId="0" fontId="7" fillId="2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center" vertical="top" wrapText="1"/>
    </xf>
    <xf numFmtId="0" fontId="8" fillId="2" borderId="2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2" fillId="0" borderId="4" xfId="1" applyNumberFormat="1" applyFont="1" applyBorder="1" applyAlignment="1">
      <alignment horizontal="center" wrapText="1"/>
    </xf>
    <xf numFmtId="0" fontId="2" fillId="0" borderId="5" xfId="1" applyFont="1" applyBorder="1" applyAlignment="1">
      <alignment wrapText="1"/>
    </xf>
    <xf numFmtId="165" fontId="2" fillId="0" borderId="5" xfId="1" applyNumberFormat="1" applyFont="1" applyBorder="1" applyAlignment="1">
      <alignment horizontal="center" wrapText="1"/>
    </xf>
    <xf numFmtId="0" fontId="2" fillId="0" borderId="4" xfId="1" applyFont="1" applyBorder="1" applyAlignment="1" applyProtection="1">
      <alignment wrapText="1"/>
      <protection locked="0"/>
    </xf>
    <xf numFmtId="0" fontId="2" fillId="0" borderId="6" xfId="1" applyFont="1" applyBorder="1" applyAlignment="1" applyProtection="1">
      <alignment wrapText="1"/>
      <protection locked="0"/>
    </xf>
    <xf numFmtId="0" fontId="2" fillId="0" borderId="7" xfId="1" applyFont="1" applyBorder="1" applyAlignment="1" applyProtection="1">
      <alignment wrapText="1"/>
      <protection locked="0"/>
    </xf>
    <xf numFmtId="0" fontId="2" fillId="0" borderId="8" xfId="1" applyFont="1" applyBorder="1" applyAlignment="1" applyProtection="1">
      <alignment wrapText="1"/>
      <protection locked="0"/>
    </xf>
    <xf numFmtId="0" fontId="2" fillId="0" borderId="1" xfId="1" applyFont="1" applyBorder="1" applyAlignment="1" applyProtection="1">
      <alignment wrapText="1"/>
      <protection locked="0"/>
    </xf>
    <xf numFmtId="0" fontId="2" fillId="0" borderId="9" xfId="1" applyFont="1" applyBorder="1" applyAlignment="1" applyProtection="1">
      <alignment wrapText="1"/>
      <protection locked="0"/>
    </xf>
    <xf numFmtId="0" fontId="2" fillId="0" borderId="10" xfId="1" applyFont="1" applyBorder="1" applyAlignment="1" applyProtection="1">
      <alignment wrapText="1"/>
      <protection locked="0"/>
    </xf>
    <xf numFmtId="0" fontId="2" fillId="0" borderId="7" xfId="1" applyFont="1" applyBorder="1" applyAlignment="1">
      <alignment wrapText="1"/>
    </xf>
    <xf numFmtId="166" fontId="2" fillId="4" borderId="11" xfId="1" applyNumberFormat="1" applyFont="1" applyFill="1" applyBorder="1" applyAlignment="1">
      <alignment horizontal="center" wrapText="1"/>
    </xf>
    <xf numFmtId="0" fontId="2" fillId="4" borderId="11" xfId="1" applyFont="1" applyFill="1" applyBorder="1" applyAlignment="1" applyProtection="1">
      <alignment wrapText="1"/>
      <protection locked="0"/>
    </xf>
    <xf numFmtId="0" fontId="2" fillId="4" borderId="5" xfId="1" applyFont="1" applyFill="1" applyBorder="1" applyAlignment="1" applyProtection="1">
      <alignment wrapText="1"/>
      <protection locked="0"/>
    </xf>
    <xf numFmtId="0" fontId="2" fillId="4" borderId="12" xfId="1" applyFont="1" applyFill="1" applyBorder="1" applyAlignment="1" applyProtection="1">
      <alignment wrapText="1"/>
      <protection locked="0"/>
    </xf>
    <xf numFmtId="0" fontId="2" fillId="4" borderId="13" xfId="1" applyFont="1" applyFill="1" applyBorder="1" applyAlignment="1" applyProtection="1">
      <alignment wrapText="1"/>
      <protection locked="0"/>
    </xf>
    <xf numFmtId="0" fontId="2" fillId="4" borderId="14" xfId="1" applyFont="1" applyFill="1" applyBorder="1" applyAlignment="1">
      <alignment wrapText="1"/>
    </xf>
    <xf numFmtId="166" fontId="2" fillId="0" borderId="15" xfId="1" applyNumberFormat="1" applyFont="1" applyBorder="1" applyAlignment="1">
      <alignment horizontal="center" wrapText="1"/>
    </xf>
    <xf numFmtId="0" fontId="2" fillId="0" borderId="15" xfId="1" applyFont="1" applyBorder="1" applyAlignment="1" applyProtection="1">
      <alignment wrapText="1"/>
      <protection locked="0"/>
    </xf>
    <xf numFmtId="0" fontId="2" fillId="0" borderId="14" xfId="1" applyFont="1" applyBorder="1" applyAlignment="1" applyProtection="1">
      <alignment wrapText="1"/>
      <protection locked="0"/>
    </xf>
    <xf numFmtId="0" fontId="2" fillId="0" borderId="13" xfId="1" applyFont="1" applyBorder="1" applyAlignment="1" applyProtection="1">
      <alignment wrapText="1"/>
      <protection locked="0"/>
    </xf>
    <xf numFmtId="0" fontId="2" fillId="0" borderId="14" xfId="1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2" fillId="0" borderId="0" xfId="1" applyNumberFormat="1" applyFont="1" applyBorder="1" applyAlignment="1">
      <alignment horizontal="center" wrapText="1"/>
    </xf>
    <xf numFmtId="165" fontId="2" fillId="0" borderId="0" xfId="1" applyNumberFormat="1" applyFont="1" applyBorder="1" applyAlignment="1">
      <alignment horizontal="left" wrapText="1"/>
    </xf>
    <xf numFmtId="165" fontId="2" fillId="0" borderId="0" xfId="1" applyNumberFormat="1" applyFont="1" applyBorder="1" applyAlignment="1">
      <alignment horizont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2" fillId="0" borderId="0" xfId="1" applyFont="1" applyBorder="1" applyAlignment="1" applyProtection="1">
      <alignment wrapText="1"/>
      <protection locked="0"/>
    </xf>
    <xf numFmtId="0" fontId="2" fillId="0" borderId="0" xfId="1" applyFont="1" applyBorder="1" applyAlignment="1">
      <alignment wrapText="1"/>
    </xf>
    <xf numFmtId="166" fontId="2" fillId="5" borderId="0" xfId="1" applyNumberFormat="1" applyFont="1" applyFill="1" applyBorder="1" applyAlignment="1">
      <alignment horizontal="center" wrapText="1"/>
    </xf>
    <xf numFmtId="165" fontId="2" fillId="5" borderId="0" xfId="1" applyNumberFormat="1" applyFont="1" applyFill="1" applyBorder="1" applyAlignment="1">
      <alignment horizontal="left" wrapText="1"/>
    </xf>
    <xf numFmtId="165" fontId="2" fillId="5" borderId="0" xfId="1" applyNumberFormat="1" applyFont="1" applyFill="1" applyBorder="1" applyAlignment="1">
      <alignment horizontal="center" wrapText="1"/>
    </xf>
    <xf numFmtId="0" fontId="2" fillId="5" borderId="0" xfId="1" applyFont="1" applyFill="1" applyBorder="1" applyAlignment="1">
      <alignment horizontal="left" wrapText="1"/>
    </xf>
    <xf numFmtId="0" fontId="2" fillId="5" borderId="0" xfId="1" applyFont="1" applyFill="1" applyBorder="1" applyAlignment="1">
      <alignment horizontal="right" wrapText="1"/>
    </xf>
    <xf numFmtId="0" fontId="2" fillId="5" borderId="0" xfId="1" applyFont="1" applyFill="1" applyBorder="1" applyAlignment="1" applyProtection="1">
      <alignment wrapText="1"/>
      <protection locked="0"/>
    </xf>
    <xf numFmtId="0" fontId="2" fillId="5" borderId="0" xfId="1" applyFont="1" applyFill="1" applyBorder="1" applyAlignment="1">
      <alignment wrapText="1"/>
    </xf>
    <xf numFmtId="0" fontId="7" fillId="4" borderId="16" xfId="1" applyFont="1" applyFill="1" applyBorder="1" applyAlignment="1">
      <alignment horizontal="center" vertical="center" wrapText="1"/>
    </xf>
    <xf numFmtId="0" fontId="7" fillId="4" borderId="16" xfId="1" applyFont="1" applyFill="1" applyBorder="1" applyAlignment="1">
      <alignment horizontal="left" vertical="center" wrapText="1"/>
    </xf>
    <xf numFmtId="3" fontId="7" fillId="4" borderId="16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FF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C5D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65160</xdr:colOff>
      <xdr:row>12</xdr:row>
      <xdr:rowOff>360</xdr:rowOff>
    </xdr:from>
    <xdr:to>
      <xdr:col>13</xdr:col>
      <xdr:colOff>569520</xdr:colOff>
      <xdr:row>12</xdr:row>
      <xdr:rowOff>504720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36360" y="2286360"/>
          <a:ext cx="504360" cy="50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88920</xdr:colOff>
      <xdr:row>12</xdr:row>
      <xdr:rowOff>14760</xdr:rowOff>
    </xdr:from>
    <xdr:to>
      <xdr:col>5</xdr:col>
      <xdr:colOff>564840</xdr:colOff>
      <xdr:row>12</xdr:row>
      <xdr:rowOff>490680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3242880" y="23007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0</xdr:row>
      <xdr:rowOff>0</xdr:rowOff>
    </xdr:from>
    <xdr:to>
      <xdr:col>2</xdr:col>
      <xdr:colOff>226800</xdr:colOff>
      <xdr:row>3</xdr:row>
      <xdr:rowOff>104760</xdr:rowOff>
    </xdr:to>
    <xdr:pic>
      <xdr:nvPicPr>
        <xdr:cNvPr id="4" name="Imagen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27000" y="0"/>
          <a:ext cx="1278000" cy="67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608040</xdr:colOff>
      <xdr:row>0</xdr:row>
      <xdr:rowOff>0</xdr:rowOff>
    </xdr:from>
    <xdr:to>
      <xdr:col>24</xdr:col>
      <xdr:colOff>652680</xdr:colOff>
      <xdr:row>3</xdr:row>
      <xdr:rowOff>104040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4"/>
        <a:stretch/>
      </xdr:blipFill>
      <xdr:spPr>
        <a:xfrm>
          <a:off x="16067520" y="0"/>
          <a:ext cx="1415160" cy="67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65160</xdr:colOff>
      <xdr:row>12</xdr:row>
      <xdr:rowOff>19440</xdr:rowOff>
    </xdr:from>
    <xdr:to>
      <xdr:col>12</xdr:col>
      <xdr:colOff>560160</xdr:colOff>
      <xdr:row>12</xdr:row>
      <xdr:rowOff>514440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5"/>
        <a:stretch/>
      </xdr:blipFill>
      <xdr:spPr>
        <a:xfrm>
          <a:off x="7521840" y="2305440"/>
          <a:ext cx="495000" cy="4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122400</xdr:colOff>
      <xdr:row>12</xdr:row>
      <xdr:rowOff>19440</xdr:rowOff>
    </xdr:from>
    <xdr:to>
      <xdr:col>14</xdr:col>
      <xdr:colOff>572040</xdr:colOff>
      <xdr:row>12</xdr:row>
      <xdr:rowOff>469080</xdr:rowOff>
    </xdr:to>
    <xdr:pic>
      <xdr:nvPicPr>
        <xdr:cNvPr id="7" name="Imagen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8808480" y="2305440"/>
          <a:ext cx="449640" cy="44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93600</xdr:colOff>
      <xdr:row>12</xdr:row>
      <xdr:rowOff>19440</xdr:rowOff>
    </xdr:from>
    <xdr:to>
      <xdr:col>10</xdr:col>
      <xdr:colOff>550440</xdr:colOff>
      <xdr:row>12</xdr:row>
      <xdr:rowOff>476280</xdr:rowOff>
    </xdr:to>
    <xdr:pic>
      <xdr:nvPicPr>
        <xdr:cNvPr id="8" name="Imagen 7"/>
        <xdr:cNvPicPr/>
      </xdr:nvPicPr>
      <xdr:blipFill>
        <a:blip xmlns:r="http://schemas.openxmlformats.org/officeDocument/2006/relationships" r:embed="rId7"/>
        <a:stretch/>
      </xdr:blipFill>
      <xdr:spPr>
        <a:xfrm>
          <a:off x="6320880" y="230544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88920</xdr:colOff>
      <xdr:row>12</xdr:row>
      <xdr:rowOff>14760</xdr:rowOff>
    </xdr:from>
    <xdr:to>
      <xdr:col>7</xdr:col>
      <xdr:colOff>564840</xdr:colOff>
      <xdr:row>12</xdr:row>
      <xdr:rowOff>490680</xdr:rowOff>
    </xdr:to>
    <xdr:pic>
      <xdr:nvPicPr>
        <xdr:cNvPr id="9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4472280" y="23007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86400</xdr:colOff>
      <xdr:row>12</xdr:row>
      <xdr:rowOff>21960</xdr:rowOff>
    </xdr:from>
    <xdr:to>
      <xdr:col>6</xdr:col>
      <xdr:colOff>543240</xdr:colOff>
      <xdr:row>12</xdr:row>
      <xdr:rowOff>478800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9"/>
        <a:stretch/>
      </xdr:blipFill>
      <xdr:spPr>
        <a:xfrm>
          <a:off x="3854880" y="23079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112680</xdr:colOff>
      <xdr:row>12</xdr:row>
      <xdr:rowOff>15840</xdr:rowOff>
    </xdr:from>
    <xdr:to>
      <xdr:col>8</xdr:col>
      <xdr:colOff>550440</xdr:colOff>
      <xdr:row>12</xdr:row>
      <xdr:rowOff>473040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0"/>
        <a:stretch/>
      </xdr:blipFill>
      <xdr:spPr>
        <a:xfrm>
          <a:off x="5110560" y="2301840"/>
          <a:ext cx="437760" cy="45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91080</xdr:colOff>
      <xdr:row>12</xdr:row>
      <xdr:rowOff>7560</xdr:rowOff>
    </xdr:from>
    <xdr:to>
      <xdr:col>9</xdr:col>
      <xdr:colOff>567000</xdr:colOff>
      <xdr:row>12</xdr:row>
      <xdr:rowOff>483480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1"/>
        <a:stretch/>
      </xdr:blipFill>
      <xdr:spPr>
        <a:xfrm>
          <a:off x="5703840" y="229356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579600</xdr:colOff>
      <xdr:row>11</xdr:row>
      <xdr:rowOff>133920</xdr:rowOff>
    </xdr:from>
    <xdr:to>
      <xdr:col>11</xdr:col>
      <xdr:colOff>598320</xdr:colOff>
      <xdr:row>12</xdr:row>
      <xdr:rowOff>543240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2"/>
        <a:stretch/>
      </xdr:blipFill>
      <xdr:spPr>
        <a:xfrm>
          <a:off x="6806880" y="2229120"/>
          <a:ext cx="633240" cy="600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57960</xdr:colOff>
      <xdr:row>12</xdr:row>
      <xdr:rowOff>2880</xdr:rowOff>
    </xdr:from>
    <xdr:to>
      <xdr:col>15</xdr:col>
      <xdr:colOff>514800</xdr:colOff>
      <xdr:row>12</xdr:row>
      <xdr:rowOff>486000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9"/>
        <a:stretch/>
      </xdr:blipFill>
      <xdr:spPr>
        <a:xfrm>
          <a:off x="9358560" y="2288880"/>
          <a:ext cx="456840" cy="48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519840</xdr:colOff>
      <xdr:row>11</xdr:row>
      <xdr:rowOff>188640</xdr:rowOff>
    </xdr:from>
    <xdr:to>
      <xdr:col>15</xdr:col>
      <xdr:colOff>995760</xdr:colOff>
      <xdr:row>12</xdr:row>
      <xdr:rowOff>473760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1"/>
        <a:stretch/>
      </xdr:blipFill>
      <xdr:spPr>
        <a:xfrm>
          <a:off x="9820440" y="2283840"/>
          <a:ext cx="475920" cy="475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550800</xdr:colOff>
      <xdr:row>12</xdr:row>
      <xdr:rowOff>38520</xdr:rowOff>
    </xdr:from>
    <xdr:to>
      <xdr:col>18</xdr:col>
      <xdr:colOff>1000440</xdr:colOff>
      <xdr:row>12</xdr:row>
      <xdr:rowOff>488160</xdr:rowOff>
    </xdr:to>
    <xdr:pic>
      <xdr:nvPicPr>
        <xdr:cNvPr id="16" name="Imagen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12562920" y="2324520"/>
          <a:ext cx="449640" cy="449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69840</xdr:colOff>
      <xdr:row>12</xdr:row>
      <xdr:rowOff>33840</xdr:rowOff>
    </xdr:from>
    <xdr:to>
      <xdr:col>18</xdr:col>
      <xdr:colOff>545760</xdr:colOff>
      <xdr:row>12</xdr:row>
      <xdr:rowOff>509760</xdr:rowOff>
    </xdr:to>
    <xdr:pic>
      <xdr:nvPicPr>
        <xdr:cNvPr id="17" name="Imagen 8"/>
        <xdr:cNvPicPr/>
      </xdr:nvPicPr>
      <xdr:blipFill>
        <a:blip xmlns:r="http://schemas.openxmlformats.org/officeDocument/2006/relationships" r:embed="rId8"/>
        <a:stretch/>
      </xdr:blipFill>
      <xdr:spPr>
        <a:xfrm>
          <a:off x="12081960" y="2319840"/>
          <a:ext cx="475920" cy="475920"/>
        </a:xfrm>
        <a:prstGeom prst="rect">
          <a:avLst/>
        </a:prstGeom>
        <a:ln>
          <a:noFill/>
        </a:ln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0" Type="http://schemas.openxmlformats.org/officeDocument/2006/relationships/revisionLog" Target="revisionLog2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7EBBEE8-2861-46C7-8969-93D83F511624}" diskRevisions="1" revisionId="2" version="2">
  <header guid="{E7EBBEE8-2861-46C7-8969-93D83F511624}" dateTime="2015-06-17T21:26:20" maxSheetId="2" userName="ROBERT" r:id="rId20">
    <sheetIdMap count="1">
      <sheetId val="1"/>
    </sheetIdMap>
  </header>
</header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BB6D8D95_FDC7_4CEB_B34F_786080571BDA_.wvu.Cols" hidden="1" oldHidden="1">
    <formula>M_09_021_CHARAPAN!$Z:$Z</formula>
  </rdn>
  <rdn rId="0" localSheetId="1" customView="1" name="Z_BB6D8D95_FDC7_4CEB_B34F_786080571BDA_.wvu.FilterData" hidden="1" oldHidden="1">
    <formula>M_09_021_CHARAPAN!$P$12:$R$12</formula>
  </rdn>
  <rcv guid="{BB6D8D95-FDC7-4CEB-B34F-786080571BD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indowProtection="1" tabSelected="1" zoomScaleNormal="100" workbookViewId="0">
      <pane xSplit="5" ySplit="13" topLeftCell="J14" activePane="bottomRight" state="frozen"/>
      <selection pane="topRight" activeCell="J1" sqref="J1"/>
      <selection pane="bottomLeft" activeCell="A14" sqref="A14"/>
      <selection pane="bottomRight" activeCell="X27" sqref="X27"/>
    </sheetView>
  </sheetViews>
  <sheetFormatPr baseColWidth="10" defaultColWidth="9.140625" defaultRowHeight="15" x14ac:dyDescent="0.25"/>
  <cols>
    <col min="1" max="1" width="5.140625"/>
    <col min="2" max="2" width="10.140625" style="9"/>
    <col min="3" max="3" width="6.5703125" style="9"/>
    <col min="4" max="4" width="13.42578125"/>
    <col min="5" max="5" width="9.42578125"/>
    <col min="6" max="15" width="8.7109375"/>
    <col min="16" max="16" width="14.7109375"/>
    <col min="17" max="18" width="11.85546875"/>
    <col min="19" max="19" width="15.42578125"/>
    <col min="20" max="21" width="11.85546875"/>
    <col min="22" max="25" width="9.7109375"/>
    <col min="26" max="26" width="0" hidden="1"/>
    <col min="27" max="1025" width="10.7109375"/>
  </cols>
  <sheetData>
    <row r="1" spans="1:26" ht="15" customHeight="1" x14ac:dyDescent="0.25">
      <c r="B1" s="10"/>
      <c r="C1" s="10"/>
      <c r="D1" s="10"/>
      <c r="E1" s="11"/>
      <c r="F1" s="11"/>
      <c r="G1" s="11"/>
      <c r="H1" s="11"/>
      <c r="I1" s="11"/>
      <c r="J1" s="11"/>
      <c r="K1" s="11"/>
    </row>
    <row r="2" spans="1:26" ht="15" customHeight="1" x14ac:dyDescent="0.25">
      <c r="B2" s="10"/>
      <c r="C2" s="10"/>
      <c r="D2" s="10"/>
      <c r="E2" s="11"/>
      <c r="F2" s="11"/>
      <c r="G2" s="11"/>
      <c r="H2" s="11"/>
      <c r="I2" s="11"/>
      <c r="J2" s="11"/>
      <c r="K2" s="11"/>
    </row>
    <row r="3" spans="1:26" ht="15" customHeight="1" x14ac:dyDescent="0.25">
      <c r="B3" s="10"/>
      <c r="C3" s="10"/>
      <c r="D3" s="10"/>
      <c r="E3" s="11"/>
      <c r="F3" s="11"/>
      <c r="G3" s="11"/>
      <c r="H3" s="11"/>
      <c r="I3" s="11"/>
      <c r="J3" s="11"/>
      <c r="K3" s="11"/>
    </row>
    <row r="4" spans="1:26" ht="15" customHeight="1" x14ac:dyDescent="0.25">
      <c r="B4" s="10"/>
      <c r="C4" s="10"/>
      <c r="D4" s="10"/>
      <c r="E4" s="11"/>
      <c r="F4" s="11"/>
      <c r="G4" s="11"/>
      <c r="H4" s="11"/>
      <c r="I4" s="11"/>
      <c r="J4" s="11"/>
      <c r="K4" s="11"/>
    </row>
    <row r="5" spans="1:26" ht="15" customHeight="1" x14ac:dyDescent="0.25">
      <c r="B5" s="10"/>
      <c r="C5" s="10"/>
      <c r="D5" s="10"/>
      <c r="E5" s="11"/>
      <c r="F5" s="8" t="s">
        <v>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5" customHeight="1" x14ac:dyDescent="0.25">
      <c r="B6" s="10"/>
      <c r="C6" s="10"/>
      <c r="D6" s="10"/>
      <c r="E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6" ht="15" customHeight="1" x14ac:dyDescent="0.3">
      <c r="A7" s="7"/>
      <c r="B7" s="7"/>
      <c r="C7" s="7"/>
      <c r="D7" s="7"/>
      <c r="E7" s="1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5" customHeight="1" x14ac:dyDescent="0.3">
      <c r="A8" s="7" t="s">
        <v>1</v>
      </c>
      <c r="B8" s="7"/>
      <c r="C8" s="7"/>
      <c r="D8" s="7"/>
      <c r="F8" s="6" t="s">
        <v>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6" ht="15" customHeight="1" x14ac:dyDescent="0.3">
      <c r="A9" s="12" t="str">
        <f>CONCATENATE("Casillas computadas: ",Z16," de ",Z15)</f>
        <v>Casillas computadas: 12 de 14</v>
      </c>
      <c r="B9" s="13"/>
      <c r="C9" s="13"/>
      <c r="D9" s="1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6" ht="15" customHeight="1" x14ac:dyDescent="0.3">
      <c r="A10" s="14" t="str">
        <f>CONCATENATE("Porcentaje de avance de captura: ",Z18,"%")</f>
        <v>Porcentaje de avance de captura: 85.71%</v>
      </c>
      <c r="B10" s="15"/>
      <c r="C10" s="15"/>
      <c r="D10" s="1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6" ht="15" customHeight="1" x14ac:dyDescent="0.25">
      <c r="B11"/>
      <c r="C11"/>
      <c r="F11" s="11"/>
      <c r="G11" s="11"/>
      <c r="H11" s="11"/>
      <c r="I11" s="11"/>
      <c r="J11" s="11"/>
      <c r="K11" s="11"/>
    </row>
    <row r="12" spans="1:26" ht="15" customHeight="1" x14ac:dyDescent="0.25">
      <c r="A12" s="5" t="s">
        <v>3</v>
      </c>
      <c r="B12" s="5"/>
      <c r="C12" s="5"/>
      <c r="D12" s="5"/>
      <c r="E12" s="5"/>
      <c r="F12" s="4" t="s">
        <v>4</v>
      </c>
      <c r="G12" s="4"/>
      <c r="H12" s="4"/>
      <c r="I12" s="4"/>
      <c r="J12" s="4"/>
      <c r="K12" s="4"/>
      <c r="L12" s="4"/>
      <c r="M12" s="4"/>
      <c r="N12" s="4"/>
      <c r="O12" s="4"/>
      <c r="P12" s="3" t="s">
        <v>5</v>
      </c>
      <c r="Q12" s="3"/>
      <c r="R12" s="3"/>
      <c r="S12" s="2" t="s">
        <v>6</v>
      </c>
      <c r="T12" s="2"/>
      <c r="U12" s="2"/>
      <c r="V12" s="1" t="s">
        <v>7</v>
      </c>
      <c r="W12" s="1"/>
      <c r="X12" s="1"/>
      <c r="Y12" s="1"/>
    </row>
    <row r="13" spans="1:26" s="21" customFormat="1" ht="45" x14ac:dyDescent="0.25">
      <c r="A13" s="17" t="s">
        <v>8</v>
      </c>
      <c r="B13" s="17" t="s">
        <v>9</v>
      </c>
      <c r="C13" s="17" t="s">
        <v>10</v>
      </c>
      <c r="D13" s="17" t="s">
        <v>11</v>
      </c>
      <c r="E13" s="17" t="s">
        <v>12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 t="s">
        <v>13</v>
      </c>
      <c r="R13" s="20" t="s">
        <v>14</v>
      </c>
      <c r="S13" s="18"/>
      <c r="T13" s="18" t="s">
        <v>13</v>
      </c>
      <c r="U13" s="18" t="s">
        <v>14</v>
      </c>
      <c r="V13" s="20" t="s">
        <v>15</v>
      </c>
      <c r="W13" s="20" t="s">
        <v>16</v>
      </c>
      <c r="X13" s="20" t="s">
        <v>17</v>
      </c>
      <c r="Y13" s="20" t="s">
        <v>18</v>
      </c>
    </row>
    <row r="14" spans="1:26" ht="15" customHeight="1" x14ac:dyDescent="0.25">
      <c r="A14" s="22">
        <v>1</v>
      </c>
      <c r="B14" s="23" t="s">
        <v>19</v>
      </c>
      <c r="C14" s="24">
        <v>340</v>
      </c>
      <c r="D14" s="23" t="s">
        <v>20</v>
      </c>
      <c r="E14" s="11">
        <v>646</v>
      </c>
      <c r="F14" s="25">
        <v>0</v>
      </c>
      <c r="G14" s="26">
        <v>152</v>
      </c>
      <c r="H14" s="26">
        <v>38</v>
      </c>
      <c r="I14" s="26">
        <v>237</v>
      </c>
      <c r="J14" s="26">
        <v>0</v>
      </c>
      <c r="K14" s="26"/>
      <c r="L14" s="26">
        <v>1</v>
      </c>
      <c r="M14" s="26">
        <v>75</v>
      </c>
      <c r="N14" s="26"/>
      <c r="O14" s="27">
        <v>1</v>
      </c>
      <c r="P14" s="28">
        <v>0</v>
      </c>
      <c r="Q14" s="29">
        <v>0</v>
      </c>
      <c r="R14" s="30">
        <f t="shared" ref="R14:R27" si="0">Q14+G14+J14</f>
        <v>152</v>
      </c>
      <c r="S14" s="28">
        <v>0</v>
      </c>
      <c r="T14" s="29">
        <f t="shared" ref="T14:T27" si="1">S14</f>
        <v>0</v>
      </c>
      <c r="U14" s="30">
        <f t="shared" ref="U14:U27" si="2">T14+H14+O14</f>
        <v>39</v>
      </c>
      <c r="V14" s="25">
        <v>0</v>
      </c>
      <c r="W14" s="26">
        <v>11</v>
      </c>
      <c r="X14" s="31">
        <f t="shared" ref="X14:X27" si="3">SUM(F14:O14)</f>
        <v>504</v>
      </c>
      <c r="Y14" s="32">
        <f t="shared" ref="Y14:Y27" si="4">Q14+T14+V14+W14+X14</f>
        <v>515</v>
      </c>
      <c r="Z14">
        <f>COUNTIF(Y14:Y27,0)</f>
        <v>2</v>
      </c>
    </row>
    <row r="15" spans="1:26" ht="15" customHeight="1" x14ac:dyDescent="0.25">
      <c r="A15" s="33">
        <f t="shared" ref="A15:A27" si="5">A14+1</f>
        <v>2</v>
      </c>
      <c r="B15" s="23" t="s">
        <v>19</v>
      </c>
      <c r="C15" s="24">
        <v>340</v>
      </c>
      <c r="D15" s="23" t="s">
        <v>21</v>
      </c>
      <c r="E15" s="11">
        <v>645</v>
      </c>
      <c r="F15" s="34">
        <v>2</v>
      </c>
      <c r="G15" s="35">
        <v>188</v>
      </c>
      <c r="H15" s="35">
        <v>41</v>
      </c>
      <c r="I15" s="35">
        <v>214</v>
      </c>
      <c r="J15" s="35">
        <v>1</v>
      </c>
      <c r="K15" s="35"/>
      <c r="L15" s="35">
        <v>3</v>
      </c>
      <c r="M15" s="35">
        <v>54</v>
      </c>
      <c r="N15" s="35"/>
      <c r="O15" s="36">
        <v>0</v>
      </c>
      <c r="P15" s="34">
        <v>0</v>
      </c>
      <c r="Q15" s="35">
        <f t="shared" ref="Q15:Q22" si="6">P15</f>
        <v>0</v>
      </c>
      <c r="R15" s="36">
        <f t="shared" si="0"/>
        <v>189</v>
      </c>
      <c r="S15" s="34">
        <v>0</v>
      </c>
      <c r="T15" s="35">
        <f t="shared" si="1"/>
        <v>0</v>
      </c>
      <c r="U15" s="36">
        <f t="shared" si="2"/>
        <v>41</v>
      </c>
      <c r="V15" s="34">
        <v>1</v>
      </c>
      <c r="W15" s="35">
        <v>6</v>
      </c>
      <c r="X15" s="37">
        <f t="shared" si="3"/>
        <v>503</v>
      </c>
      <c r="Y15" s="38">
        <f t="shared" si="4"/>
        <v>510</v>
      </c>
      <c r="Z15">
        <f>C31</f>
        <v>14</v>
      </c>
    </row>
    <row r="16" spans="1:26" ht="15" customHeight="1" x14ac:dyDescent="0.25">
      <c r="A16" s="39">
        <f t="shared" si="5"/>
        <v>3</v>
      </c>
      <c r="B16" s="23" t="s">
        <v>19</v>
      </c>
      <c r="C16" s="24">
        <v>341</v>
      </c>
      <c r="D16" s="23" t="s">
        <v>20</v>
      </c>
      <c r="E16" s="11">
        <v>615</v>
      </c>
      <c r="F16" s="40">
        <v>2</v>
      </c>
      <c r="G16" s="29">
        <v>99</v>
      </c>
      <c r="H16" s="29">
        <v>51</v>
      </c>
      <c r="I16" s="29">
        <v>188</v>
      </c>
      <c r="J16" s="29">
        <v>1</v>
      </c>
      <c r="K16" s="29"/>
      <c r="L16" s="29">
        <v>7</v>
      </c>
      <c r="M16" s="29">
        <v>131</v>
      </c>
      <c r="N16" s="29"/>
      <c r="O16" s="41">
        <v>2</v>
      </c>
      <c r="P16" s="40">
        <v>1</v>
      </c>
      <c r="Q16" s="29">
        <f t="shared" si="6"/>
        <v>1</v>
      </c>
      <c r="R16" s="41">
        <f t="shared" si="0"/>
        <v>101</v>
      </c>
      <c r="S16" s="40">
        <v>0</v>
      </c>
      <c r="T16" s="29">
        <f t="shared" si="1"/>
        <v>0</v>
      </c>
      <c r="U16" s="41">
        <f t="shared" si="2"/>
        <v>53</v>
      </c>
      <c r="V16" s="40">
        <v>0</v>
      </c>
      <c r="W16" s="29">
        <v>8</v>
      </c>
      <c r="X16" s="42">
        <f t="shared" si="3"/>
        <v>481</v>
      </c>
      <c r="Y16" s="43">
        <f t="shared" si="4"/>
        <v>490</v>
      </c>
      <c r="Z16">
        <f>Z15-Z14</f>
        <v>12</v>
      </c>
    </row>
    <row r="17" spans="1:26" ht="15" customHeight="1" x14ac:dyDescent="0.25">
      <c r="A17" s="33">
        <f t="shared" si="5"/>
        <v>4</v>
      </c>
      <c r="B17" s="23" t="s">
        <v>19</v>
      </c>
      <c r="C17" s="24">
        <v>341</v>
      </c>
      <c r="D17" s="23" t="s">
        <v>21</v>
      </c>
      <c r="E17" s="11">
        <v>615</v>
      </c>
      <c r="F17" s="34">
        <v>1</v>
      </c>
      <c r="G17" s="35">
        <v>112</v>
      </c>
      <c r="H17" s="35">
        <v>32</v>
      </c>
      <c r="I17" s="35">
        <v>220</v>
      </c>
      <c r="J17" s="35">
        <v>0</v>
      </c>
      <c r="K17" s="35"/>
      <c r="L17" s="35">
        <v>8</v>
      </c>
      <c r="M17" s="35">
        <v>104</v>
      </c>
      <c r="N17" s="35"/>
      <c r="O17" s="36">
        <v>0</v>
      </c>
      <c r="P17" s="34">
        <v>2</v>
      </c>
      <c r="Q17" s="35">
        <f t="shared" si="6"/>
        <v>2</v>
      </c>
      <c r="R17" s="36">
        <f t="shared" si="0"/>
        <v>114</v>
      </c>
      <c r="S17" s="34">
        <v>0</v>
      </c>
      <c r="T17" s="35">
        <f t="shared" si="1"/>
        <v>0</v>
      </c>
      <c r="U17" s="36">
        <f t="shared" si="2"/>
        <v>32</v>
      </c>
      <c r="V17" s="34">
        <v>0</v>
      </c>
      <c r="W17" s="35">
        <v>20</v>
      </c>
      <c r="X17" s="37">
        <f t="shared" si="3"/>
        <v>477</v>
      </c>
      <c r="Y17" s="38">
        <f t="shared" si="4"/>
        <v>499</v>
      </c>
      <c r="Z17" s="44">
        <f>Z16*100/Z15</f>
        <v>85.714285714285708</v>
      </c>
    </row>
    <row r="18" spans="1:26" ht="15" customHeight="1" x14ac:dyDescent="0.25">
      <c r="A18" s="39">
        <f t="shared" si="5"/>
        <v>5</v>
      </c>
      <c r="B18" s="23" t="s">
        <v>19</v>
      </c>
      <c r="C18" s="24">
        <v>341</v>
      </c>
      <c r="D18" s="23" t="s">
        <v>22</v>
      </c>
      <c r="E18" s="11">
        <v>615</v>
      </c>
      <c r="F18" s="40">
        <v>0</v>
      </c>
      <c r="G18" s="29">
        <v>105</v>
      </c>
      <c r="H18" s="29">
        <v>59</v>
      </c>
      <c r="I18" s="29">
        <v>222</v>
      </c>
      <c r="J18" s="29">
        <v>3</v>
      </c>
      <c r="K18" s="29"/>
      <c r="L18" s="29">
        <v>7</v>
      </c>
      <c r="M18" s="29">
        <v>86</v>
      </c>
      <c r="N18" s="29"/>
      <c r="O18" s="41">
        <v>0</v>
      </c>
      <c r="P18" s="40">
        <v>1</v>
      </c>
      <c r="Q18" s="29">
        <f t="shared" si="6"/>
        <v>1</v>
      </c>
      <c r="R18" s="41">
        <f t="shared" si="0"/>
        <v>109</v>
      </c>
      <c r="S18" s="40">
        <v>0</v>
      </c>
      <c r="T18" s="29">
        <f t="shared" si="1"/>
        <v>0</v>
      </c>
      <c r="U18" s="41">
        <f t="shared" si="2"/>
        <v>59</v>
      </c>
      <c r="V18" s="40">
        <v>0</v>
      </c>
      <c r="W18" s="29">
        <v>8</v>
      </c>
      <c r="X18" s="42">
        <f t="shared" si="3"/>
        <v>482</v>
      </c>
      <c r="Y18" s="43">
        <f t="shared" si="4"/>
        <v>491</v>
      </c>
      <c r="Z18" s="45" t="str">
        <f>TEXT(Z17,"0.00")</f>
        <v>85.71</v>
      </c>
    </row>
    <row r="19" spans="1:26" ht="15" customHeight="1" x14ac:dyDescent="0.25">
      <c r="A19" s="33">
        <f t="shared" si="5"/>
        <v>6</v>
      </c>
      <c r="B19" s="23" t="s">
        <v>19</v>
      </c>
      <c r="C19" s="24">
        <v>342</v>
      </c>
      <c r="D19" s="23" t="s">
        <v>20</v>
      </c>
      <c r="E19" s="11">
        <v>670</v>
      </c>
      <c r="F19" s="34">
        <v>1</v>
      </c>
      <c r="G19" s="35">
        <v>42</v>
      </c>
      <c r="H19" s="35">
        <v>198</v>
      </c>
      <c r="I19" s="35">
        <v>199</v>
      </c>
      <c r="J19" s="35">
        <v>1</v>
      </c>
      <c r="K19" s="35"/>
      <c r="L19" s="35">
        <v>4</v>
      </c>
      <c r="M19" s="35">
        <v>5</v>
      </c>
      <c r="N19" s="35"/>
      <c r="O19" s="36">
        <v>2</v>
      </c>
      <c r="P19" s="34">
        <v>0</v>
      </c>
      <c r="Q19" s="35">
        <f t="shared" si="6"/>
        <v>0</v>
      </c>
      <c r="R19" s="36">
        <f t="shared" si="0"/>
        <v>43</v>
      </c>
      <c r="S19" s="34">
        <v>0</v>
      </c>
      <c r="T19" s="35">
        <f t="shared" si="1"/>
        <v>0</v>
      </c>
      <c r="U19" s="36">
        <f t="shared" si="2"/>
        <v>200</v>
      </c>
      <c r="V19" s="34">
        <v>0</v>
      </c>
      <c r="W19" s="35">
        <v>13</v>
      </c>
      <c r="X19" s="37">
        <f t="shared" si="3"/>
        <v>452</v>
      </c>
      <c r="Y19" s="38">
        <f t="shared" si="4"/>
        <v>465</v>
      </c>
    </row>
    <row r="20" spans="1:26" ht="15" customHeight="1" x14ac:dyDescent="0.25">
      <c r="A20" s="39">
        <f t="shared" si="5"/>
        <v>7</v>
      </c>
      <c r="B20" s="23" t="s">
        <v>19</v>
      </c>
      <c r="C20" s="24">
        <v>342</v>
      </c>
      <c r="D20" s="23" t="s">
        <v>21</v>
      </c>
      <c r="E20" s="11">
        <v>669</v>
      </c>
      <c r="F20" s="40">
        <v>4</v>
      </c>
      <c r="G20" s="29">
        <v>38</v>
      </c>
      <c r="H20" s="29">
        <v>228</v>
      </c>
      <c r="I20" s="29">
        <v>156</v>
      </c>
      <c r="J20" s="29">
        <v>4</v>
      </c>
      <c r="K20" s="29"/>
      <c r="L20" s="29">
        <v>6</v>
      </c>
      <c r="M20" s="29">
        <v>15</v>
      </c>
      <c r="N20" s="29"/>
      <c r="O20" s="41">
        <v>0</v>
      </c>
      <c r="P20" s="40">
        <v>2</v>
      </c>
      <c r="Q20" s="29">
        <f t="shared" si="6"/>
        <v>2</v>
      </c>
      <c r="R20" s="41">
        <f t="shared" si="0"/>
        <v>44</v>
      </c>
      <c r="S20" s="40">
        <v>0</v>
      </c>
      <c r="T20" s="29">
        <f t="shared" si="1"/>
        <v>0</v>
      </c>
      <c r="U20" s="41">
        <f t="shared" si="2"/>
        <v>228</v>
      </c>
      <c r="V20" s="40">
        <v>0</v>
      </c>
      <c r="W20" s="29">
        <v>20</v>
      </c>
      <c r="X20" s="42">
        <f t="shared" si="3"/>
        <v>451</v>
      </c>
      <c r="Y20" s="43">
        <f t="shared" si="4"/>
        <v>473</v>
      </c>
    </row>
    <row r="21" spans="1:26" ht="15" customHeight="1" x14ac:dyDescent="0.25">
      <c r="A21" s="33">
        <f t="shared" si="5"/>
        <v>8</v>
      </c>
      <c r="B21" s="23" t="s">
        <v>19</v>
      </c>
      <c r="C21" s="24">
        <v>343</v>
      </c>
      <c r="D21" s="23" t="s">
        <v>20</v>
      </c>
      <c r="E21" s="11">
        <v>625</v>
      </c>
      <c r="F21" s="34">
        <v>1</v>
      </c>
      <c r="G21" s="35">
        <v>44</v>
      </c>
      <c r="H21" s="35">
        <v>164</v>
      </c>
      <c r="I21" s="35">
        <v>193</v>
      </c>
      <c r="J21" s="35">
        <v>2</v>
      </c>
      <c r="K21" s="35"/>
      <c r="L21" s="35">
        <v>3</v>
      </c>
      <c r="M21" s="35">
        <v>1</v>
      </c>
      <c r="N21" s="35"/>
      <c r="O21" s="36">
        <v>1</v>
      </c>
      <c r="P21" s="34">
        <v>3</v>
      </c>
      <c r="Q21" s="35">
        <f t="shared" si="6"/>
        <v>3</v>
      </c>
      <c r="R21" s="36">
        <f t="shared" si="0"/>
        <v>49</v>
      </c>
      <c r="S21" s="34">
        <v>0</v>
      </c>
      <c r="T21" s="35">
        <f t="shared" si="1"/>
        <v>0</v>
      </c>
      <c r="U21" s="36">
        <f t="shared" si="2"/>
        <v>165</v>
      </c>
      <c r="V21" s="34">
        <v>0</v>
      </c>
      <c r="W21" s="35">
        <v>16</v>
      </c>
      <c r="X21" s="37">
        <f t="shared" si="3"/>
        <v>409</v>
      </c>
      <c r="Y21" s="38">
        <f t="shared" si="4"/>
        <v>428</v>
      </c>
    </row>
    <row r="22" spans="1:26" ht="15" customHeight="1" x14ac:dyDescent="0.25">
      <c r="A22" s="39">
        <f t="shared" si="5"/>
        <v>9</v>
      </c>
      <c r="B22" s="23" t="s">
        <v>19</v>
      </c>
      <c r="C22" s="24">
        <v>343</v>
      </c>
      <c r="D22" s="23" t="s">
        <v>21</v>
      </c>
      <c r="E22" s="11">
        <v>624</v>
      </c>
      <c r="F22" s="40">
        <v>2</v>
      </c>
      <c r="G22" s="29">
        <v>55</v>
      </c>
      <c r="H22" s="29">
        <v>187</v>
      </c>
      <c r="I22" s="29">
        <v>140</v>
      </c>
      <c r="J22" s="29">
        <v>0</v>
      </c>
      <c r="K22" s="29"/>
      <c r="L22" s="29">
        <v>6</v>
      </c>
      <c r="M22" s="29">
        <v>5</v>
      </c>
      <c r="N22" s="29"/>
      <c r="O22" s="41">
        <v>0</v>
      </c>
      <c r="P22" s="40">
        <v>0</v>
      </c>
      <c r="Q22" s="29">
        <f t="shared" si="6"/>
        <v>0</v>
      </c>
      <c r="R22" s="41">
        <f t="shared" si="0"/>
        <v>55</v>
      </c>
      <c r="S22" s="40">
        <v>0</v>
      </c>
      <c r="T22" s="29">
        <f t="shared" si="1"/>
        <v>0</v>
      </c>
      <c r="U22" s="41">
        <f t="shared" si="2"/>
        <v>187</v>
      </c>
      <c r="V22" s="40">
        <v>0</v>
      </c>
      <c r="W22" s="29">
        <v>11</v>
      </c>
      <c r="X22" s="42">
        <f t="shared" si="3"/>
        <v>395</v>
      </c>
      <c r="Y22" s="43">
        <f t="shared" si="4"/>
        <v>406</v>
      </c>
    </row>
    <row r="23" spans="1:26" ht="15" customHeight="1" x14ac:dyDescent="0.25">
      <c r="A23" s="33">
        <f t="shared" si="5"/>
        <v>10</v>
      </c>
      <c r="B23" s="23" t="s">
        <v>19</v>
      </c>
      <c r="C23" s="24">
        <v>344</v>
      </c>
      <c r="D23" s="23" t="s">
        <v>20</v>
      </c>
      <c r="E23" s="11">
        <v>662</v>
      </c>
      <c r="F23" s="34" t="s">
        <v>23</v>
      </c>
      <c r="G23" s="35"/>
      <c r="H23" s="35"/>
      <c r="I23" s="35"/>
      <c r="J23" s="35"/>
      <c r="K23" s="35"/>
      <c r="L23" s="35"/>
      <c r="M23" s="35"/>
      <c r="N23" s="35"/>
      <c r="O23" s="36"/>
      <c r="P23" s="34"/>
      <c r="Q23" s="35"/>
      <c r="R23" s="36">
        <f t="shared" si="0"/>
        <v>0</v>
      </c>
      <c r="S23" s="34"/>
      <c r="T23" s="35">
        <f t="shared" si="1"/>
        <v>0</v>
      </c>
      <c r="U23" s="36">
        <f t="shared" si="2"/>
        <v>0</v>
      </c>
      <c r="V23" s="34"/>
      <c r="W23" s="35"/>
      <c r="X23" s="37">
        <f t="shared" si="3"/>
        <v>0</v>
      </c>
      <c r="Y23" s="38">
        <f t="shared" si="4"/>
        <v>0</v>
      </c>
      <c r="Z23" s="44"/>
    </row>
    <row r="24" spans="1:26" ht="15" customHeight="1" x14ac:dyDescent="0.25">
      <c r="A24" s="39">
        <f t="shared" si="5"/>
        <v>11</v>
      </c>
      <c r="B24" s="23" t="s">
        <v>19</v>
      </c>
      <c r="C24" s="24">
        <v>344</v>
      </c>
      <c r="D24" s="23" t="s">
        <v>21</v>
      </c>
      <c r="E24" s="11">
        <v>662</v>
      </c>
      <c r="F24" s="40"/>
      <c r="G24" s="29"/>
      <c r="H24" s="29"/>
      <c r="I24" s="29"/>
      <c r="J24" s="29"/>
      <c r="K24" s="29"/>
      <c r="L24" s="29"/>
      <c r="M24" s="29"/>
      <c r="N24" s="29"/>
      <c r="O24" s="41"/>
      <c r="P24" s="40"/>
      <c r="Q24" s="29"/>
      <c r="R24" s="41">
        <f t="shared" si="0"/>
        <v>0</v>
      </c>
      <c r="S24" s="40"/>
      <c r="T24" s="29">
        <f t="shared" si="1"/>
        <v>0</v>
      </c>
      <c r="U24" s="41">
        <f t="shared" si="2"/>
        <v>0</v>
      </c>
      <c r="V24" s="40"/>
      <c r="W24" s="29"/>
      <c r="X24" s="42">
        <f t="shared" si="3"/>
        <v>0</v>
      </c>
      <c r="Y24" s="43">
        <f t="shared" si="4"/>
        <v>0</v>
      </c>
      <c r="Z24" s="45"/>
    </row>
    <row r="25" spans="1:26" ht="15" customHeight="1" x14ac:dyDescent="0.25">
      <c r="A25" s="33">
        <f t="shared" si="5"/>
        <v>12</v>
      </c>
      <c r="B25" s="23" t="s">
        <v>19</v>
      </c>
      <c r="C25" s="24">
        <v>345</v>
      </c>
      <c r="D25" s="23" t="s">
        <v>20</v>
      </c>
      <c r="E25" s="11">
        <v>600</v>
      </c>
      <c r="F25" s="34">
        <v>1</v>
      </c>
      <c r="G25" s="35">
        <v>130</v>
      </c>
      <c r="H25" s="35">
        <v>122</v>
      </c>
      <c r="I25" s="35">
        <v>189</v>
      </c>
      <c r="J25" s="35">
        <v>3</v>
      </c>
      <c r="K25" s="35"/>
      <c r="L25" s="35">
        <v>4</v>
      </c>
      <c r="M25" s="35">
        <v>16</v>
      </c>
      <c r="N25" s="35"/>
      <c r="O25" s="36">
        <v>0</v>
      </c>
      <c r="P25" s="34">
        <v>5</v>
      </c>
      <c r="Q25" s="35">
        <f>P25</f>
        <v>5</v>
      </c>
      <c r="R25" s="36">
        <f t="shared" si="0"/>
        <v>138</v>
      </c>
      <c r="S25" s="34">
        <v>0</v>
      </c>
      <c r="T25" s="35">
        <f t="shared" si="1"/>
        <v>0</v>
      </c>
      <c r="U25" s="36">
        <f t="shared" si="2"/>
        <v>122</v>
      </c>
      <c r="V25" s="34">
        <v>0</v>
      </c>
      <c r="W25" s="35">
        <v>11</v>
      </c>
      <c r="X25" s="37">
        <f t="shared" si="3"/>
        <v>465</v>
      </c>
      <c r="Y25" s="38">
        <f t="shared" si="4"/>
        <v>481</v>
      </c>
    </row>
    <row r="26" spans="1:26" ht="15" customHeight="1" x14ac:dyDescent="0.25">
      <c r="A26" s="39">
        <f t="shared" si="5"/>
        <v>13</v>
      </c>
      <c r="B26" s="23" t="s">
        <v>19</v>
      </c>
      <c r="C26" s="24">
        <v>345</v>
      </c>
      <c r="D26" s="23" t="s">
        <v>21</v>
      </c>
      <c r="E26" s="11">
        <v>600</v>
      </c>
      <c r="F26" s="40">
        <v>0</v>
      </c>
      <c r="G26" s="29">
        <v>114</v>
      </c>
      <c r="H26" s="29">
        <v>134</v>
      </c>
      <c r="I26" s="29">
        <v>207</v>
      </c>
      <c r="J26" s="29">
        <v>0</v>
      </c>
      <c r="K26" s="29"/>
      <c r="L26" s="29">
        <v>3</v>
      </c>
      <c r="M26" s="29">
        <v>10</v>
      </c>
      <c r="N26" s="29"/>
      <c r="O26" s="41">
        <v>0</v>
      </c>
      <c r="P26" s="40">
        <v>0</v>
      </c>
      <c r="Q26" s="29">
        <f>P26</f>
        <v>0</v>
      </c>
      <c r="R26" s="41">
        <f t="shared" si="0"/>
        <v>114</v>
      </c>
      <c r="S26" s="40">
        <v>0</v>
      </c>
      <c r="T26" s="29">
        <f t="shared" si="1"/>
        <v>0</v>
      </c>
      <c r="U26" s="41">
        <f t="shared" si="2"/>
        <v>134</v>
      </c>
      <c r="V26" s="40">
        <v>1</v>
      </c>
      <c r="W26" s="29">
        <v>16</v>
      </c>
      <c r="X26" s="42">
        <f t="shared" si="3"/>
        <v>468</v>
      </c>
      <c r="Y26" s="43">
        <f t="shared" si="4"/>
        <v>485</v>
      </c>
    </row>
    <row r="27" spans="1:26" ht="15" customHeight="1" x14ac:dyDescent="0.25">
      <c r="A27" s="33">
        <f t="shared" si="5"/>
        <v>14</v>
      </c>
      <c r="B27" s="23" t="s">
        <v>19</v>
      </c>
      <c r="C27" s="24">
        <v>345</v>
      </c>
      <c r="D27" s="23" t="s">
        <v>22</v>
      </c>
      <c r="E27" s="11">
        <v>600</v>
      </c>
      <c r="F27" s="34">
        <v>4</v>
      </c>
      <c r="G27" s="35">
        <v>111</v>
      </c>
      <c r="H27" s="35">
        <v>113</v>
      </c>
      <c r="I27" s="35">
        <v>213</v>
      </c>
      <c r="J27" s="35">
        <v>3</v>
      </c>
      <c r="K27" s="35"/>
      <c r="L27" s="35">
        <v>8</v>
      </c>
      <c r="M27" s="35">
        <v>6</v>
      </c>
      <c r="N27" s="35"/>
      <c r="O27" s="36">
        <v>1</v>
      </c>
      <c r="P27" s="34">
        <v>4</v>
      </c>
      <c r="Q27" s="35">
        <f>P27</f>
        <v>4</v>
      </c>
      <c r="R27" s="36">
        <f t="shared" si="0"/>
        <v>118</v>
      </c>
      <c r="S27" s="34">
        <v>0</v>
      </c>
      <c r="T27" s="35">
        <f t="shared" si="1"/>
        <v>0</v>
      </c>
      <c r="U27" s="36">
        <f t="shared" si="2"/>
        <v>114</v>
      </c>
      <c r="V27" s="34">
        <v>0</v>
      </c>
      <c r="W27" s="35">
        <v>14</v>
      </c>
      <c r="X27" s="37">
        <f t="shared" si="3"/>
        <v>459</v>
      </c>
      <c r="Y27" s="38">
        <f t="shared" si="4"/>
        <v>477</v>
      </c>
    </row>
    <row r="28" spans="1:26" ht="5.0999999999999996" customHeight="1" x14ac:dyDescent="0.25">
      <c r="A28" s="46"/>
      <c r="B28" s="47"/>
      <c r="C28" s="48"/>
      <c r="D28" s="49"/>
      <c r="E28" s="50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2"/>
    </row>
    <row r="29" spans="1:26" ht="0.95" customHeight="1" x14ac:dyDescent="0.25">
      <c r="A29" s="53"/>
      <c r="B29" s="54"/>
      <c r="C29" s="55"/>
      <c r="D29" s="56"/>
      <c r="E29" s="57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/>
    </row>
    <row r="30" spans="1:26" ht="0.95" customHeight="1" x14ac:dyDescent="0.25">
      <c r="A30" s="46"/>
      <c r="B30" s="47"/>
      <c r="C30" s="48"/>
      <c r="D30" s="49"/>
      <c r="E30" s="50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2"/>
    </row>
    <row r="31" spans="1:26" ht="30" customHeight="1" x14ac:dyDescent="0.25">
      <c r="A31" s="60" t="s">
        <v>24</v>
      </c>
      <c r="B31" s="60"/>
      <c r="C31" s="60">
        <f>COUNTA(C14:C27)</f>
        <v>14</v>
      </c>
      <c r="D31" s="61"/>
      <c r="E31" s="62">
        <f t="shared" ref="E31:Y31" si="7">SUM(E14:E27)</f>
        <v>8848</v>
      </c>
      <c r="F31" s="62">
        <f t="shared" si="7"/>
        <v>18</v>
      </c>
      <c r="G31" s="62">
        <f t="shared" si="7"/>
        <v>1190</v>
      </c>
      <c r="H31" s="62">
        <f t="shared" si="7"/>
        <v>1367</v>
      </c>
      <c r="I31" s="62">
        <f t="shared" si="7"/>
        <v>2378</v>
      </c>
      <c r="J31" s="62">
        <f t="shared" si="7"/>
        <v>18</v>
      </c>
      <c r="K31" s="62">
        <f t="shared" si="7"/>
        <v>0</v>
      </c>
      <c r="L31" s="62">
        <f t="shared" si="7"/>
        <v>60</v>
      </c>
      <c r="M31" s="62">
        <f t="shared" si="7"/>
        <v>508</v>
      </c>
      <c r="N31" s="62">
        <f t="shared" si="7"/>
        <v>0</v>
      </c>
      <c r="O31" s="62">
        <f t="shared" si="7"/>
        <v>7</v>
      </c>
      <c r="P31" s="62">
        <f t="shared" si="7"/>
        <v>18</v>
      </c>
      <c r="Q31" s="62">
        <f t="shared" si="7"/>
        <v>18</v>
      </c>
      <c r="R31" s="62">
        <f t="shared" si="7"/>
        <v>1226</v>
      </c>
      <c r="S31" s="62">
        <f t="shared" si="7"/>
        <v>0</v>
      </c>
      <c r="T31" s="62">
        <f t="shared" si="7"/>
        <v>0</v>
      </c>
      <c r="U31" s="62">
        <f t="shared" si="7"/>
        <v>1374</v>
      </c>
      <c r="V31" s="62">
        <f t="shared" si="7"/>
        <v>2</v>
      </c>
      <c r="W31" s="62">
        <f t="shared" si="7"/>
        <v>154</v>
      </c>
      <c r="X31" s="62">
        <f t="shared" si="7"/>
        <v>5546</v>
      </c>
      <c r="Y31" s="62">
        <f t="shared" si="7"/>
        <v>5720</v>
      </c>
    </row>
  </sheetData>
  <customSheetViews>
    <customSheetView guid="{BB6D8D95-FDC7-4CEB-B34F-786080571BDA}" hiddenColumns="1">
      <pane xSplit="5" ySplit="12.816666666666666" topLeftCell="J14" activePane="bottomRight" state="frozen"/>
      <selection pane="bottomRight" activeCell="X27" sqref="X27"/>
      <pageMargins left="0.31527777777777799" right="0.31527777777777799" top="0.74791666666666701" bottom="0.74791666666666701" header="0.51180555555555496" footer="0.51180555555555496"/>
      <printOptions horizontalCentered="1"/>
      <pageSetup paperSize="0" scale="0" firstPageNumber="0" orientation="portrait" usePrinterDefaults="0" horizontalDpi="0" verticalDpi="0" copies="0"/>
    </customSheetView>
  </customSheetViews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rintOptions horizontalCentered="1"/>
  <pageMargins left="0.31527777777777799" right="0.31527777777777799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813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M_09_021_CHARAPAN</vt:lpstr>
      <vt:lpstr>M_09_021_CHARAPAN!_FilterDatabase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ROBERT</cp:lastModifiedBy>
  <cp:revision>1</cp:revision>
  <dcterms:created xsi:type="dcterms:W3CDTF">2015-06-04T22:58:03Z</dcterms:created>
  <dcterms:modified xsi:type="dcterms:W3CDTF">2015-06-18T02:26:20Z</dcterms:modified>
  <dc:language>es-MX</dc:language>
</cp:coreProperties>
</file>