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8" i="1" l="1"/>
  <c r="AB38" i="1"/>
  <c r="Z38" i="1"/>
  <c r="X38" i="1"/>
  <c r="V38" i="1"/>
  <c r="U38" i="1" l="1"/>
  <c r="AH34" i="1" l="1"/>
  <c r="AD34" i="1"/>
  <c r="AI34" i="1" s="1"/>
  <c r="Q34" i="1"/>
  <c r="R34" i="1" s="1"/>
  <c r="AH33" i="1"/>
  <c r="AD33" i="1"/>
  <c r="AE33" i="1" s="1"/>
  <c r="Q33" i="1"/>
  <c r="R33" i="1" s="1"/>
  <c r="AH32" i="1"/>
  <c r="AD32" i="1"/>
  <c r="Q32" i="1"/>
  <c r="R32" i="1" s="1"/>
  <c r="AH31" i="1"/>
  <c r="AD31" i="1"/>
  <c r="Q31" i="1"/>
  <c r="R31" i="1" s="1"/>
  <c r="AH30" i="1"/>
  <c r="AD30" i="1"/>
  <c r="Q30" i="1"/>
  <c r="R30" i="1" s="1"/>
  <c r="AH29" i="1"/>
  <c r="AD29" i="1"/>
  <c r="AE29" i="1" s="1"/>
  <c r="Q29" i="1"/>
  <c r="R29" i="1" s="1"/>
  <c r="AH28" i="1"/>
  <c r="AD28" i="1"/>
  <c r="AE28" i="1" s="1"/>
  <c r="Q28" i="1"/>
  <c r="R28" i="1" s="1"/>
  <c r="AH27" i="1"/>
  <c r="AD27" i="1"/>
  <c r="Q27" i="1"/>
  <c r="R27" i="1" s="1"/>
  <c r="AH26" i="1"/>
  <c r="AD26" i="1"/>
  <c r="Q26" i="1"/>
  <c r="R26" i="1" s="1"/>
  <c r="AH25" i="1"/>
  <c r="AD25" i="1"/>
  <c r="AE25" i="1" s="1"/>
  <c r="Q25" i="1"/>
  <c r="R25" i="1" s="1"/>
  <c r="AH24" i="1"/>
  <c r="AD24" i="1"/>
  <c r="Q24" i="1"/>
  <c r="R24" i="1" s="1"/>
  <c r="AH23" i="1"/>
  <c r="AD23" i="1"/>
  <c r="R23" i="1"/>
  <c r="Q23" i="1"/>
  <c r="AH22" i="1"/>
  <c r="AD22" i="1"/>
  <c r="Q22" i="1"/>
  <c r="R22" i="1" s="1"/>
  <c r="AH21" i="1"/>
  <c r="AD21" i="1"/>
  <c r="AE21" i="1" s="1"/>
  <c r="Q21" i="1"/>
  <c r="R21" i="1" s="1"/>
  <c r="AH20" i="1"/>
  <c r="AD20" i="1"/>
  <c r="AE20" i="1" s="1"/>
  <c r="Q20" i="1"/>
  <c r="R20" i="1" s="1"/>
  <c r="AH19" i="1"/>
  <c r="AD19" i="1"/>
  <c r="Q19" i="1"/>
  <c r="R19" i="1" s="1"/>
  <c r="AH18" i="1"/>
  <c r="AD18" i="1"/>
  <c r="Q18" i="1"/>
  <c r="R18" i="1" s="1"/>
  <c r="AH17" i="1"/>
  <c r="AD17" i="1"/>
  <c r="AE17" i="1" s="1"/>
  <c r="Q17" i="1"/>
  <c r="R17" i="1" s="1"/>
  <c r="AH16" i="1"/>
  <c r="AD16" i="1"/>
  <c r="Q16" i="1"/>
  <c r="R16" i="1" s="1"/>
  <c r="AH15" i="1"/>
  <c r="AD15" i="1"/>
  <c r="Q15" i="1"/>
  <c r="R15" i="1" s="1"/>
  <c r="AH14" i="1"/>
  <c r="AD14" i="1"/>
  <c r="R14" i="1"/>
  <c r="Q14" i="1"/>
  <c r="AG38" i="1"/>
  <c r="AC38" i="1"/>
  <c r="AA38" i="1"/>
  <c r="Y38" i="1"/>
  <c r="W38" i="1"/>
  <c r="T38" i="1"/>
  <c r="S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I26" i="1" l="1"/>
  <c r="AI14" i="1"/>
  <c r="AI24" i="1"/>
  <c r="AI27" i="1"/>
  <c r="AI29" i="1"/>
  <c r="AI17" i="1"/>
  <c r="AE24" i="1"/>
  <c r="AE14" i="1"/>
  <c r="AI16" i="1"/>
  <c r="AI18" i="1"/>
  <c r="AE16" i="1"/>
  <c r="AI31" i="1"/>
  <c r="AI33" i="1"/>
  <c r="AI20" i="1"/>
  <c r="Q38" i="1"/>
  <c r="AI23" i="1"/>
  <c r="AI22" i="1"/>
  <c r="AI19" i="1"/>
  <c r="AI25" i="1"/>
  <c r="AI32" i="1"/>
  <c r="AI15" i="1"/>
  <c r="AI21" i="1"/>
  <c r="AI28" i="1"/>
  <c r="AI30" i="1"/>
  <c r="AE32" i="1"/>
  <c r="R38" i="1"/>
  <c r="AE15" i="1"/>
  <c r="AE19" i="1"/>
  <c r="AE23" i="1"/>
  <c r="AE27" i="1"/>
  <c r="AE31" i="1"/>
  <c r="AD38" i="1"/>
  <c r="AE18" i="1"/>
  <c r="AE22" i="1"/>
  <c r="AE26" i="1"/>
  <c r="AE30" i="1"/>
  <c r="AE34" i="1"/>
  <c r="AH38" i="1"/>
  <c r="AJ30" i="1"/>
  <c r="AJ31" i="1" s="1"/>
  <c r="AJ32" i="1" s="1"/>
  <c r="AJ33" i="1" s="1"/>
  <c r="AJ34" i="1" s="1"/>
  <c r="AJ23" i="1"/>
  <c r="AJ24" i="1" s="1"/>
  <c r="AJ25" i="1" s="1"/>
  <c r="AJ26" i="1" s="1"/>
  <c r="AJ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J14" i="1" l="1"/>
  <c r="AE38" i="1"/>
  <c r="AI38" i="1"/>
  <c r="AJ16" i="1" l="1"/>
  <c r="AJ17" i="1" l="1"/>
  <c r="AJ18" i="1" s="1"/>
  <c r="A10" i="1" s="1"/>
  <c r="A9" i="1"/>
</calcChain>
</file>

<file path=xl/sharedStrings.xml><?xml version="1.0" encoding="utf-8"?>
<sst xmlns="http://schemas.openxmlformats.org/spreadsheetml/2006/main" count="64" uniqueCount="25">
  <si>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</si>
  <si>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</si>
  <si>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</si>
  <si>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</si>
  <si>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</si>
  <si>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</si>
  <si>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</si>
  <si>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</si>
  <si>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</si>
  <si>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</si>
  <si>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</si>
  <si>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</si>
  <si>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</si>
  <si>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</si>
  <si>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</si>
  <si>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</si>
  <si>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TINGÜINDIN</t>
  </si>
  <si>
    <t>BÁSICA</t>
  </si>
  <si>
    <t>CONTIGUA 1</t>
  </si>
  <si>
    <t>EXTRAORDINARIA 1</t>
  </si>
  <si>
    <t>EXTRAORDINARIA 2</t>
  </si>
  <si>
    <t>TOTAL</t>
  </si>
  <si>
    <t>CÓMPUTOS MUNICIPALES</t>
  </si>
  <si>
    <t>VOTACION EMITIDA</t>
  </si>
  <si>
    <t>Municipio: 092 Tingüindin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</si>
</sst>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rgb="FFFFF3FF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8" borderId="5" xfId="1" applyFont="1" applyFill="1" applyBorder="1" applyAlignment="1">
      <alignment horizontal="center" wrapText="1"/>
    </xf>
    <xf numFmtId="0" fontId="9" fillId="8" borderId="6" xfId="1" applyFont="1" applyFill="1" applyBorder="1" applyAlignment="1">
      <alignment horizontal="center" wrapText="1"/>
    </xf>
    <xf numFmtId="0" fontId="9" fillId="8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32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9867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40350</xdr:colOff>
      <xdr:row>12</xdr:row>
      <xdr:rowOff>59400</xdr:rowOff>
    </xdr:from>
    <xdr:ext cx="457200" cy="4572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550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521325</xdr:colOff>
      <xdr:row>12</xdr:row>
      <xdr:rowOff>54600</xdr:rowOff>
    </xdr:from>
    <xdr:ext cx="476250" cy="47625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340600"/>
          <a:ext cx="476250" cy="476250"/>
        </a:xfrm>
        <a:prstGeom prst="rect">
          <a:avLst/>
        </a:prstGeom>
      </xdr:spPr>
    </xdr:pic>
    <xdr:clientData/>
  </xdr:oneCellAnchor>
  <xdr:twoCellAnchor editAs="oneCell">
    <xdr:from>
      <xdr:col>19</xdr:col>
      <xdr:colOff>71325</xdr:colOff>
      <xdr:row>12</xdr:row>
      <xdr:rowOff>52275</xdr:rowOff>
    </xdr:from>
    <xdr:to>
      <xdr:col>19</xdr:col>
      <xdr:colOff>547575</xdr:colOff>
      <xdr:row>12</xdr:row>
      <xdr:rowOff>528525</xdr:rowOff>
    </xdr:to>
    <xdr:pic>
      <xdr:nvPicPr>
        <xdr:cNvPr id="40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53825" y="23382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19</xdr:col>
      <xdr:colOff>514349</xdr:colOff>
      <xdr:row>11</xdr:row>
      <xdr:rowOff>180974</xdr:rowOff>
    </xdr:from>
    <xdr:to>
      <xdr:col>20</xdr:col>
      <xdr:colOff>57149</xdr:colOff>
      <xdr:row>12</xdr:row>
      <xdr:rowOff>581024</xdr:rowOff>
    </xdr:to>
    <xdr:pic>
      <xdr:nvPicPr>
        <xdr:cNvPr id="41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6849" y="2276474"/>
          <a:ext cx="600075" cy="600075"/>
        </a:xfrm>
        <a:prstGeom prst="rect">
          <a:avLst/>
        </a:prstGeom>
      </xdr:spPr>
    </xdr:pic>
    <xdr:clientData/>
  </xdr:twoCellAnchor>
  <xdr:oneCellAnchor>
    <xdr:from>
      <xdr:col>20</xdr:col>
      <xdr:colOff>52275</xdr:colOff>
      <xdr:row>12</xdr:row>
      <xdr:rowOff>52275</xdr:rowOff>
    </xdr:from>
    <xdr:ext cx="476250" cy="476250"/>
    <xdr:pic>
      <xdr:nvPicPr>
        <xdr:cNvPr id="42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96925" y="2547825"/>
          <a:ext cx="476250" cy="476250"/>
        </a:xfrm>
        <a:prstGeom prst="rect">
          <a:avLst/>
        </a:prstGeom>
      </xdr:spPr>
    </xdr:pic>
    <xdr:clientData/>
  </xdr:oneCellAnchor>
  <xdr:oneCellAnchor>
    <xdr:from>
      <xdr:col>20</xdr:col>
      <xdr:colOff>552450</xdr:colOff>
      <xdr:row>12</xdr:row>
      <xdr:rowOff>57150</xdr:rowOff>
    </xdr:from>
    <xdr:ext cx="450000" cy="450000"/>
    <xdr:pic>
      <xdr:nvPicPr>
        <xdr:cNvPr id="43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97100" y="2552700"/>
          <a:ext cx="450000" cy="450000"/>
        </a:xfrm>
        <a:prstGeom prst="rect">
          <a:avLst/>
        </a:prstGeom>
      </xdr:spPr>
    </xdr:pic>
    <xdr:clientData/>
  </xdr:oneCellAnchor>
  <xdr:oneCellAnchor>
    <xdr:from>
      <xdr:col>18</xdr:col>
      <xdr:colOff>42750</xdr:colOff>
      <xdr:row>12</xdr:row>
      <xdr:rowOff>42750</xdr:rowOff>
    </xdr:from>
    <xdr:ext cx="476250" cy="476250"/>
    <xdr:pic>
      <xdr:nvPicPr>
        <xdr:cNvPr id="44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6550" y="232875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542925</xdr:colOff>
      <xdr:row>12</xdr:row>
      <xdr:rowOff>44032</xdr:rowOff>
    </xdr:from>
    <xdr:ext cx="438000" cy="457467"/>
    <xdr:pic>
      <xdr:nvPicPr>
        <xdr:cNvPr id="45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6725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28575</xdr:colOff>
      <xdr:row>12</xdr:row>
      <xdr:rowOff>44032</xdr:rowOff>
    </xdr:from>
    <xdr:ext cx="438000" cy="457467"/>
    <xdr:pic>
      <xdr:nvPicPr>
        <xdr:cNvPr id="46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419099</xdr:colOff>
      <xdr:row>11</xdr:row>
      <xdr:rowOff>161924</xdr:rowOff>
    </xdr:from>
    <xdr:ext cx="600075" cy="600075"/>
    <xdr:pic>
      <xdr:nvPicPr>
        <xdr:cNvPr id="47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9024" y="2257424"/>
          <a:ext cx="600075" cy="600075"/>
        </a:xfrm>
        <a:prstGeom prst="rect">
          <a:avLst/>
        </a:prstGeom>
      </xdr:spPr>
    </xdr:pic>
    <xdr:clientData/>
  </xdr:oneCellAnchor>
  <xdr:oneCellAnchor>
    <xdr:from>
      <xdr:col>25</xdr:col>
      <xdr:colOff>71325</xdr:colOff>
      <xdr:row>12</xdr:row>
      <xdr:rowOff>52275</xdr:rowOff>
    </xdr:from>
    <xdr:ext cx="476250" cy="476250"/>
    <xdr:pic>
      <xdr:nvPicPr>
        <xdr:cNvPr id="48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4040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25</xdr:col>
      <xdr:colOff>552450</xdr:colOff>
      <xdr:row>12</xdr:row>
      <xdr:rowOff>53557</xdr:rowOff>
    </xdr:from>
    <xdr:ext cx="438000" cy="457467"/>
    <xdr:pic>
      <xdr:nvPicPr>
        <xdr:cNvPr id="49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07350" y="2549107"/>
          <a:ext cx="438000" cy="457467"/>
        </a:xfrm>
        <a:prstGeom prst="rect">
          <a:avLst/>
        </a:prstGeom>
      </xdr:spPr>
    </xdr:pic>
    <xdr:clientData/>
  </xdr:oneCellAnchor>
  <xdr:oneCellAnchor>
    <xdr:from>
      <xdr:col>26</xdr:col>
      <xdr:colOff>476249</xdr:colOff>
      <xdr:row>11</xdr:row>
      <xdr:rowOff>180974</xdr:rowOff>
    </xdr:from>
    <xdr:ext cx="600075" cy="600075"/>
    <xdr:pic>
      <xdr:nvPicPr>
        <xdr:cNvPr id="50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59799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26</xdr:col>
      <xdr:colOff>71325</xdr:colOff>
      <xdr:row>12</xdr:row>
      <xdr:rowOff>52275</xdr:rowOff>
    </xdr:from>
    <xdr:ext cx="476250" cy="476250"/>
    <xdr:pic>
      <xdr:nvPicPr>
        <xdr:cNvPr id="51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48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24</xdr:col>
      <xdr:colOff>523875</xdr:colOff>
      <xdr:row>12</xdr:row>
      <xdr:rowOff>44032</xdr:rowOff>
    </xdr:from>
    <xdr:ext cx="438000" cy="457467"/>
    <xdr:pic>
      <xdr:nvPicPr>
        <xdr:cNvPr id="52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78475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25</xdr:col>
      <xdr:colOff>1038225</xdr:colOff>
      <xdr:row>12</xdr:row>
      <xdr:rowOff>66675</xdr:rowOff>
    </xdr:from>
    <xdr:ext cx="450000" cy="450000"/>
    <xdr:pic>
      <xdr:nvPicPr>
        <xdr:cNvPr id="53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07300" y="2352675"/>
          <a:ext cx="450000" cy="450000"/>
        </a:xfrm>
        <a:prstGeom prst="rect">
          <a:avLst/>
        </a:prstGeom>
      </xdr:spPr>
    </xdr:pic>
    <xdr:clientData/>
  </xdr:oneCellAnchor>
  <xdr:oneCellAnchor>
    <xdr:from>
      <xdr:col>28</xdr:col>
      <xdr:colOff>71325</xdr:colOff>
      <xdr:row>12</xdr:row>
      <xdr:rowOff>52275</xdr:rowOff>
    </xdr:from>
    <xdr:ext cx="476250" cy="476250"/>
    <xdr:pic>
      <xdr:nvPicPr>
        <xdr:cNvPr id="57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28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28</xdr:col>
      <xdr:colOff>571500</xdr:colOff>
      <xdr:row>12</xdr:row>
      <xdr:rowOff>53557</xdr:rowOff>
    </xdr:from>
    <xdr:ext cx="438000" cy="457467"/>
    <xdr:pic>
      <xdr:nvPicPr>
        <xdr:cNvPr id="58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305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28</xdr:col>
      <xdr:colOff>952499</xdr:colOff>
      <xdr:row>11</xdr:row>
      <xdr:rowOff>171449</xdr:rowOff>
    </xdr:from>
    <xdr:ext cx="600075" cy="600075"/>
    <xdr:pic>
      <xdr:nvPicPr>
        <xdr:cNvPr id="59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74649" y="2466974"/>
          <a:ext cx="600075" cy="600075"/>
        </a:xfrm>
        <a:prstGeom prst="rect">
          <a:avLst/>
        </a:prstGeom>
      </xdr:spPr>
    </xdr:pic>
    <xdr:clientData/>
  </xdr:oneCellAnchor>
  <xdr:oneCellAnchor>
    <xdr:from>
      <xdr:col>28</xdr:col>
      <xdr:colOff>1495425</xdr:colOff>
      <xdr:row>12</xdr:row>
      <xdr:rowOff>57150</xdr:rowOff>
    </xdr:from>
    <xdr:ext cx="450000" cy="450000"/>
    <xdr:pic>
      <xdr:nvPicPr>
        <xdr:cNvPr id="60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17575" y="2552700"/>
          <a:ext cx="450000" cy="450000"/>
        </a:xfrm>
        <a:prstGeom prst="rect">
          <a:avLst/>
        </a:prstGeom>
      </xdr:spPr>
    </xdr:pic>
    <xdr:clientData/>
  </xdr:oneCellAnchor>
  <xdr:oneCellAnchor>
    <xdr:from>
      <xdr:col>26</xdr:col>
      <xdr:colOff>1028700</xdr:colOff>
      <xdr:row>12</xdr:row>
      <xdr:rowOff>57150</xdr:rowOff>
    </xdr:from>
    <xdr:ext cx="450000" cy="450000"/>
    <xdr:pic>
      <xdr:nvPicPr>
        <xdr:cNvPr id="61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50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24</xdr:col>
      <xdr:colOff>33225</xdr:colOff>
      <xdr:row>12</xdr:row>
      <xdr:rowOff>33225</xdr:rowOff>
    </xdr:from>
    <xdr:ext cx="476250" cy="476250"/>
    <xdr:pic>
      <xdr:nvPicPr>
        <xdr:cNvPr id="62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7825" y="2319225"/>
          <a:ext cx="476250" cy="476250"/>
        </a:xfrm>
        <a:prstGeom prst="rect">
          <a:avLst/>
        </a:prstGeom>
      </xdr:spPr>
    </xdr:pic>
    <xdr:clientData/>
  </xdr:oneCellAnchor>
  <xdr:oneCellAnchor>
    <xdr:from>
      <xdr:col>24</xdr:col>
      <xdr:colOff>923924</xdr:colOff>
      <xdr:row>11</xdr:row>
      <xdr:rowOff>171449</xdr:rowOff>
    </xdr:from>
    <xdr:ext cx="600075" cy="600075"/>
    <xdr:pic>
      <xdr:nvPicPr>
        <xdr:cNvPr id="6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78524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22</xdr:col>
      <xdr:colOff>38100</xdr:colOff>
      <xdr:row>12</xdr:row>
      <xdr:rowOff>53557</xdr:rowOff>
    </xdr:from>
    <xdr:ext cx="438000" cy="457467"/>
    <xdr:pic>
      <xdr:nvPicPr>
        <xdr:cNvPr id="64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22</xdr:col>
      <xdr:colOff>552450</xdr:colOff>
      <xdr:row>12</xdr:row>
      <xdr:rowOff>57150</xdr:rowOff>
    </xdr:from>
    <xdr:ext cx="450000" cy="450000"/>
    <xdr:pic>
      <xdr:nvPicPr>
        <xdr:cNvPr id="65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0600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22</xdr:col>
      <xdr:colOff>1000124</xdr:colOff>
      <xdr:row>11</xdr:row>
      <xdr:rowOff>171449</xdr:rowOff>
    </xdr:from>
    <xdr:ext cx="600075" cy="600075"/>
    <xdr:pic>
      <xdr:nvPicPr>
        <xdr:cNvPr id="66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78274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23</xdr:col>
      <xdr:colOff>533400</xdr:colOff>
      <xdr:row>12</xdr:row>
      <xdr:rowOff>66675</xdr:rowOff>
    </xdr:from>
    <xdr:ext cx="450000" cy="450000"/>
    <xdr:pic>
      <xdr:nvPicPr>
        <xdr:cNvPr id="6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9775" y="2352675"/>
          <a:ext cx="450000" cy="450000"/>
        </a:xfrm>
        <a:prstGeom prst="rect">
          <a:avLst/>
        </a:prstGeom>
      </xdr:spPr>
    </xdr:pic>
    <xdr:clientData/>
  </xdr:oneCellAnchor>
  <xdr:oneCellAnchor>
    <xdr:from>
      <xdr:col>27</xdr:col>
      <xdr:colOff>47625</xdr:colOff>
      <xdr:row>12</xdr:row>
      <xdr:rowOff>57150</xdr:rowOff>
    </xdr:from>
    <xdr:ext cx="438000" cy="457467"/>
    <xdr:pic>
      <xdr:nvPicPr>
        <xdr:cNvPr id="72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0" y="2552700"/>
          <a:ext cx="438000" cy="457467"/>
        </a:xfrm>
        <a:prstGeom prst="rect">
          <a:avLst/>
        </a:prstGeom>
      </xdr:spPr>
    </xdr:pic>
    <xdr:clientData/>
  </xdr:oneCellAnchor>
  <xdr:oneCellAnchor>
    <xdr:from>
      <xdr:col>27</xdr:col>
      <xdr:colOff>438150</xdr:colOff>
      <xdr:row>11</xdr:row>
      <xdr:rowOff>180975</xdr:rowOff>
    </xdr:from>
    <xdr:ext cx="600075" cy="600075"/>
    <xdr:pic>
      <xdr:nvPicPr>
        <xdr:cNvPr id="7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26775" y="2476500"/>
          <a:ext cx="600075" cy="600075"/>
        </a:xfrm>
        <a:prstGeom prst="rect">
          <a:avLst/>
        </a:prstGeom>
      </xdr:spPr>
    </xdr:pic>
    <xdr:clientData/>
  </xdr:oneCellAnchor>
  <xdr:oneCellAnchor>
    <xdr:from>
      <xdr:col>27</xdr:col>
      <xdr:colOff>1000125</xdr:colOff>
      <xdr:row>12</xdr:row>
      <xdr:rowOff>57150</xdr:rowOff>
    </xdr:from>
    <xdr:ext cx="450000" cy="450000"/>
    <xdr:pic>
      <xdr:nvPicPr>
        <xdr:cNvPr id="74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88750" y="2552700"/>
          <a:ext cx="450000" cy="450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tabSelected="1" workbookViewId="0">
      <pane xSplit="5" ySplit="13" topLeftCell="F38" activePane="bottomRight" state="frozen"/>
      <selection pane="topRight" activeCell="F1" sqref="F1"/>
      <selection pane="bottomLeft" activeCell="A14" sqref="A14"/>
      <selection pane="bottomRight" activeCell="D4" sqref="D4"/>
    </sheetView>
  </sheetViews>
  <sheetFormatPr baseColWidth="10" defaultRowHeight="15" x14ac:dyDescent="0.25"/>
  <cols>
    <col min="1" max="1" width="5.140625" bestFit="1" customWidth="1"/>
    <col min="2" max="2" width="22.28515625" style="8" bestFit="1" customWidth="1"/>
    <col min="3" max="3" width="6.5703125" style="8" bestFit="1" customWidth="1"/>
    <col min="4" max="4" width="13.42578125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24" width="15.85546875" customWidth="1"/>
    <col min="25" max="25" width="23.7109375" customWidth="1"/>
    <col min="26" max="26" width="23.5703125" customWidth="1"/>
    <col min="27" max="27" width="23.42578125" customWidth="1"/>
    <col min="28" max="28" width="23" customWidth="1"/>
    <col min="29" max="29" width="29.85546875" customWidth="1"/>
    <col min="30" max="30" width="11.7109375" bestFit="1" customWidth="1"/>
    <col min="31" max="31" width="11.85546875" bestFit="1" customWidth="1"/>
    <col min="32" max="35" width="9.7109375" customWidth="1"/>
    <col min="36" max="36" width="11.42578125" hidden="1" customWidth="1"/>
  </cols>
  <sheetData>
    <row r="1" spans="1:36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36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36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36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36" ht="15" customHeight="1" x14ac:dyDescent="0.25">
      <c r="B5" s="1"/>
      <c r="C5" s="1"/>
      <c r="D5" s="1"/>
      <c r="E5" s="2"/>
      <c r="F5" s="68" t="s">
        <v>22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</row>
    <row r="6" spans="1:36" ht="15" customHeight="1" x14ac:dyDescent="0.25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</row>
    <row r="7" spans="1:36" ht="18.75" x14ac:dyDescent="0.3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</row>
    <row r="8" spans="1:36" ht="18.75" x14ac:dyDescent="0.3">
      <c r="A8" s="69" t="s">
        <v>24</v>
      </c>
      <c r="B8" s="69"/>
      <c r="C8" s="69"/>
      <c r="D8" s="69"/>
      <c r="F8" s="70" t="s">
        <v>0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</row>
    <row r="9" spans="1:36" ht="18.75" x14ac:dyDescent="0.3">
      <c r="A9" s="3" t="str">
        <f>CONCATENATE("Casillas computadas: ",AJ16," de ",AJ15)</f>
        <v>Casillas computadas: 21 de 21</v>
      </c>
      <c r="B9" s="4"/>
      <c r="C9" s="4"/>
      <c r="D9" s="4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</row>
    <row r="10" spans="1:36" ht="18.75" x14ac:dyDescent="0.3">
      <c r="A10" s="5" t="str">
        <f>CONCATENATE("Porcentaje de avance de captura: ",AJ18,"%")</f>
        <v>Porcentaje de avance de captura: 100.00%</v>
      </c>
      <c r="B10" s="6"/>
      <c r="C10" s="6"/>
      <c r="D10" s="7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</row>
    <row r="11" spans="1:36" ht="15.75" thickBot="1" x14ac:dyDescent="0.3">
      <c r="F11" s="2"/>
      <c r="G11" s="2"/>
      <c r="H11" s="2"/>
      <c r="I11" s="2"/>
      <c r="J11" s="2"/>
      <c r="K11" s="2"/>
    </row>
    <row r="12" spans="1:36" ht="15.75" customHeight="1" thickBot="1" x14ac:dyDescent="0.3">
      <c r="A12" s="71" t="s">
        <v>1</v>
      </c>
      <c r="B12" s="72"/>
      <c r="C12" s="72"/>
      <c r="D12" s="72"/>
      <c r="E12" s="73"/>
      <c r="F12" s="74" t="s">
        <v>2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3</v>
      </c>
      <c r="Q12" s="78"/>
      <c r="R12" s="79"/>
      <c r="S12" s="80" t="s">
        <v>4</v>
      </c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3" t="s">
        <v>5</v>
      </c>
      <c r="AG12" s="84"/>
      <c r="AH12" s="84"/>
      <c r="AI12" s="85"/>
    </row>
    <row r="13" spans="1:36" s="12" customFormat="1" ht="45.75" thickBot="1" x14ac:dyDescent="0.3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11</v>
      </c>
      <c r="R13" s="11" t="s">
        <v>12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 t="s">
        <v>11</v>
      </c>
      <c r="AE13" s="10" t="s">
        <v>12</v>
      </c>
      <c r="AF13" s="10" t="s">
        <v>13</v>
      </c>
      <c r="AG13" s="10" t="s">
        <v>14</v>
      </c>
      <c r="AH13" s="10" t="s">
        <v>15</v>
      </c>
      <c r="AI13" s="10" t="s">
        <v>23</v>
      </c>
    </row>
    <row r="14" spans="1:36" ht="15" customHeight="1" x14ac:dyDescent="0.25">
      <c r="A14" s="13">
        <v>1</v>
      </c>
      <c r="B14" s="14" t="s">
        <v>16</v>
      </c>
      <c r="C14" s="15">
        <v>2002</v>
      </c>
      <c r="D14" s="16" t="s">
        <v>17</v>
      </c>
      <c r="E14" s="17">
        <v>656</v>
      </c>
      <c r="F14" s="18">
        <v>174</v>
      </c>
      <c r="G14" s="19">
        <v>50</v>
      </c>
      <c r="H14" s="19">
        <v>183</v>
      </c>
      <c r="I14" s="19">
        <v>4</v>
      </c>
      <c r="J14" s="19">
        <v>1</v>
      </c>
      <c r="K14" s="19">
        <v>0</v>
      </c>
      <c r="L14" s="19">
        <v>0</v>
      </c>
      <c r="M14" s="19">
        <v>0</v>
      </c>
      <c r="N14" s="19">
        <v>0</v>
      </c>
      <c r="O14" s="20">
        <v>1</v>
      </c>
      <c r="P14" s="21">
        <v>0</v>
      </c>
      <c r="Q14" s="22">
        <f>P14</f>
        <v>0</v>
      </c>
      <c r="R14" s="22">
        <f>Q14+J14+G14</f>
        <v>51</v>
      </c>
      <c r="S14" s="21">
        <v>1</v>
      </c>
      <c r="T14" s="21">
        <v>1</v>
      </c>
      <c r="U14" s="21">
        <v>0</v>
      </c>
      <c r="V14" s="21">
        <v>0</v>
      </c>
      <c r="W14" s="21">
        <v>0</v>
      </c>
      <c r="X14" s="21">
        <v>0</v>
      </c>
      <c r="Y14" s="21">
        <v>1</v>
      </c>
      <c r="Z14" s="21">
        <v>0</v>
      </c>
      <c r="AA14" s="21">
        <v>0</v>
      </c>
      <c r="AB14" s="21">
        <v>0</v>
      </c>
      <c r="AC14" s="21">
        <v>0</v>
      </c>
      <c r="AD14" s="22">
        <f t="shared" ref="AD14:AD34" si="0">SUM(S14:AC14)</f>
        <v>3</v>
      </c>
      <c r="AE14" s="22">
        <f t="shared" ref="AE14:AE34" si="1">AD14+H14+I14+L14+O14</f>
        <v>191</v>
      </c>
      <c r="AF14" s="18">
        <v>0</v>
      </c>
      <c r="AG14" s="19">
        <v>6</v>
      </c>
      <c r="AH14" s="23">
        <f t="shared" ref="AH14:AH34" si="2">SUM(F14:O14)</f>
        <v>413</v>
      </c>
      <c r="AI14" s="24">
        <f t="shared" ref="AI14:AI34" si="3">AD14+AF14+AG14+AH14+Q14</f>
        <v>422</v>
      </c>
      <c r="AJ14">
        <f>COUNTIF(AI14:AI34,0)</f>
        <v>0</v>
      </c>
    </row>
    <row r="15" spans="1:36" ht="15" customHeight="1" x14ac:dyDescent="0.25">
      <c r="A15" s="25">
        <f t="shared" ref="A15:A34" si="4">A14+1</f>
        <v>2</v>
      </c>
      <c r="B15" s="26" t="s">
        <v>16</v>
      </c>
      <c r="C15" s="27">
        <v>2002</v>
      </c>
      <c r="D15" s="28" t="s">
        <v>18</v>
      </c>
      <c r="E15" s="29">
        <v>656</v>
      </c>
      <c r="F15" s="30">
        <v>165</v>
      </c>
      <c r="G15" s="31">
        <v>64</v>
      </c>
      <c r="H15" s="31">
        <v>179</v>
      </c>
      <c r="I15" s="31">
        <v>2</v>
      </c>
      <c r="J15" s="31">
        <v>4</v>
      </c>
      <c r="K15" s="31">
        <v>0</v>
      </c>
      <c r="L15" s="31">
        <v>0</v>
      </c>
      <c r="M15" s="31">
        <v>0</v>
      </c>
      <c r="N15" s="31">
        <v>0</v>
      </c>
      <c r="O15" s="32">
        <v>0</v>
      </c>
      <c r="P15" s="33">
        <v>2</v>
      </c>
      <c r="Q15" s="34">
        <f t="shared" ref="Q15:Q34" si="5">P15</f>
        <v>2</v>
      </c>
      <c r="R15" s="34">
        <f t="shared" ref="R15:R34" si="6">Q15+J15+G15</f>
        <v>70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1</v>
      </c>
      <c r="Z15" s="33">
        <v>0</v>
      </c>
      <c r="AA15" s="33">
        <v>0</v>
      </c>
      <c r="AB15" s="33">
        <v>0</v>
      </c>
      <c r="AC15" s="33">
        <v>0</v>
      </c>
      <c r="AD15" s="34">
        <f t="shared" si="0"/>
        <v>1</v>
      </c>
      <c r="AE15" s="34">
        <f t="shared" si="1"/>
        <v>182</v>
      </c>
      <c r="AF15" s="30">
        <v>0</v>
      </c>
      <c r="AG15" s="31">
        <v>9</v>
      </c>
      <c r="AH15" s="35">
        <f t="shared" si="2"/>
        <v>414</v>
      </c>
      <c r="AI15" s="36">
        <f t="shared" si="3"/>
        <v>426</v>
      </c>
      <c r="AJ15">
        <f>C38</f>
        <v>21</v>
      </c>
    </row>
    <row r="16" spans="1:36" ht="15" customHeight="1" x14ac:dyDescent="0.25">
      <c r="A16" s="37">
        <f t="shared" si="4"/>
        <v>3</v>
      </c>
      <c r="B16" s="38" t="s">
        <v>16</v>
      </c>
      <c r="C16" s="39">
        <v>2003</v>
      </c>
      <c r="D16" s="40" t="s">
        <v>17</v>
      </c>
      <c r="E16" s="41">
        <v>449</v>
      </c>
      <c r="F16" s="42">
        <v>97</v>
      </c>
      <c r="G16" s="43">
        <v>59</v>
      </c>
      <c r="H16" s="43">
        <v>143</v>
      </c>
      <c r="I16" s="43">
        <v>1</v>
      </c>
      <c r="J16" s="43">
        <v>1</v>
      </c>
      <c r="K16" s="43">
        <v>0</v>
      </c>
      <c r="L16" s="43">
        <v>0</v>
      </c>
      <c r="M16" s="43">
        <v>0</v>
      </c>
      <c r="N16" s="43">
        <v>0</v>
      </c>
      <c r="O16" s="44">
        <v>0</v>
      </c>
      <c r="P16" s="45">
        <v>1</v>
      </c>
      <c r="Q16" s="46">
        <f t="shared" si="5"/>
        <v>1</v>
      </c>
      <c r="R16" s="46">
        <f t="shared" si="6"/>
        <v>61</v>
      </c>
      <c r="S16" s="45">
        <v>1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0</v>
      </c>
      <c r="AC16" s="45">
        <v>0</v>
      </c>
      <c r="AD16" s="46">
        <f t="shared" si="0"/>
        <v>1</v>
      </c>
      <c r="AE16" s="46">
        <f t="shared" si="1"/>
        <v>145</v>
      </c>
      <c r="AF16" s="42">
        <v>0</v>
      </c>
      <c r="AG16" s="43">
        <v>7</v>
      </c>
      <c r="AH16" s="47">
        <f t="shared" si="2"/>
        <v>301</v>
      </c>
      <c r="AI16" s="48">
        <f t="shared" si="3"/>
        <v>310</v>
      </c>
      <c r="AJ16">
        <f>AJ15-AJ14</f>
        <v>21</v>
      </c>
    </row>
    <row r="17" spans="1:36" ht="15" customHeight="1" x14ac:dyDescent="0.25">
      <c r="A17" s="25">
        <f t="shared" si="4"/>
        <v>4</v>
      </c>
      <c r="B17" s="26" t="s">
        <v>16</v>
      </c>
      <c r="C17" s="27">
        <v>2003</v>
      </c>
      <c r="D17" s="28" t="s">
        <v>18</v>
      </c>
      <c r="E17" s="29">
        <v>449</v>
      </c>
      <c r="F17" s="30">
        <v>86</v>
      </c>
      <c r="G17" s="31">
        <v>66</v>
      </c>
      <c r="H17" s="31">
        <v>129</v>
      </c>
      <c r="I17" s="31">
        <v>2</v>
      </c>
      <c r="J17" s="31">
        <v>2</v>
      </c>
      <c r="K17" s="31">
        <v>0</v>
      </c>
      <c r="L17" s="31">
        <v>0</v>
      </c>
      <c r="M17" s="31">
        <v>0</v>
      </c>
      <c r="N17" s="31">
        <v>0</v>
      </c>
      <c r="O17" s="32">
        <v>0</v>
      </c>
      <c r="P17" s="33">
        <v>0</v>
      </c>
      <c r="Q17" s="34">
        <f t="shared" si="5"/>
        <v>0</v>
      </c>
      <c r="R17" s="34">
        <f t="shared" si="6"/>
        <v>68</v>
      </c>
      <c r="S17" s="33">
        <v>1</v>
      </c>
      <c r="T17" s="33">
        <v>0</v>
      </c>
      <c r="U17" s="33">
        <v>1</v>
      </c>
      <c r="V17" s="33">
        <v>0</v>
      </c>
      <c r="W17" s="33">
        <v>0</v>
      </c>
      <c r="X17" s="33">
        <v>0</v>
      </c>
      <c r="Y17" s="33">
        <v>1</v>
      </c>
      <c r="Z17" s="33">
        <v>0</v>
      </c>
      <c r="AA17" s="33">
        <v>0</v>
      </c>
      <c r="AB17" s="33">
        <v>0</v>
      </c>
      <c r="AC17" s="33">
        <v>0</v>
      </c>
      <c r="AD17" s="34">
        <f t="shared" si="0"/>
        <v>3</v>
      </c>
      <c r="AE17" s="34">
        <f t="shared" si="1"/>
        <v>134</v>
      </c>
      <c r="AF17" s="30">
        <v>0</v>
      </c>
      <c r="AG17" s="31">
        <v>7</v>
      </c>
      <c r="AH17" s="35">
        <f t="shared" si="2"/>
        <v>285</v>
      </c>
      <c r="AI17" s="36">
        <f t="shared" si="3"/>
        <v>295</v>
      </c>
      <c r="AJ17" s="49">
        <f>AJ16*100/AJ15</f>
        <v>100</v>
      </c>
    </row>
    <row r="18" spans="1:36" ht="15" customHeight="1" x14ac:dyDescent="0.25">
      <c r="A18" s="37">
        <f t="shared" si="4"/>
        <v>5</v>
      </c>
      <c r="B18" s="38" t="s">
        <v>16</v>
      </c>
      <c r="C18" s="39">
        <v>2004</v>
      </c>
      <c r="D18" s="40" t="s">
        <v>17</v>
      </c>
      <c r="E18" s="41">
        <v>482</v>
      </c>
      <c r="F18" s="42">
        <v>115</v>
      </c>
      <c r="G18" s="43">
        <v>72</v>
      </c>
      <c r="H18" s="43">
        <v>127</v>
      </c>
      <c r="I18" s="43">
        <v>2</v>
      </c>
      <c r="J18" s="43">
        <v>0</v>
      </c>
      <c r="K18" s="43">
        <v>0</v>
      </c>
      <c r="L18" s="43">
        <v>2</v>
      </c>
      <c r="M18" s="43">
        <v>0</v>
      </c>
      <c r="N18" s="43">
        <v>0</v>
      </c>
      <c r="O18" s="44">
        <v>0</v>
      </c>
      <c r="P18" s="45">
        <v>1</v>
      </c>
      <c r="Q18" s="46">
        <f t="shared" si="5"/>
        <v>1</v>
      </c>
      <c r="R18" s="46">
        <f t="shared" si="6"/>
        <v>73</v>
      </c>
      <c r="S18" s="45">
        <v>1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6">
        <f t="shared" si="0"/>
        <v>1</v>
      </c>
      <c r="AE18" s="46">
        <f t="shared" si="1"/>
        <v>132</v>
      </c>
      <c r="AF18" s="42">
        <v>0</v>
      </c>
      <c r="AG18" s="43">
        <v>6</v>
      </c>
      <c r="AH18" s="47">
        <f t="shared" si="2"/>
        <v>318</v>
      </c>
      <c r="AI18" s="48">
        <f t="shared" si="3"/>
        <v>326</v>
      </c>
      <c r="AJ18" s="50" t="str">
        <f>TEXT(AJ17,"0.00")</f>
        <v>100.00</v>
      </c>
    </row>
    <row r="19" spans="1:36" ht="15" customHeight="1" x14ac:dyDescent="0.25">
      <c r="A19" s="25">
        <f t="shared" si="4"/>
        <v>6</v>
      </c>
      <c r="B19" s="26" t="s">
        <v>16</v>
      </c>
      <c r="C19" s="27">
        <v>2004</v>
      </c>
      <c r="D19" s="28" t="s">
        <v>18</v>
      </c>
      <c r="E19" s="29">
        <v>482</v>
      </c>
      <c r="F19" s="30">
        <v>138</v>
      </c>
      <c r="G19" s="31">
        <v>84</v>
      </c>
      <c r="H19" s="31">
        <v>111</v>
      </c>
      <c r="I19" s="31">
        <v>1</v>
      </c>
      <c r="J19" s="31">
        <v>0</v>
      </c>
      <c r="K19" s="31">
        <v>0</v>
      </c>
      <c r="L19" s="31">
        <v>2</v>
      </c>
      <c r="M19" s="31">
        <v>0</v>
      </c>
      <c r="N19" s="31">
        <v>0</v>
      </c>
      <c r="O19" s="32">
        <v>2</v>
      </c>
      <c r="P19" s="33">
        <v>1</v>
      </c>
      <c r="Q19" s="34">
        <f t="shared" si="5"/>
        <v>1</v>
      </c>
      <c r="R19" s="34">
        <f t="shared" si="6"/>
        <v>85</v>
      </c>
      <c r="S19" s="33">
        <v>1</v>
      </c>
      <c r="T19" s="33">
        <v>0</v>
      </c>
      <c r="U19" s="33">
        <v>0</v>
      </c>
      <c r="V19" s="33">
        <v>0</v>
      </c>
      <c r="W19" s="33">
        <v>0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3">
        <v>0</v>
      </c>
      <c r="AD19" s="34">
        <f t="shared" si="0"/>
        <v>1</v>
      </c>
      <c r="AE19" s="34">
        <f t="shared" si="1"/>
        <v>117</v>
      </c>
      <c r="AF19" s="30">
        <v>0</v>
      </c>
      <c r="AG19" s="31">
        <v>4</v>
      </c>
      <c r="AH19" s="35">
        <f t="shared" si="2"/>
        <v>338</v>
      </c>
      <c r="AI19" s="36">
        <f t="shared" si="3"/>
        <v>344</v>
      </c>
    </row>
    <row r="20" spans="1:36" ht="15" customHeight="1" x14ac:dyDescent="0.25">
      <c r="A20" s="37">
        <f t="shared" si="4"/>
        <v>7</v>
      </c>
      <c r="B20" s="38" t="s">
        <v>16</v>
      </c>
      <c r="C20" s="39">
        <v>2005</v>
      </c>
      <c r="D20" s="40" t="s">
        <v>17</v>
      </c>
      <c r="E20" s="41">
        <v>738</v>
      </c>
      <c r="F20" s="42">
        <v>196</v>
      </c>
      <c r="G20" s="43">
        <v>88</v>
      </c>
      <c r="H20" s="43">
        <v>181</v>
      </c>
      <c r="I20" s="43">
        <v>1</v>
      </c>
      <c r="J20" s="43">
        <v>1</v>
      </c>
      <c r="K20" s="43">
        <v>0</v>
      </c>
      <c r="L20" s="43">
        <v>0</v>
      </c>
      <c r="M20" s="43">
        <v>0</v>
      </c>
      <c r="N20" s="43">
        <v>0</v>
      </c>
      <c r="O20" s="44">
        <v>1</v>
      </c>
      <c r="P20" s="45">
        <v>0</v>
      </c>
      <c r="Q20" s="46">
        <f t="shared" si="5"/>
        <v>0</v>
      </c>
      <c r="R20" s="46">
        <f t="shared" si="6"/>
        <v>89</v>
      </c>
      <c r="S20" s="45">
        <v>3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5">
        <v>0</v>
      </c>
      <c r="AB20" s="45">
        <v>0</v>
      </c>
      <c r="AC20" s="45">
        <v>0</v>
      </c>
      <c r="AD20" s="46">
        <f t="shared" si="0"/>
        <v>3</v>
      </c>
      <c r="AE20" s="46">
        <f t="shared" si="1"/>
        <v>186</v>
      </c>
      <c r="AF20" s="42">
        <v>0</v>
      </c>
      <c r="AG20" s="43">
        <v>6</v>
      </c>
      <c r="AH20" s="47">
        <f t="shared" si="2"/>
        <v>468</v>
      </c>
      <c r="AI20" s="48">
        <f t="shared" si="3"/>
        <v>477</v>
      </c>
    </row>
    <row r="21" spans="1:36" ht="15" customHeight="1" x14ac:dyDescent="0.25">
      <c r="A21" s="25">
        <f t="shared" si="4"/>
        <v>8</v>
      </c>
      <c r="B21" s="26" t="s">
        <v>16</v>
      </c>
      <c r="C21" s="27">
        <v>2005</v>
      </c>
      <c r="D21" s="28" t="s">
        <v>18</v>
      </c>
      <c r="E21" s="29">
        <v>737</v>
      </c>
      <c r="F21" s="30">
        <v>224</v>
      </c>
      <c r="G21" s="31">
        <v>78</v>
      </c>
      <c r="H21" s="31">
        <v>185</v>
      </c>
      <c r="I21" s="31">
        <v>0</v>
      </c>
      <c r="J21" s="31">
        <v>2</v>
      </c>
      <c r="K21" s="31">
        <v>0</v>
      </c>
      <c r="L21" s="31">
        <v>2</v>
      </c>
      <c r="M21" s="31">
        <v>0</v>
      </c>
      <c r="N21" s="31">
        <v>0</v>
      </c>
      <c r="O21" s="32">
        <v>1</v>
      </c>
      <c r="P21" s="33">
        <v>1</v>
      </c>
      <c r="Q21" s="34">
        <f t="shared" si="5"/>
        <v>1</v>
      </c>
      <c r="R21" s="34">
        <f t="shared" si="6"/>
        <v>81</v>
      </c>
      <c r="S21" s="33">
        <v>2</v>
      </c>
      <c r="T21" s="33">
        <v>0</v>
      </c>
      <c r="U21" s="33">
        <v>1</v>
      </c>
      <c r="V21" s="33">
        <v>0</v>
      </c>
      <c r="W21" s="33">
        <v>0</v>
      </c>
      <c r="X21" s="33">
        <v>0</v>
      </c>
      <c r="Y21" s="33">
        <v>0</v>
      </c>
      <c r="Z21" s="33">
        <v>0</v>
      </c>
      <c r="AA21" s="33">
        <v>0</v>
      </c>
      <c r="AB21" s="33">
        <v>0</v>
      </c>
      <c r="AC21" s="33">
        <v>0</v>
      </c>
      <c r="AD21" s="34">
        <f t="shared" si="0"/>
        <v>3</v>
      </c>
      <c r="AE21" s="34">
        <f t="shared" si="1"/>
        <v>191</v>
      </c>
      <c r="AF21" s="30">
        <v>0</v>
      </c>
      <c r="AG21" s="31">
        <v>10</v>
      </c>
      <c r="AH21" s="35">
        <f t="shared" si="2"/>
        <v>492</v>
      </c>
      <c r="AI21" s="36">
        <f t="shared" si="3"/>
        <v>506</v>
      </c>
    </row>
    <row r="22" spans="1:36" ht="15" customHeight="1" x14ac:dyDescent="0.25">
      <c r="A22" s="37">
        <f t="shared" si="4"/>
        <v>9</v>
      </c>
      <c r="B22" s="38" t="s">
        <v>16</v>
      </c>
      <c r="C22" s="39">
        <v>2006</v>
      </c>
      <c r="D22" s="40" t="s">
        <v>17</v>
      </c>
      <c r="E22" s="41">
        <v>599</v>
      </c>
      <c r="F22" s="42">
        <v>124</v>
      </c>
      <c r="G22" s="43">
        <v>87</v>
      </c>
      <c r="H22" s="43">
        <v>171</v>
      </c>
      <c r="I22" s="43">
        <v>2</v>
      </c>
      <c r="J22" s="43">
        <v>2</v>
      </c>
      <c r="K22" s="43">
        <v>0</v>
      </c>
      <c r="L22" s="43">
        <v>0</v>
      </c>
      <c r="M22" s="43">
        <v>0</v>
      </c>
      <c r="N22" s="43">
        <v>0</v>
      </c>
      <c r="O22" s="44">
        <v>1</v>
      </c>
      <c r="P22" s="45">
        <v>2</v>
      </c>
      <c r="Q22" s="46">
        <f t="shared" si="5"/>
        <v>2</v>
      </c>
      <c r="R22" s="46">
        <f t="shared" si="6"/>
        <v>91</v>
      </c>
      <c r="S22" s="45">
        <v>2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6">
        <f t="shared" si="0"/>
        <v>2</v>
      </c>
      <c r="AE22" s="46">
        <f t="shared" si="1"/>
        <v>176</v>
      </c>
      <c r="AF22" s="42">
        <v>0</v>
      </c>
      <c r="AG22" s="43">
        <v>6</v>
      </c>
      <c r="AH22" s="47">
        <f t="shared" si="2"/>
        <v>387</v>
      </c>
      <c r="AI22" s="48">
        <f t="shared" si="3"/>
        <v>397</v>
      </c>
    </row>
    <row r="23" spans="1:36" ht="15" customHeight="1" x14ac:dyDescent="0.25">
      <c r="A23" s="25">
        <f t="shared" si="4"/>
        <v>10</v>
      </c>
      <c r="B23" s="26" t="s">
        <v>16</v>
      </c>
      <c r="C23" s="27">
        <v>2006</v>
      </c>
      <c r="D23" s="28" t="s">
        <v>18</v>
      </c>
      <c r="E23" s="29">
        <v>599</v>
      </c>
      <c r="F23" s="30">
        <v>94</v>
      </c>
      <c r="G23" s="31">
        <v>100</v>
      </c>
      <c r="H23" s="31">
        <v>156</v>
      </c>
      <c r="I23" s="31">
        <v>1</v>
      </c>
      <c r="J23" s="31">
        <v>1</v>
      </c>
      <c r="K23" s="31">
        <v>0</v>
      </c>
      <c r="L23" s="31">
        <v>3</v>
      </c>
      <c r="M23" s="31">
        <v>0</v>
      </c>
      <c r="N23" s="31">
        <v>0</v>
      </c>
      <c r="O23" s="32">
        <v>0</v>
      </c>
      <c r="P23" s="33">
        <v>0</v>
      </c>
      <c r="Q23" s="34">
        <f t="shared" si="5"/>
        <v>0</v>
      </c>
      <c r="R23" s="34">
        <f t="shared" si="6"/>
        <v>101</v>
      </c>
      <c r="S23" s="33">
        <v>4</v>
      </c>
      <c r="T23" s="33">
        <v>1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4">
        <f t="shared" si="0"/>
        <v>5</v>
      </c>
      <c r="AE23" s="34">
        <f t="shared" si="1"/>
        <v>165</v>
      </c>
      <c r="AF23" s="30">
        <v>0</v>
      </c>
      <c r="AG23" s="31">
        <v>10</v>
      </c>
      <c r="AH23" s="35">
        <f t="shared" si="2"/>
        <v>355</v>
      </c>
      <c r="AI23" s="36">
        <f t="shared" si="3"/>
        <v>370</v>
      </c>
      <c r="AJ23">
        <f>C46</f>
        <v>0</v>
      </c>
    </row>
    <row r="24" spans="1:36" ht="15" customHeight="1" x14ac:dyDescent="0.25">
      <c r="A24" s="37">
        <f t="shared" si="4"/>
        <v>11</v>
      </c>
      <c r="B24" s="38" t="s">
        <v>16</v>
      </c>
      <c r="C24" s="39">
        <v>2007</v>
      </c>
      <c r="D24" s="40" t="s">
        <v>17</v>
      </c>
      <c r="E24" s="41">
        <v>410</v>
      </c>
      <c r="F24" s="42">
        <v>77</v>
      </c>
      <c r="G24" s="43">
        <v>85</v>
      </c>
      <c r="H24" s="43">
        <v>65</v>
      </c>
      <c r="I24" s="43">
        <v>2</v>
      </c>
      <c r="J24" s="43">
        <v>0</v>
      </c>
      <c r="K24" s="43">
        <v>0</v>
      </c>
      <c r="L24" s="43">
        <v>1</v>
      </c>
      <c r="M24" s="43">
        <v>0</v>
      </c>
      <c r="N24" s="43">
        <v>0</v>
      </c>
      <c r="O24" s="44">
        <v>1</v>
      </c>
      <c r="P24" s="45">
        <v>1</v>
      </c>
      <c r="Q24" s="46">
        <f t="shared" si="5"/>
        <v>1</v>
      </c>
      <c r="R24" s="46">
        <f t="shared" si="6"/>
        <v>86</v>
      </c>
      <c r="S24" s="45">
        <v>2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  <c r="AD24" s="46">
        <f t="shared" si="0"/>
        <v>2</v>
      </c>
      <c r="AE24" s="46">
        <f t="shared" si="1"/>
        <v>71</v>
      </c>
      <c r="AF24" s="42">
        <v>0</v>
      </c>
      <c r="AG24" s="43">
        <v>5</v>
      </c>
      <c r="AH24" s="47">
        <f t="shared" si="2"/>
        <v>231</v>
      </c>
      <c r="AI24" s="48">
        <f t="shared" si="3"/>
        <v>239</v>
      </c>
      <c r="AJ24">
        <f>AJ23-AJ22</f>
        <v>0</v>
      </c>
    </row>
    <row r="25" spans="1:36" ht="15" customHeight="1" x14ac:dyDescent="0.25">
      <c r="A25" s="25">
        <f t="shared" si="4"/>
        <v>12</v>
      </c>
      <c r="B25" s="26" t="s">
        <v>16</v>
      </c>
      <c r="C25" s="27">
        <v>2007</v>
      </c>
      <c r="D25" s="28" t="s">
        <v>18</v>
      </c>
      <c r="E25" s="29">
        <v>410</v>
      </c>
      <c r="F25" s="30">
        <v>67</v>
      </c>
      <c r="G25" s="31">
        <v>76</v>
      </c>
      <c r="H25" s="31">
        <v>79</v>
      </c>
      <c r="I25" s="31">
        <v>0</v>
      </c>
      <c r="J25" s="31">
        <v>0</v>
      </c>
      <c r="K25" s="31">
        <v>0</v>
      </c>
      <c r="L25" s="31">
        <v>1</v>
      </c>
      <c r="M25" s="31">
        <v>0</v>
      </c>
      <c r="N25" s="31">
        <v>0</v>
      </c>
      <c r="O25" s="32">
        <v>1</v>
      </c>
      <c r="P25" s="33">
        <v>0</v>
      </c>
      <c r="Q25" s="34">
        <f t="shared" si="5"/>
        <v>0</v>
      </c>
      <c r="R25" s="34">
        <f t="shared" si="6"/>
        <v>76</v>
      </c>
      <c r="S25" s="33">
        <v>0</v>
      </c>
      <c r="T25" s="33">
        <v>0</v>
      </c>
      <c r="U25" s="33">
        <v>0</v>
      </c>
      <c r="V25" s="33">
        <v>0</v>
      </c>
      <c r="W25" s="33">
        <v>1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4">
        <f t="shared" si="0"/>
        <v>1</v>
      </c>
      <c r="AE25" s="34">
        <f t="shared" si="1"/>
        <v>82</v>
      </c>
      <c r="AF25" s="30">
        <v>0</v>
      </c>
      <c r="AG25" s="31">
        <v>3</v>
      </c>
      <c r="AH25" s="35">
        <f t="shared" si="2"/>
        <v>224</v>
      </c>
      <c r="AI25" s="36">
        <f t="shared" si="3"/>
        <v>228</v>
      </c>
      <c r="AJ25" s="49" t="e">
        <f>AJ24*100/AJ23</f>
        <v>#DIV/0!</v>
      </c>
    </row>
    <row r="26" spans="1:36" ht="15" customHeight="1" x14ac:dyDescent="0.25">
      <c r="A26" s="37">
        <f t="shared" si="4"/>
        <v>13</v>
      </c>
      <c r="B26" s="38" t="s">
        <v>16</v>
      </c>
      <c r="C26" s="39">
        <v>2008</v>
      </c>
      <c r="D26" s="40" t="s">
        <v>17</v>
      </c>
      <c r="E26" s="41">
        <v>571</v>
      </c>
      <c r="F26" s="42">
        <v>70</v>
      </c>
      <c r="G26" s="43">
        <v>111</v>
      </c>
      <c r="H26" s="43">
        <v>138</v>
      </c>
      <c r="I26" s="43">
        <v>3</v>
      </c>
      <c r="J26" s="43">
        <v>2</v>
      </c>
      <c r="K26" s="43">
        <v>0</v>
      </c>
      <c r="L26" s="43">
        <v>1</v>
      </c>
      <c r="M26" s="43">
        <v>0</v>
      </c>
      <c r="N26" s="43">
        <v>0</v>
      </c>
      <c r="O26" s="44">
        <v>2</v>
      </c>
      <c r="P26" s="45">
        <v>0</v>
      </c>
      <c r="Q26" s="46">
        <f t="shared" si="5"/>
        <v>0</v>
      </c>
      <c r="R26" s="46">
        <f t="shared" si="6"/>
        <v>113</v>
      </c>
      <c r="S26" s="45">
        <v>1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1</v>
      </c>
      <c r="AA26" s="45">
        <v>0</v>
      </c>
      <c r="AB26" s="45">
        <v>0</v>
      </c>
      <c r="AC26" s="45">
        <v>0</v>
      </c>
      <c r="AD26" s="46">
        <f t="shared" si="0"/>
        <v>2</v>
      </c>
      <c r="AE26" s="46">
        <f t="shared" si="1"/>
        <v>146</v>
      </c>
      <c r="AF26" s="42">
        <v>0</v>
      </c>
      <c r="AG26" s="43">
        <v>4</v>
      </c>
      <c r="AH26" s="47">
        <f t="shared" si="2"/>
        <v>327</v>
      </c>
      <c r="AI26" s="48">
        <f t="shared" si="3"/>
        <v>333</v>
      </c>
      <c r="AJ26" s="50" t="e">
        <f>TEXT(AJ25,"0.00")</f>
        <v>#DIV/0!</v>
      </c>
    </row>
    <row r="27" spans="1:36" ht="15" customHeight="1" x14ac:dyDescent="0.25">
      <c r="A27" s="25">
        <f t="shared" si="4"/>
        <v>14</v>
      </c>
      <c r="B27" s="26" t="s">
        <v>16</v>
      </c>
      <c r="C27" s="27">
        <v>2008</v>
      </c>
      <c r="D27" s="28" t="s">
        <v>18</v>
      </c>
      <c r="E27" s="29">
        <v>570</v>
      </c>
      <c r="F27" s="30">
        <v>80</v>
      </c>
      <c r="G27" s="31">
        <v>94</v>
      </c>
      <c r="H27" s="31">
        <v>150</v>
      </c>
      <c r="I27" s="31">
        <v>1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2">
        <v>1</v>
      </c>
      <c r="P27" s="33">
        <v>2</v>
      </c>
      <c r="Q27" s="34">
        <f t="shared" si="5"/>
        <v>2</v>
      </c>
      <c r="R27" s="34">
        <f t="shared" si="6"/>
        <v>96</v>
      </c>
      <c r="S27" s="33">
        <v>1</v>
      </c>
      <c r="T27" s="33">
        <v>0</v>
      </c>
      <c r="U27" s="33">
        <v>0</v>
      </c>
      <c r="V27" s="33">
        <v>0</v>
      </c>
      <c r="W27" s="33">
        <v>0</v>
      </c>
      <c r="X27" s="33">
        <v>0</v>
      </c>
      <c r="Y27" s="33">
        <v>0</v>
      </c>
      <c r="Z27" s="33">
        <v>0</v>
      </c>
      <c r="AA27" s="33">
        <v>0</v>
      </c>
      <c r="AB27" s="33">
        <v>0</v>
      </c>
      <c r="AC27" s="33">
        <v>0</v>
      </c>
      <c r="AD27" s="34">
        <f t="shared" si="0"/>
        <v>1</v>
      </c>
      <c r="AE27" s="34">
        <f t="shared" si="1"/>
        <v>153</v>
      </c>
      <c r="AF27" s="30">
        <v>0</v>
      </c>
      <c r="AG27" s="31">
        <v>7</v>
      </c>
      <c r="AH27" s="35">
        <f t="shared" si="2"/>
        <v>326</v>
      </c>
      <c r="AI27" s="36">
        <f t="shared" si="3"/>
        <v>336</v>
      </c>
    </row>
    <row r="28" spans="1:36" ht="15" customHeight="1" x14ac:dyDescent="0.25">
      <c r="A28" s="37">
        <f t="shared" si="4"/>
        <v>15</v>
      </c>
      <c r="B28" s="38" t="s">
        <v>16</v>
      </c>
      <c r="C28" s="39">
        <v>2009</v>
      </c>
      <c r="D28" s="40" t="s">
        <v>17</v>
      </c>
      <c r="E28" s="41">
        <v>399</v>
      </c>
      <c r="F28" s="42">
        <v>22</v>
      </c>
      <c r="G28" s="43">
        <v>80</v>
      </c>
      <c r="H28" s="43">
        <v>111</v>
      </c>
      <c r="I28" s="43">
        <v>1</v>
      </c>
      <c r="J28" s="43">
        <v>2</v>
      </c>
      <c r="K28" s="43">
        <v>0</v>
      </c>
      <c r="L28" s="43">
        <v>0</v>
      </c>
      <c r="M28" s="43">
        <v>0</v>
      </c>
      <c r="N28" s="43">
        <v>0</v>
      </c>
      <c r="O28" s="44">
        <v>0</v>
      </c>
      <c r="P28" s="45">
        <v>0</v>
      </c>
      <c r="Q28" s="46">
        <f t="shared" si="5"/>
        <v>0</v>
      </c>
      <c r="R28" s="46">
        <f t="shared" si="6"/>
        <v>82</v>
      </c>
      <c r="S28" s="45">
        <v>6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  <c r="AB28" s="45">
        <v>0</v>
      </c>
      <c r="AC28" s="45">
        <v>0</v>
      </c>
      <c r="AD28" s="46">
        <f t="shared" si="0"/>
        <v>6</v>
      </c>
      <c r="AE28" s="46">
        <f t="shared" si="1"/>
        <v>118</v>
      </c>
      <c r="AF28" s="42">
        <v>0</v>
      </c>
      <c r="AG28" s="43">
        <v>4</v>
      </c>
      <c r="AH28" s="47">
        <f t="shared" si="2"/>
        <v>216</v>
      </c>
      <c r="AI28" s="48">
        <f t="shared" si="3"/>
        <v>226</v>
      </c>
    </row>
    <row r="29" spans="1:36" ht="15" customHeight="1" x14ac:dyDescent="0.25">
      <c r="A29" s="25">
        <f t="shared" si="4"/>
        <v>16</v>
      </c>
      <c r="B29" s="26" t="s">
        <v>16</v>
      </c>
      <c r="C29" s="27">
        <v>2009</v>
      </c>
      <c r="D29" s="28" t="s">
        <v>18</v>
      </c>
      <c r="E29" s="29">
        <v>398</v>
      </c>
      <c r="F29" s="30">
        <v>13</v>
      </c>
      <c r="G29" s="31">
        <v>84</v>
      </c>
      <c r="H29" s="31">
        <v>120</v>
      </c>
      <c r="I29" s="31">
        <v>1</v>
      </c>
      <c r="J29" s="31">
        <v>2</v>
      </c>
      <c r="K29" s="31">
        <v>0</v>
      </c>
      <c r="L29" s="31">
        <v>1</v>
      </c>
      <c r="M29" s="31">
        <v>0</v>
      </c>
      <c r="N29" s="31">
        <v>0</v>
      </c>
      <c r="O29" s="32">
        <v>0</v>
      </c>
      <c r="P29" s="33">
        <v>2</v>
      </c>
      <c r="Q29" s="34">
        <f t="shared" si="5"/>
        <v>2</v>
      </c>
      <c r="R29" s="34">
        <f t="shared" si="6"/>
        <v>88</v>
      </c>
      <c r="S29" s="33">
        <v>3</v>
      </c>
      <c r="T29" s="33">
        <v>0</v>
      </c>
      <c r="U29" s="33">
        <v>0</v>
      </c>
      <c r="V29" s="33">
        <v>0</v>
      </c>
      <c r="W29" s="33">
        <v>0</v>
      </c>
      <c r="X29" s="33">
        <v>0</v>
      </c>
      <c r="Y29" s="33">
        <v>0</v>
      </c>
      <c r="Z29" s="33">
        <v>0</v>
      </c>
      <c r="AA29" s="33">
        <v>0</v>
      </c>
      <c r="AB29" s="33">
        <v>0</v>
      </c>
      <c r="AC29" s="33">
        <v>0</v>
      </c>
      <c r="AD29" s="34">
        <f t="shared" si="0"/>
        <v>3</v>
      </c>
      <c r="AE29" s="34">
        <f t="shared" si="1"/>
        <v>125</v>
      </c>
      <c r="AF29" s="30">
        <v>0</v>
      </c>
      <c r="AG29" s="31">
        <v>7</v>
      </c>
      <c r="AH29" s="35">
        <f t="shared" si="2"/>
        <v>221</v>
      </c>
      <c r="AI29" s="36">
        <f t="shared" si="3"/>
        <v>233</v>
      </c>
    </row>
    <row r="30" spans="1:36" ht="15" customHeight="1" x14ac:dyDescent="0.25">
      <c r="A30" s="37">
        <f t="shared" si="4"/>
        <v>17</v>
      </c>
      <c r="B30" s="38" t="s">
        <v>16</v>
      </c>
      <c r="C30" s="39">
        <v>2009</v>
      </c>
      <c r="D30" s="40" t="s">
        <v>19</v>
      </c>
      <c r="E30" s="41">
        <v>321</v>
      </c>
      <c r="F30" s="42">
        <v>19</v>
      </c>
      <c r="G30" s="43">
        <v>88</v>
      </c>
      <c r="H30" s="43">
        <v>37</v>
      </c>
      <c r="I30" s="43">
        <v>1</v>
      </c>
      <c r="J30" s="43">
        <v>2</v>
      </c>
      <c r="K30" s="43">
        <v>0</v>
      </c>
      <c r="L30" s="43">
        <v>0</v>
      </c>
      <c r="M30" s="43">
        <v>0</v>
      </c>
      <c r="N30" s="43">
        <v>0</v>
      </c>
      <c r="O30" s="44">
        <v>0</v>
      </c>
      <c r="P30" s="45">
        <v>0</v>
      </c>
      <c r="Q30" s="46">
        <f t="shared" si="5"/>
        <v>0</v>
      </c>
      <c r="R30" s="46">
        <f t="shared" si="6"/>
        <v>90</v>
      </c>
      <c r="S30" s="45">
        <v>0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5">
        <v>0</v>
      </c>
      <c r="AD30" s="46">
        <f t="shared" si="0"/>
        <v>0</v>
      </c>
      <c r="AE30" s="46">
        <f t="shared" si="1"/>
        <v>38</v>
      </c>
      <c r="AF30" s="42">
        <v>0</v>
      </c>
      <c r="AG30" s="43">
        <v>5</v>
      </c>
      <c r="AH30" s="47">
        <f t="shared" si="2"/>
        <v>147</v>
      </c>
      <c r="AI30" s="48">
        <f t="shared" si="3"/>
        <v>152</v>
      </c>
      <c r="AJ30">
        <f>AJ29-AJ28</f>
        <v>0</v>
      </c>
    </row>
    <row r="31" spans="1:36" ht="15" customHeight="1" x14ac:dyDescent="0.25">
      <c r="A31" s="25">
        <f t="shared" si="4"/>
        <v>18</v>
      </c>
      <c r="B31" s="26" t="s">
        <v>16</v>
      </c>
      <c r="C31" s="27">
        <v>2009</v>
      </c>
      <c r="D31" s="28" t="s">
        <v>20</v>
      </c>
      <c r="E31" s="29">
        <v>249</v>
      </c>
      <c r="F31" s="30">
        <v>24</v>
      </c>
      <c r="G31" s="31">
        <v>62</v>
      </c>
      <c r="H31" s="31">
        <v>11</v>
      </c>
      <c r="I31" s="31">
        <v>1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2">
        <v>1</v>
      </c>
      <c r="P31" s="33">
        <v>3</v>
      </c>
      <c r="Q31" s="34">
        <f t="shared" si="5"/>
        <v>3</v>
      </c>
      <c r="R31" s="34">
        <f t="shared" si="6"/>
        <v>65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0</v>
      </c>
      <c r="AD31" s="34">
        <f t="shared" si="0"/>
        <v>0</v>
      </c>
      <c r="AE31" s="34">
        <f t="shared" si="1"/>
        <v>13</v>
      </c>
      <c r="AF31" s="30">
        <v>0</v>
      </c>
      <c r="AG31" s="31">
        <v>3</v>
      </c>
      <c r="AH31" s="35">
        <f t="shared" si="2"/>
        <v>99</v>
      </c>
      <c r="AI31" s="36">
        <f t="shared" si="3"/>
        <v>105</v>
      </c>
      <c r="AJ31" s="49" t="e">
        <f>AJ30*100/AJ29</f>
        <v>#DIV/0!</v>
      </c>
    </row>
    <row r="32" spans="1:36" ht="15" customHeight="1" x14ac:dyDescent="0.25">
      <c r="A32" s="37">
        <f t="shared" si="4"/>
        <v>19</v>
      </c>
      <c r="B32" s="38" t="s">
        <v>16</v>
      </c>
      <c r="C32" s="39">
        <v>2010</v>
      </c>
      <c r="D32" s="40" t="s">
        <v>17</v>
      </c>
      <c r="E32" s="41">
        <v>761</v>
      </c>
      <c r="F32" s="42">
        <v>133</v>
      </c>
      <c r="G32" s="43">
        <v>54</v>
      </c>
      <c r="H32" s="43">
        <v>253</v>
      </c>
      <c r="I32" s="43">
        <v>4</v>
      </c>
      <c r="J32" s="43">
        <v>7</v>
      </c>
      <c r="K32" s="43">
        <v>0</v>
      </c>
      <c r="L32" s="43">
        <v>0</v>
      </c>
      <c r="M32" s="43">
        <v>0</v>
      </c>
      <c r="N32" s="43">
        <v>0</v>
      </c>
      <c r="O32" s="44">
        <v>2</v>
      </c>
      <c r="P32" s="45">
        <v>0</v>
      </c>
      <c r="Q32" s="46">
        <f t="shared" si="5"/>
        <v>0</v>
      </c>
      <c r="R32" s="46">
        <f t="shared" si="6"/>
        <v>61</v>
      </c>
      <c r="S32" s="45">
        <v>2</v>
      </c>
      <c r="T32" s="45">
        <v>0</v>
      </c>
      <c r="U32" s="45">
        <v>0</v>
      </c>
      <c r="V32" s="45">
        <v>0</v>
      </c>
      <c r="W32" s="45">
        <v>0</v>
      </c>
      <c r="X32" s="45">
        <v>0</v>
      </c>
      <c r="Y32" s="45">
        <v>0</v>
      </c>
      <c r="Z32" s="45">
        <v>0</v>
      </c>
      <c r="AA32" s="45">
        <v>0</v>
      </c>
      <c r="AB32" s="45">
        <v>0</v>
      </c>
      <c r="AC32" s="45">
        <v>0</v>
      </c>
      <c r="AD32" s="46">
        <f t="shared" si="0"/>
        <v>2</v>
      </c>
      <c r="AE32" s="46">
        <f t="shared" si="1"/>
        <v>261</v>
      </c>
      <c r="AF32" s="42">
        <v>0</v>
      </c>
      <c r="AG32" s="43">
        <v>13</v>
      </c>
      <c r="AH32" s="47">
        <f t="shared" si="2"/>
        <v>453</v>
      </c>
      <c r="AI32" s="48">
        <f t="shared" si="3"/>
        <v>468</v>
      </c>
      <c r="AJ32" s="50" t="e">
        <f>TEXT(AJ31,"0.00")</f>
        <v>#DIV/0!</v>
      </c>
    </row>
    <row r="33" spans="1:36" ht="15" customHeight="1" x14ac:dyDescent="0.25">
      <c r="A33" s="25">
        <f t="shared" si="4"/>
        <v>20</v>
      </c>
      <c r="B33" s="26" t="s">
        <v>16</v>
      </c>
      <c r="C33" s="27">
        <v>2011</v>
      </c>
      <c r="D33" s="28" t="s">
        <v>17</v>
      </c>
      <c r="E33" s="29">
        <v>635</v>
      </c>
      <c r="F33" s="30">
        <v>94</v>
      </c>
      <c r="G33" s="31">
        <v>75</v>
      </c>
      <c r="H33" s="31">
        <v>237</v>
      </c>
      <c r="I33" s="31">
        <v>5</v>
      </c>
      <c r="J33" s="31">
        <v>2</v>
      </c>
      <c r="K33" s="31">
        <v>0</v>
      </c>
      <c r="L33" s="31">
        <v>2</v>
      </c>
      <c r="M33" s="31">
        <v>0</v>
      </c>
      <c r="N33" s="31">
        <v>0</v>
      </c>
      <c r="O33" s="32">
        <v>1</v>
      </c>
      <c r="P33" s="33">
        <v>1</v>
      </c>
      <c r="Q33" s="34">
        <f t="shared" si="5"/>
        <v>1</v>
      </c>
      <c r="R33" s="34">
        <f t="shared" si="6"/>
        <v>78</v>
      </c>
      <c r="S33" s="33">
        <v>2</v>
      </c>
      <c r="T33" s="33">
        <v>0</v>
      </c>
      <c r="U33" s="33">
        <v>0</v>
      </c>
      <c r="V33" s="33">
        <v>0</v>
      </c>
      <c r="W33" s="33">
        <v>0</v>
      </c>
      <c r="X33" s="33">
        <v>0</v>
      </c>
      <c r="Y33" s="33">
        <v>0</v>
      </c>
      <c r="Z33" s="33">
        <v>0</v>
      </c>
      <c r="AA33" s="33">
        <v>0</v>
      </c>
      <c r="AB33" s="33">
        <v>0</v>
      </c>
      <c r="AC33" s="33">
        <v>0</v>
      </c>
      <c r="AD33" s="34">
        <f t="shared" si="0"/>
        <v>2</v>
      </c>
      <c r="AE33" s="34">
        <f t="shared" si="1"/>
        <v>247</v>
      </c>
      <c r="AF33" s="30">
        <v>0</v>
      </c>
      <c r="AG33" s="31">
        <v>3</v>
      </c>
      <c r="AH33" s="35">
        <f t="shared" si="2"/>
        <v>416</v>
      </c>
      <c r="AI33" s="36">
        <f t="shared" si="3"/>
        <v>422</v>
      </c>
      <c r="AJ33" s="49" t="e">
        <f>AJ32*100/AJ31</f>
        <v>#DIV/0!</v>
      </c>
    </row>
    <row r="34" spans="1:36" ht="15" customHeight="1" x14ac:dyDescent="0.25">
      <c r="A34" s="37">
        <f t="shared" si="4"/>
        <v>21</v>
      </c>
      <c r="B34" s="38" t="s">
        <v>16</v>
      </c>
      <c r="C34" s="39">
        <v>2012</v>
      </c>
      <c r="D34" s="40" t="s">
        <v>17</v>
      </c>
      <c r="E34" s="41">
        <v>460</v>
      </c>
      <c r="F34" s="42">
        <v>119</v>
      </c>
      <c r="G34" s="43">
        <v>183</v>
      </c>
      <c r="H34" s="43">
        <v>37</v>
      </c>
      <c r="I34" s="43">
        <v>5</v>
      </c>
      <c r="J34" s="43">
        <v>1</v>
      </c>
      <c r="K34" s="43">
        <v>0</v>
      </c>
      <c r="L34" s="43">
        <v>0</v>
      </c>
      <c r="M34" s="43">
        <v>0</v>
      </c>
      <c r="N34" s="43">
        <v>0</v>
      </c>
      <c r="O34" s="44">
        <v>0</v>
      </c>
      <c r="P34" s="45">
        <v>2</v>
      </c>
      <c r="Q34" s="46">
        <f t="shared" si="5"/>
        <v>2</v>
      </c>
      <c r="R34" s="46">
        <f t="shared" si="6"/>
        <v>186</v>
      </c>
      <c r="S34" s="45">
        <v>0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s="45">
        <v>0</v>
      </c>
      <c r="AA34" s="45">
        <v>0</v>
      </c>
      <c r="AB34" s="45">
        <v>0</v>
      </c>
      <c r="AC34" s="45">
        <v>0</v>
      </c>
      <c r="AD34" s="46">
        <f t="shared" si="0"/>
        <v>0</v>
      </c>
      <c r="AE34" s="46">
        <f t="shared" si="1"/>
        <v>42</v>
      </c>
      <c r="AF34" s="42">
        <v>0</v>
      </c>
      <c r="AG34" s="43">
        <v>15</v>
      </c>
      <c r="AH34" s="47">
        <f t="shared" si="2"/>
        <v>345</v>
      </c>
      <c r="AI34" s="48">
        <f t="shared" si="3"/>
        <v>362</v>
      </c>
      <c r="AJ34" s="50" t="e">
        <f>TEXT(AJ33,"0.00")</f>
        <v>#DIV/0!</v>
      </c>
    </row>
    <row r="35" spans="1:36" ht="5.0999999999999996" customHeight="1" x14ac:dyDescent="0.25">
      <c r="A35" s="51"/>
      <c r="B35" s="52"/>
      <c r="C35" s="53"/>
      <c r="D35" s="54"/>
      <c r="E35" s="55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>
        <v>0</v>
      </c>
      <c r="W35" s="56"/>
      <c r="X35" s="56">
        <v>0</v>
      </c>
      <c r="Y35" s="56"/>
      <c r="Z35" s="56">
        <v>0</v>
      </c>
      <c r="AA35" s="56"/>
      <c r="AB35" s="56">
        <v>0</v>
      </c>
      <c r="AC35" s="56"/>
      <c r="AD35" s="56"/>
      <c r="AE35" s="56"/>
      <c r="AF35" s="56">
        <v>0</v>
      </c>
      <c r="AG35" s="56"/>
      <c r="AH35" s="56"/>
      <c r="AI35" s="57"/>
    </row>
    <row r="36" spans="1:36" ht="5.0999999999999996" customHeight="1" x14ac:dyDescent="0.25">
      <c r="A36" s="58"/>
      <c r="B36" s="59"/>
      <c r="C36" s="60"/>
      <c r="D36" s="61"/>
      <c r="E36" s="62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4"/>
    </row>
    <row r="37" spans="1:36" ht="5.0999999999999996" customHeight="1" x14ac:dyDescent="0.25">
      <c r="A37" s="51"/>
      <c r="B37" s="52"/>
      <c r="C37" s="53"/>
      <c r="D37" s="54"/>
      <c r="E37" s="55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7"/>
    </row>
    <row r="38" spans="1:36" x14ac:dyDescent="0.25">
      <c r="A38" s="65" t="s">
        <v>21</v>
      </c>
      <c r="B38" s="65"/>
      <c r="C38" s="65">
        <f>COUNTA(C14:C34)</f>
        <v>21</v>
      </c>
      <c r="D38" s="66"/>
      <c r="E38" s="67">
        <f>SUM(E14:E34)</f>
        <v>11031</v>
      </c>
      <c r="F38" s="67">
        <f t="shared" ref="F38:AI38" si="7">SUM(F14:F34)</f>
        <v>2131</v>
      </c>
      <c r="G38" s="67">
        <f t="shared" si="7"/>
        <v>1740</v>
      </c>
      <c r="H38" s="67">
        <f t="shared" si="7"/>
        <v>2803</v>
      </c>
      <c r="I38" s="67">
        <f t="shared" si="7"/>
        <v>40</v>
      </c>
      <c r="J38" s="67">
        <f t="shared" si="7"/>
        <v>32</v>
      </c>
      <c r="K38" s="67">
        <f t="shared" si="7"/>
        <v>0</v>
      </c>
      <c r="L38" s="67">
        <f t="shared" si="7"/>
        <v>15</v>
      </c>
      <c r="M38" s="67">
        <f t="shared" si="7"/>
        <v>0</v>
      </c>
      <c r="N38" s="67">
        <f t="shared" si="7"/>
        <v>0</v>
      </c>
      <c r="O38" s="67">
        <f t="shared" si="7"/>
        <v>15</v>
      </c>
      <c r="P38" s="67">
        <f t="shared" si="7"/>
        <v>19</v>
      </c>
      <c r="Q38" s="67">
        <f t="shared" si="7"/>
        <v>19</v>
      </c>
      <c r="R38" s="67">
        <f t="shared" si="7"/>
        <v>1791</v>
      </c>
      <c r="S38" s="67">
        <f t="shared" si="7"/>
        <v>33</v>
      </c>
      <c r="T38" s="67">
        <f t="shared" si="7"/>
        <v>2</v>
      </c>
      <c r="U38" s="67">
        <f t="shared" si="7"/>
        <v>2</v>
      </c>
      <c r="V38" s="67">
        <f>SUM(V14:V35)</f>
        <v>0</v>
      </c>
      <c r="W38" s="67">
        <f t="shared" si="7"/>
        <v>1</v>
      </c>
      <c r="X38" s="67">
        <f>SUM(X14:X35)</f>
        <v>0</v>
      </c>
      <c r="Y38" s="67">
        <f t="shared" si="7"/>
        <v>3</v>
      </c>
      <c r="Z38" s="67">
        <f>SUM(Z14:Z35)</f>
        <v>1</v>
      </c>
      <c r="AA38" s="67">
        <f t="shared" si="7"/>
        <v>0</v>
      </c>
      <c r="AB38" s="67">
        <f>SUM(AB14:AB35)</f>
        <v>0</v>
      </c>
      <c r="AC38" s="67">
        <f t="shared" si="7"/>
        <v>0</v>
      </c>
      <c r="AD38" s="67">
        <f t="shared" si="7"/>
        <v>42</v>
      </c>
      <c r="AE38" s="67">
        <f t="shared" si="7"/>
        <v>2915</v>
      </c>
      <c r="AF38" s="67">
        <f>SUM(AF14:AF35)</f>
        <v>0</v>
      </c>
      <c r="AG38" s="67">
        <f t="shared" si="7"/>
        <v>140</v>
      </c>
      <c r="AH38" s="67">
        <f t="shared" si="7"/>
        <v>6776</v>
      </c>
      <c r="AI38" s="67">
        <f t="shared" si="7"/>
        <v>6977</v>
      </c>
    </row>
  </sheetData>
  <mergeCells count="9">
    <mergeCell ref="F5:AI7"/>
    <mergeCell ref="A7:D7"/>
    <mergeCell ref="A8:D8"/>
    <mergeCell ref="F8:AI10"/>
    <mergeCell ref="A12:E12"/>
    <mergeCell ref="F12:O12"/>
    <mergeCell ref="P12:R12"/>
    <mergeCell ref="S12:AE12"/>
    <mergeCell ref="AF12:AI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2015-06-07T01:44:18Z</dcterms:created>
  <dcterms:modified xsi:type="dcterms:W3CDTF">2015-06-18T20:08:45Z</dcterms:modified>
</cp:coreProperties>
</file>