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ownloads\"/>
    </mc:Choice>
  </mc:AlternateContent>
  <bookViews>
    <workbookView xWindow="0" yWindow="0" windowWidth="10650" windowHeight="7680"/>
  </bookViews>
  <sheets>
    <sheet name="Hoja1" sheetId="1" r:id="rId1"/>
    <sheet name="Hoja1 (2)" sheetId="2" r:id="rId2"/>
  </sheets>
  <definedNames>
    <definedName name="_xlnm._FilterDatabase" localSheetId="0" hidden="1">Hoja1!$A$13:$Z$35</definedName>
    <definedName name="_xlnm._FilterDatabase" localSheetId="1" hidden="1">'Hoja1 (2)'!$A$13:$Z$35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V39" i="2"/>
  <c r="S39" i="2"/>
  <c r="P39" i="2"/>
  <c r="O39" i="2"/>
  <c r="N39" i="2"/>
  <c r="M39" i="2"/>
  <c r="L39" i="2"/>
  <c r="K39" i="2"/>
  <c r="J39" i="2"/>
  <c r="I39" i="2"/>
  <c r="H39" i="2"/>
  <c r="G39" i="2"/>
  <c r="F39" i="2"/>
  <c r="E39" i="2"/>
  <c r="C39" i="2"/>
  <c r="Y35" i="2"/>
  <c r="X35" i="2"/>
  <c r="U35" i="2"/>
  <c r="T35" i="2"/>
  <c r="R35" i="2"/>
  <c r="Q35" i="2"/>
  <c r="X34" i="2"/>
  <c r="T34" i="2"/>
  <c r="U34" i="2" s="1"/>
  <c r="Q34" i="2"/>
  <c r="Y34" i="2" s="1"/>
  <c r="Y33" i="2"/>
  <c r="X33" i="2"/>
  <c r="U33" i="2"/>
  <c r="T33" i="2"/>
  <c r="R33" i="2"/>
  <c r="Q33" i="2"/>
  <c r="X32" i="2"/>
  <c r="T32" i="2"/>
  <c r="U32" i="2" s="1"/>
  <c r="Q32" i="2"/>
  <c r="Y32" i="2" s="1"/>
  <c r="X31" i="2"/>
  <c r="T31" i="2"/>
  <c r="U31" i="2" s="1"/>
  <c r="Q31" i="2"/>
  <c r="Y31" i="2" s="1"/>
  <c r="X30" i="2"/>
  <c r="T30" i="2"/>
  <c r="U30" i="2" s="1"/>
  <c r="Q30" i="2"/>
  <c r="Y30" i="2" s="1"/>
  <c r="Z29" i="2"/>
  <c r="Z30" i="2" s="1"/>
  <c r="Z31" i="2" s="1"/>
  <c r="X29" i="2"/>
  <c r="T29" i="2"/>
  <c r="U29" i="2" s="1"/>
  <c r="Q29" i="2"/>
  <c r="Y29" i="2" s="1"/>
  <c r="Y28" i="2"/>
  <c r="X28" i="2"/>
  <c r="U28" i="2"/>
  <c r="T28" i="2"/>
  <c r="R28" i="2"/>
  <c r="Q28" i="2"/>
  <c r="X27" i="2"/>
  <c r="T27" i="2"/>
  <c r="U27" i="2" s="1"/>
  <c r="Q27" i="2"/>
  <c r="Y27" i="2" s="1"/>
  <c r="Y26" i="2"/>
  <c r="X26" i="2"/>
  <c r="U26" i="2"/>
  <c r="T26" i="2"/>
  <c r="R26" i="2"/>
  <c r="Q26" i="2"/>
  <c r="Y25" i="2"/>
  <c r="X25" i="2"/>
  <c r="U25" i="2"/>
  <c r="T25" i="2"/>
  <c r="R25" i="2"/>
  <c r="Q25" i="2"/>
  <c r="Y24" i="2"/>
  <c r="X24" i="2"/>
  <c r="U24" i="2"/>
  <c r="T24" i="2"/>
  <c r="R24" i="2"/>
  <c r="Q24" i="2"/>
  <c r="Y23" i="2"/>
  <c r="X23" i="2"/>
  <c r="U23" i="2"/>
  <c r="T23" i="2"/>
  <c r="R23" i="2"/>
  <c r="Q23" i="2"/>
  <c r="Z22" i="2"/>
  <c r="Z23" i="2" s="1"/>
  <c r="Z24" i="2" s="1"/>
  <c r="Z25" i="2" s="1"/>
  <c r="Y22" i="2"/>
  <c r="X22" i="2"/>
  <c r="U22" i="2"/>
  <c r="T22" i="2"/>
  <c r="R22" i="2"/>
  <c r="Q22" i="2"/>
  <c r="X21" i="2"/>
  <c r="T21" i="2"/>
  <c r="U21" i="2" s="1"/>
  <c r="Q21" i="2"/>
  <c r="Y21" i="2" s="1"/>
  <c r="Y20" i="2"/>
  <c r="X20" i="2"/>
  <c r="U20" i="2"/>
  <c r="T20" i="2"/>
  <c r="R20" i="2"/>
  <c r="Q20" i="2"/>
  <c r="X19" i="2"/>
  <c r="T19" i="2"/>
  <c r="U19" i="2" s="1"/>
  <c r="Q19" i="2"/>
  <c r="Y19" i="2" s="1"/>
  <c r="X18" i="2"/>
  <c r="T18" i="2"/>
  <c r="U18" i="2" s="1"/>
  <c r="Q18" i="2"/>
  <c r="Y18" i="2" s="1"/>
  <c r="X17" i="2"/>
  <c r="T17" i="2"/>
  <c r="U17" i="2" s="1"/>
  <c r="Q17" i="2"/>
  <c r="Y17" i="2" s="1"/>
  <c r="X16" i="2"/>
  <c r="T16" i="2"/>
  <c r="U16" i="2" s="1"/>
  <c r="Q16" i="2"/>
  <c r="Y16" i="2" s="1"/>
  <c r="Z15" i="2"/>
  <c r="X15" i="2"/>
  <c r="T15" i="2"/>
  <c r="U15" i="2" s="1"/>
  <c r="Q15" i="2"/>
  <c r="Y15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X14" i="2"/>
  <c r="X39" i="2" s="1"/>
  <c r="T14" i="2"/>
  <c r="T39" i="2" s="1"/>
  <c r="Q14" i="2"/>
  <c r="Y14" i="2" s="1"/>
  <c r="F39" i="1"/>
  <c r="Y35" i="1"/>
  <c r="Y15" i="1"/>
  <c r="Y39" i="2" l="1"/>
  <c r="Z14" i="2"/>
  <c r="Z16" i="2" s="1"/>
  <c r="Q39" i="2"/>
  <c r="R14" i="2"/>
  <c r="U14" i="2"/>
  <c r="U39" i="2" s="1"/>
  <c r="R15" i="2"/>
  <c r="R16" i="2"/>
  <c r="R17" i="2"/>
  <c r="R18" i="2"/>
  <c r="R19" i="2"/>
  <c r="R21" i="2"/>
  <c r="R27" i="2"/>
  <c r="R29" i="2"/>
  <c r="R30" i="2"/>
  <c r="R31" i="2"/>
  <c r="R32" i="2"/>
  <c r="R34" i="2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Z17" i="2" l="1"/>
  <c r="Z18" i="2" s="1"/>
  <c r="A10" i="2" s="1"/>
  <c r="A9" i="2"/>
  <c r="R39" i="2"/>
  <c r="W39" i="1"/>
  <c r="V39" i="1"/>
  <c r="S39" i="1"/>
  <c r="P39" i="1"/>
  <c r="O39" i="1"/>
  <c r="N39" i="1"/>
  <c r="M39" i="1"/>
  <c r="L39" i="1"/>
  <c r="K39" i="1"/>
  <c r="J39" i="1"/>
  <c r="I39" i="1"/>
  <c r="H39" i="1"/>
  <c r="G39" i="1"/>
  <c r="E39" i="1"/>
  <c r="C39" i="1"/>
  <c r="X35" i="1"/>
  <c r="T35" i="1"/>
  <c r="U35" i="1" s="1"/>
  <c r="Q35" i="1"/>
  <c r="X34" i="1"/>
  <c r="T34" i="1"/>
  <c r="U34" i="1" s="1"/>
  <c r="Q34" i="1"/>
  <c r="R34" i="1" s="1"/>
  <c r="X33" i="1"/>
  <c r="T33" i="1"/>
  <c r="U33" i="1" s="1"/>
  <c r="Q33" i="1"/>
  <c r="R33" i="1" s="1"/>
  <c r="X32" i="1"/>
  <c r="T32" i="1"/>
  <c r="U32" i="1" s="1"/>
  <c r="R32" i="1"/>
  <c r="Q32" i="1"/>
  <c r="X31" i="1"/>
  <c r="T31" i="1"/>
  <c r="U31" i="1" s="1"/>
  <c r="Q31" i="1"/>
  <c r="X30" i="1"/>
  <c r="T30" i="1"/>
  <c r="U30" i="1" s="1"/>
  <c r="Q30" i="1"/>
  <c r="R30" i="1" s="1"/>
  <c r="X29" i="1"/>
  <c r="T29" i="1"/>
  <c r="U29" i="1" s="1"/>
  <c r="Q29" i="1"/>
  <c r="R29" i="1" s="1"/>
  <c r="X28" i="1"/>
  <c r="T28" i="1"/>
  <c r="U28" i="1" s="1"/>
  <c r="Q28" i="1"/>
  <c r="X27" i="1"/>
  <c r="T27" i="1"/>
  <c r="U27" i="1" s="1"/>
  <c r="Q27" i="1"/>
  <c r="X26" i="1"/>
  <c r="T26" i="1"/>
  <c r="U26" i="1" s="1"/>
  <c r="Q26" i="1"/>
  <c r="R26" i="1" s="1"/>
  <c r="X25" i="1"/>
  <c r="T25" i="1"/>
  <c r="U25" i="1" s="1"/>
  <c r="Q25" i="1"/>
  <c r="R25" i="1" s="1"/>
  <c r="X24" i="1"/>
  <c r="T24" i="1"/>
  <c r="U24" i="1" s="1"/>
  <c r="Q24" i="1"/>
  <c r="X23" i="1"/>
  <c r="T23" i="1"/>
  <c r="U23" i="1" s="1"/>
  <c r="Q23" i="1"/>
  <c r="X22" i="1"/>
  <c r="T22" i="1"/>
  <c r="U22" i="1" s="1"/>
  <c r="Q22" i="1"/>
  <c r="R22" i="1" s="1"/>
  <c r="X21" i="1"/>
  <c r="T21" i="1"/>
  <c r="U21" i="1" s="1"/>
  <c r="Q21" i="1"/>
  <c r="R21" i="1" s="1"/>
  <c r="X20" i="1"/>
  <c r="T20" i="1"/>
  <c r="U20" i="1" s="1"/>
  <c r="Q20" i="1"/>
  <c r="X19" i="1"/>
  <c r="T19" i="1"/>
  <c r="U19" i="1" s="1"/>
  <c r="Q19" i="1"/>
  <c r="R19" i="1" s="1"/>
  <c r="X18" i="1"/>
  <c r="T18" i="1"/>
  <c r="U18" i="1" s="1"/>
  <c r="Q18" i="1"/>
  <c r="R18" i="1" s="1"/>
  <c r="X17" i="1"/>
  <c r="T17" i="1"/>
  <c r="U17" i="1" s="1"/>
  <c r="Q17" i="1"/>
  <c r="R17" i="1" s="1"/>
  <c r="X16" i="1"/>
  <c r="T16" i="1"/>
  <c r="U16" i="1" s="1"/>
  <c r="Q16" i="1"/>
  <c r="X15" i="1"/>
  <c r="T15" i="1"/>
  <c r="U15" i="1" s="1"/>
  <c r="Q15" i="1"/>
  <c r="R15" i="1" s="1"/>
  <c r="X14" i="1"/>
  <c r="T14" i="1"/>
  <c r="U14" i="1" s="1"/>
  <c r="Q14" i="1"/>
  <c r="Y23" i="1" l="1"/>
  <c r="Y28" i="1"/>
  <c r="R28" i="1"/>
  <c r="T39" i="1"/>
  <c r="Y31" i="1"/>
  <c r="X39" i="1"/>
  <c r="Y26" i="1"/>
  <c r="Y27" i="1"/>
  <c r="U39" i="1"/>
  <c r="Y22" i="1"/>
  <c r="Q39" i="1"/>
  <c r="Y19" i="1"/>
  <c r="R14" i="1"/>
  <c r="Y20" i="1"/>
  <c r="Y32" i="1"/>
  <c r="Y16" i="1"/>
  <c r="Y24" i="1"/>
  <c r="R24" i="1"/>
  <c r="Y34" i="1"/>
  <c r="Y14" i="1"/>
  <c r="Y17" i="1"/>
  <c r="Y30" i="1"/>
  <c r="R16" i="1"/>
  <c r="Y18" i="1"/>
  <c r="R20" i="1"/>
  <c r="Y21" i="1"/>
  <c r="R23" i="1"/>
  <c r="Y25" i="1"/>
  <c r="R27" i="1"/>
  <c r="Y29" i="1"/>
  <c r="R31" i="1"/>
  <c r="Y33" i="1"/>
  <c r="R35" i="1"/>
  <c r="Z29" i="1"/>
  <c r="Z30" i="1" s="1"/>
  <c r="Z31" i="1" s="1"/>
  <c r="Z22" i="1"/>
  <c r="Z23" i="1" s="1"/>
  <c r="Z24" i="1" s="1"/>
  <c r="Z25" i="1" s="1"/>
  <c r="Z15" i="1"/>
  <c r="A15" i="1"/>
  <c r="A16" i="1" s="1"/>
  <c r="A17" i="1" s="1"/>
  <c r="A18" i="1" s="1"/>
  <c r="A19" i="1" s="1"/>
  <c r="A20" i="1" s="1"/>
  <c r="R39" i="1" l="1"/>
  <c r="Z14" i="1"/>
  <c r="Z16" i="1" s="1"/>
  <c r="Y39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<sst xmlns="http://schemas.openxmlformats.org/spreadsheetml/2006/main" count="132" uniqueCount="24">
  <si>
    <t>Municipio: 076 Querendaro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</si>
  <si>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</si>
  <si>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</si>
  <si>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</si>
  <si>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</si>
  <si>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</si>
  <si>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</si>
  <si>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</si>
  <si>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</si>
  <si>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</si>
  <si>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</si>
  <si>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</si>
  <si>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</si>
  <si>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</si>
  <si>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</si>
  <si>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</si>
  <si>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</si>
  <si>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QUERENDARO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</si>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</sst>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4"/>
      <color indexed="8"/>
      <name val="Calibri"/>
      <family val="2"/>
    </font>
    <font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0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>
      <alignment wrapText="1"/>
    </xf>
    <xf numFmtId="0" fontId="11" fillId="5" borderId="15" xfId="1" applyFont="1" applyFill="1" applyBorder="1" applyAlignment="1" applyProtection="1">
      <alignment wrapText="1"/>
      <protection locked="0"/>
    </xf>
    <xf numFmtId="0" fontId="11" fillId="5" borderId="16" xfId="1" applyFont="1" applyFill="1" applyBorder="1" applyAlignment="1" applyProtection="1">
      <alignment wrapText="1"/>
      <protection locked="0"/>
    </xf>
    <xf numFmtId="0" fontId="11" fillId="5" borderId="17" xfId="1" applyFont="1" applyFill="1" applyBorder="1" applyAlignment="1" applyProtection="1">
      <alignment wrapText="1"/>
      <protection locked="0"/>
    </xf>
    <xf numFmtId="0" fontId="11" fillId="5" borderId="18" xfId="1" applyFont="1" applyFill="1" applyBorder="1" applyAlignment="1" applyProtection="1">
      <alignment wrapText="1"/>
      <protection locked="0"/>
    </xf>
    <xf numFmtId="0" fontId="11" fillId="5" borderId="19" xfId="1" applyFont="1" applyFill="1" applyBorder="1" applyAlignment="1" applyProtection="1">
      <alignment wrapText="1"/>
      <protection locked="0"/>
    </xf>
    <xf numFmtId="0" fontId="11" fillId="5" borderId="20" xfId="1" applyFont="1" applyFill="1" applyBorder="1" applyAlignment="1" applyProtection="1">
      <alignment wrapText="1"/>
      <protection locked="0"/>
    </xf>
    <xf numFmtId="0" fontId="11" fillId="0" borderId="22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21" xfId="1" applyFont="1" applyFill="1" applyBorder="1" applyAlignment="1" applyProtection="1">
      <alignment wrapText="1"/>
      <protection locked="0"/>
    </xf>
    <xf numFmtId="0" fontId="11" fillId="0" borderId="23" xfId="1" applyFont="1" applyFill="1" applyBorder="1" applyAlignment="1" applyProtection="1">
      <alignment wrapText="1"/>
      <protection locked="0"/>
    </xf>
    <xf numFmtId="0" fontId="11" fillId="0" borderId="24" xfId="1" applyFont="1" applyFill="1" applyBorder="1" applyAlignment="1" applyProtection="1">
      <alignment wrapText="1"/>
      <protection locked="0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21" xfId="1" applyFont="1" applyFill="1" applyBorder="1" applyAlignment="1">
      <alignment wrapText="1"/>
    </xf>
    <xf numFmtId="0" fontId="11" fillId="5" borderId="21" xfId="1" applyFont="1" applyFill="1" applyBorder="1" applyAlignment="1">
      <alignment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0" fontId="11" fillId="6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>
      <alignment wrapText="1"/>
    </xf>
    <xf numFmtId="3" fontId="12" fillId="7" borderId="25" xfId="1" applyNumberFormat="1" applyFont="1" applyFill="1" applyBorder="1" applyAlignment="1">
      <alignment horizontal="right" vertical="center" wrapText="1"/>
    </xf>
    <xf numFmtId="0" fontId="11" fillId="0" borderId="11" xfId="1" applyFont="1" applyFill="1" applyBorder="1" applyAlignment="1">
      <alignment horizontal="right" wrapText="1"/>
    </xf>
    <xf numFmtId="0" fontId="11" fillId="5" borderId="17" xfId="1" applyFont="1" applyFill="1" applyBorder="1" applyAlignment="1">
      <alignment horizontal="right" wrapText="1"/>
    </xf>
    <xf numFmtId="0" fontId="11" fillId="0" borderId="21" xfId="1" applyFont="1" applyFill="1" applyBorder="1" applyAlignment="1">
      <alignment horizontal="right" wrapText="1"/>
    </xf>
    <xf numFmtId="0" fontId="11" fillId="0" borderId="0" xfId="1" applyFont="1" applyFill="1" applyBorder="1" applyAlignment="1">
      <alignment horizontal="right" wrapText="1"/>
    </xf>
    <xf numFmtId="0" fontId="11" fillId="6" borderId="0" xfId="1" applyFont="1" applyFill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33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476249</xdr:colOff>
      <xdr:row>11</xdr:row>
      <xdr:rowOff>171449</xdr:rowOff>
    </xdr:from>
    <xdr:ext cx="600075" cy="600075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49" y="2266949"/>
          <a:ext cx="600075" cy="6000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50507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51932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77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51460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52412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52405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51925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52637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52053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51205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438399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55495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5501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33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476249</xdr:colOff>
      <xdr:row>11</xdr:row>
      <xdr:rowOff>171449</xdr:rowOff>
    </xdr:from>
    <xdr:ext cx="600075" cy="600075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49" y="24669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abSelected="1" workbookViewId="0">
      <selection activeCell="I25" sqref="I25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100" t="s">
        <v>22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spans="1:26" ht="15" customHeight="1" x14ac:dyDescent="0.25">
      <c r="B6" s="1"/>
      <c r="C6" s="1"/>
      <c r="D6" s="1"/>
      <c r="E6" s="2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26" ht="18.75" x14ac:dyDescent="0.3">
      <c r="A7" s="101"/>
      <c r="B7" s="101"/>
      <c r="C7" s="101"/>
      <c r="D7" s="101"/>
      <c r="E7" s="2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26" ht="18.75" x14ac:dyDescent="0.3">
      <c r="A8" s="101" t="s">
        <v>0</v>
      </c>
      <c r="B8" s="101"/>
      <c r="C8" s="101"/>
      <c r="D8" s="101"/>
      <c r="F8" s="102" t="s">
        <v>1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6" ht="18.75" x14ac:dyDescent="0.3">
      <c r="A9" s="3" t="str">
        <f>CONCATENATE("Casillas computadas: ",Z16," de ",Z15)</f>
        <v>Casillas computadas: 22 de 22</v>
      </c>
      <c r="B9" s="4"/>
      <c r="C9" s="4"/>
      <c r="D9" s="4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6" ht="18.75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6" ht="15.75" thickBot="1" x14ac:dyDescent="0.3">
      <c r="F11" s="2"/>
      <c r="G11" s="2"/>
      <c r="H11" s="2"/>
      <c r="I11" s="2"/>
      <c r="J11" s="2"/>
      <c r="K11" s="2"/>
    </row>
    <row r="12" spans="1:26" ht="15.75" thickBot="1" x14ac:dyDescent="0.3">
      <c r="A12" s="103" t="s">
        <v>2</v>
      </c>
      <c r="B12" s="104"/>
      <c r="C12" s="104"/>
      <c r="D12" s="104"/>
      <c r="E12" s="105"/>
      <c r="F12" s="106" t="s">
        <v>3</v>
      </c>
      <c r="G12" s="107"/>
      <c r="H12" s="107"/>
      <c r="I12" s="107"/>
      <c r="J12" s="107"/>
      <c r="K12" s="107"/>
      <c r="L12" s="107"/>
      <c r="M12" s="107"/>
      <c r="N12" s="107"/>
      <c r="O12" s="108"/>
      <c r="P12" s="109" t="s">
        <v>4</v>
      </c>
      <c r="Q12" s="110"/>
      <c r="R12" s="111"/>
      <c r="S12" s="109" t="s">
        <v>5</v>
      </c>
      <c r="T12" s="110"/>
      <c r="U12" s="111"/>
      <c r="V12" s="112" t="s">
        <v>6</v>
      </c>
      <c r="W12" s="113"/>
      <c r="X12" s="113"/>
      <c r="Y12" s="114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23</v>
      </c>
    </row>
    <row r="14" spans="1:26" ht="15" customHeight="1" thickBot="1" x14ac:dyDescent="0.3">
      <c r="A14" s="13">
        <v>1</v>
      </c>
      <c r="B14" s="14" t="s">
        <v>17</v>
      </c>
      <c r="C14" s="15">
        <v>1647</v>
      </c>
      <c r="D14" s="16" t="s">
        <v>18</v>
      </c>
      <c r="E14" s="17">
        <v>553</v>
      </c>
      <c r="F14" s="18">
        <v>37</v>
      </c>
      <c r="G14" s="19">
        <v>168</v>
      </c>
      <c r="H14" s="19">
        <v>111</v>
      </c>
      <c r="I14" s="19">
        <v>16</v>
      </c>
      <c r="J14" s="19">
        <v>4</v>
      </c>
      <c r="K14" s="19">
        <v>0</v>
      </c>
      <c r="L14" s="19">
        <v>5</v>
      </c>
      <c r="M14" s="19">
        <v>16</v>
      </c>
      <c r="N14" s="19">
        <v>0</v>
      </c>
      <c r="O14" s="20">
        <v>0</v>
      </c>
      <c r="P14" s="21">
        <v>5</v>
      </c>
      <c r="Q14" s="22">
        <f>P14</f>
        <v>5</v>
      </c>
      <c r="R14" s="22">
        <f>Q14+G14+J14</f>
        <v>177</v>
      </c>
      <c r="S14" s="21">
        <v>0</v>
      </c>
      <c r="T14" s="22">
        <f>S14</f>
        <v>0</v>
      </c>
      <c r="U14" s="22">
        <f>T14+H14+L14</f>
        <v>116</v>
      </c>
      <c r="V14" s="18">
        <v>0</v>
      </c>
      <c r="W14" s="19">
        <v>14</v>
      </c>
      <c r="X14" s="23">
        <f>SUM(F14:O14)</f>
        <v>357</v>
      </c>
      <c r="Y14" s="24">
        <f>Q14+T14+V14+W14+X14</f>
        <v>376</v>
      </c>
      <c r="Z14">
        <f>COUNTIF(Y14:Y35,0)</f>
        <v>0</v>
      </c>
    </row>
    <row r="15" spans="1:26" ht="15" customHeight="1" x14ac:dyDescent="0.25">
      <c r="A15" s="25">
        <f t="shared" ref="A15:A35" si="0">A14+1</f>
        <v>2</v>
      </c>
      <c r="B15" s="26" t="s">
        <v>17</v>
      </c>
      <c r="C15" s="27">
        <v>1647</v>
      </c>
      <c r="D15" s="28" t="s">
        <v>19</v>
      </c>
      <c r="E15" s="29">
        <v>553</v>
      </c>
      <c r="F15" s="30">
        <v>39</v>
      </c>
      <c r="G15" s="31">
        <v>184</v>
      </c>
      <c r="H15" s="31">
        <v>76</v>
      </c>
      <c r="I15" s="31">
        <v>14</v>
      </c>
      <c r="J15" s="31">
        <v>0</v>
      </c>
      <c r="K15" s="31">
        <v>0</v>
      </c>
      <c r="L15" s="31">
        <v>0</v>
      </c>
      <c r="M15" s="31">
        <v>19</v>
      </c>
      <c r="N15" s="31">
        <v>0</v>
      </c>
      <c r="O15" s="32">
        <v>0</v>
      </c>
      <c r="P15" s="33">
        <v>2</v>
      </c>
      <c r="Q15" s="34">
        <f t="shared" ref="Q15:Q35" si="1">P15</f>
        <v>2</v>
      </c>
      <c r="R15" s="34">
        <f t="shared" ref="R15:R35" si="2">Q15+G15+J15</f>
        <v>186</v>
      </c>
      <c r="S15" s="33">
        <v>0</v>
      </c>
      <c r="T15" s="34">
        <f t="shared" ref="T15:T35" si="3">S15</f>
        <v>0</v>
      </c>
      <c r="U15" s="34">
        <f t="shared" ref="U15:U35" si="4">T15+H15+L15</f>
        <v>76</v>
      </c>
      <c r="V15" s="30">
        <v>0</v>
      </c>
      <c r="W15" s="31">
        <v>13</v>
      </c>
      <c r="X15" s="35">
        <f t="shared" ref="X15:X35" si="5">SUM(F15:O15)</f>
        <v>332</v>
      </c>
      <c r="Y15" s="24">
        <f>Q15+T15+V15+W15+X15</f>
        <v>347</v>
      </c>
      <c r="Z15">
        <f>C39</f>
        <v>22</v>
      </c>
    </row>
    <row r="16" spans="1:26" ht="15" customHeight="1" x14ac:dyDescent="0.25">
      <c r="A16" s="37">
        <f t="shared" si="0"/>
        <v>3</v>
      </c>
      <c r="B16" s="38" t="s">
        <v>17</v>
      </c>
      <c r="C16" s="39">
        <v>1647</v>
      </c>
      <c r="D16" s="40" t="s">
        <v>20</v>
      </c>
      <c r="E16" s="41">
        <v>553</v>
      </c>
      <c r="F16" s="42">
        <v>25</v>
      </c>
      <c r="G16" s="43">
        <v>147</v>
      </c>
      <c r="H16" s="43">
        <v>105</v>
      </c>
      <c r="I16" s="43">
        <v>7</v>
      </c>
      <c r="J16" s="43">
        <v>5</v>
      </c>
      <c r="K16" s="43">
        <v>0</v>
      </c>
      <c r="L16" s="43">
        <v>3</v>
      </c>
      <c r="M16" s="43">
        <v>30</v>
      </c>
      <c r="N16" s="43">
        <v>0</v>
      </c>
      <c r="O16" s="44">
        <v>0</v>
      </c>
      <c r="P16" s="45">
        <v>4</v>
      </c>
      <c r="Q16" s="46">
        <f t="shared" si="1"/>
        <v>4</v>
      </c>
      <c r="R16" s="46">
        <f t="shared" si="2"/>
        <v>156</v>
      </c>
      <c r="S16" s="45">
        <v>1</v>
      </c>
      <c r="T16" s="46">
        <f t="shared" si="3"/>
        <v>1</v>
      </c>
      <c r="U16" s="46">
        <f t="shared" si="4"/>
        <v>109</v>
      </c>
      <c r="V16" s="42">
        <v>1</v>
      </c>
      <c r="W16" s="43">
        <v>7</v>
      </c>
      <c r="X16" s="47">
        <f t="shared" si="5"/>
        <v>322</v>
      </c>
      <c r="Y16" s="48">
        <f t="shared" ref="Y16:Y35" si="6">Q16+T16+V16+W16+X16</f>
        <v>335</v>
      </c>
      <c r="Z16">
        <f>Z15-Z14</f>
        <v>22</v>
      </c>
    </row>
    <row r="17" spans="1:26" ht="15" customHeight="1" x14ac:dyDescent="0.25">
      <c r="A17" s="25">
        <f t="shared" si="0"/>
        <v>4</v>
      </c>
      <c r="B17" s="26" t="s">
        <v>17</v>
      </c>
      <c r="C17" s="27">
        <v>1648</v>
      </c>
      <c r="D17" s="28" t="s">
        <v>18</v>
      </c>
      <c r="E17" s="29">
        <v>458</v>
      </c>
      <c r="F17" s="30">
        <v>23</v>
      </c>
      <c r="G17" s="31">
        <v>128</v>
      </c>
      <c r="H17" s="31">
        <v>111</v>
      </c>
      <c r="I17" s="31">
        <v>6</v>
      </c>
      <c r="J17" s="31">
        <v>1</v>
      </c>
      <c r="K17" s="31">
        <v>0</v>
      </c>
      <c r="L17" s="31">
        <v>0</v>
      </c>
      <c r="M17" s="31">
        <v>8</v>
      </c>
      <c r="N17" s="31">
        <v>0</v>
      </c>
      <c r="O17" s="32">
        <v>0</v>
      </c>
      <c r="P17" s="33">
        <v>2</v>
      </c>
      <c r="Q17" s="34">
        <f t="shared" si="1"/>
        <v>2</v>
      </c>
      <c r="R17" s="34">
        <f t="shared" si="2"/>
        <v>131</v>
      </c>
      <c r="S17" s="33">
        <v>1</v>
      </c>
      <c r="T17" s="34">
        <f t="shared" si="3"/>
        <v>1</v>
      </c>
      <c r="U17" s="34">
        <f t="shared" si="4"/>
        <v>112</v>
      </c>
      <c r="V17" s="30">
        <v>0</v>
      </c>
      <c r="W17" s="31">
        <v>10</v>
      </c>
      <c r="X17" s="35">
        <f t="shared" si="5"/>
        <v>277</v>
      </c>
      <c r="Y17" s="36">
        <f t="shared" si="6"/>
        <v>290</v>
      </c>
      <c r="Z17" s="49">
        <f>Z16*100/Z15</f>
        <v>100</v>
      </c>
    </row>
    <row r="18" spans="1:26" ht="15" customHeight="1" x14ac:dyDescent="0.25">
      <c r="A18" s="37">
        <f t="shared" si="0"/>
        <v>5</v>
      </c>
      <c r="B18" s="38" t="s">
        <v>17</v>
      </c>
      <c r="C18" s="39">
        <v>1648</v>
      </c>
      <c r="D18" s="40" t="s">
        <v>19</v>
      </c>
      <c r="E18" s="41">
        <v>457</v>
      </c>
      <c r="F18" s="42">
        <v>37</v>
      </c>
      <c r="G18" s="43">
        <v>114</v>
      </c>
      <c r="H18" s="43">
        <v>97</v>
      </c>
      <c r="I18" s="43">
        <v>8</v>
      </c>
      <c r="J18" s="43">
        <v>0</v>
      </c>
      <c r="K18" s="43">
        <v>0</v>
      </c>
      <c r="L18" s="43">
        <v>0</v>
      </c>
      <c r="M18" s="43">
        <v>13</v>
      </c>
      <c r="N18" s="43">
        <v>0</v>
      </c>
      <c r="O18" s="44">
        <v>0</v>
      </c>
      <c r="P18" s="45">
        <v>1</v>
      </c>
      <c r="Q18" s="46">
        <f t="shared" si="1"/>
        <v>1</v>
      </c>
      <c r="R18" s="46">
        <f t="shared" si="2"/>
        <v>115</v>
      </c>
      <c r="S18" s="45">
        <v>1</v>
      </c>
      <c r="T18" s="46">
        <f t="shared" si="3"/>
        <v>1</v>
      </c>
      <c r="U18" s="46">
        <f t="shared" si="4"/>
        <v>98</v>
      </c>
      <c r="V18" s="42">
        <v>0</v>
      </c>
      <c r="W18" s="43">
        <v>8</v>
      </c>
      <c r="X18" s="47">
        <f t="shared" si="5"/>
        <v>269</v>
      </c>
      <c r="Y18" s="48">
        <f t="shared" si="6"/>
        <v>279</v>
      </c>
      <c r="Z18" s="50" t="str">
        <f>TEXT(Z17,"0.00")</f>
        <v>100.00</v>
      </c>
    </row>
    <row r="19" spans="1:26" ht="15" customHeight="1" x14ac:dyDescent="0.25">
      <c r="A19" s="25">
        <f t="shared" si="0"/>
        <v>6</v>
      </c>
      <c r="B19" s="26" t="s">
        <v>17</v>
      </c>
      <c r="C19" s="27">
        <v>1649</v>
      </c>
      <c r="D19" s="28" t="s">
        <v>18</v>
      </c>
      <c r="E19" s="29">
        <v>402</v>
      </c>
      <c r="F19" s="30">
        <v>27</v>
      </c>
      <c r="G19" s="31">
        <v>115</v>
      </c>
      <c r="H19" s="31">
        <v>97</v>
      </c>
      <c r="I19" s="31">
        <v>3</v>
      </c>
      <c r="J19" s="31">
        <v>3</v>
      </c>
      <c r="K19" s="31">
        <v>0</v>
      </c>
      <c r="L19" s="31">
        <v>2</v>
      </c>
      <c r="M19" s="31">
        <v>11</v>
      </c>
      <c r="N19" s="31">
        <v>0</v>
      </c>
      <c r="O19" s="32">
        <v>0</v>
      </c>
      <c r="P19" s="33">
        <v>0</v>
      </c>
      <c r="Q19" s="34">
        <f t="shared" si="1"/>
        <v>0</v>
      </c>
      <c r="R19" s="34">
        <f t="shared" si="2"/>
        <v>118</v>
      </c>
      <c r="S19" s="33">
        <v>0</v>
      </c>
      <c r="T19" s="34">
        <f t="shared" si="3"/>
        <v>0</v>
      </c>
      <c r="U19" s="34">
        <f t="shared" si="4"/>
        <v>99</v>
      </c>
      <c r="V19" s="30">
        <v>0</v>
      </c>
      <c r="W19" s="31">
        <v>10</v>
      </c>
      <c r="X19" s="35">
        <f t="shared" si="5"/>
        <v>258</v>
      </c>
      <c r="Y19" s="36">
        <f t="shared" si="6"/>
        <v>268</v>
      </c>
    </row>
    <row r="20" spans="1:26" ht="15" customHeight="1" x14ac:dyDescent="0.25">
      <c r="A20" s="37">
        <f t="shared" si="0"/>
        <v>7</v>
      </c>
      <c r="B20" s="38" t="s">
        <v>17</v>
      </c>
      <c r="C20" s="39">
        <v>1649</v>
      </c>
      <c r="D20" s="40" t="s">
        <v>19</v>
      </c>
      <c r="E20" s="41">
        <v>402</v>
      </c>
      <c r="F20" s="42">
        <v>30</v>
      </c>
      <c r="G20" s="43">
        <v>100</v>
      </c>
      <c r="H20" s="43">
        <v>89</v>
      </c>
      <c r="I20" s="43">
        <v>5</v>
      </c>
      <c r="J20" s="43">
        <v>2</v>
      </c>
      <c r="K20" s="43">
        <v>0</v>
      </c>
      <c r="L20" s="43">
        <v>4</v>
      </c>
      <c r="M20" s="43">
        <v>15</v>
      </c>
      <c r="N20" s="43">
        <v>0</v>
      </c>
      <c r="O20" s="44">
        <v>0</v>
      </c>
      <c r="P20" s="45">
        <v>0</v>
      </c>
      <c r="Q20" s="46">
        <f t="shared" si="1"/>
        <v>0</v>
      </c>
      <c r="R20" s="46">
        <f t="shared" si="2"/>
        <v>102</v>
      </c>
      <c r="S20" s="45">
        <v>0</v>
      </c>
      <c r="T20" s="46">
        <f t="shared" si="3"/>
        <v>0</v>
      </c>
      <c r="U20" s="46">
        <f t="shared" si="4"/>
        <v>93</v>
      </c>
      <c r="V20" s="42">
        <v>0</v>
      </c>
      <c r="W20" s="43">
        <v>8</v>
      </c>
      <c r="X20" s="47">
        <f t="shared" si="5"/>
        <v>245</v>
      </c>
      <c r="Y20" s="48">
        <f t="shared" si="6"/>
        <v>253</v>
      </c>
    </row>
    <row r="21" spans="1:26" ht="15" customHeight="1" x14ac:dyDescent="0.25">
      <c r="A21" s="37">
        <f t="shared" si="0"/>
        <v>8</v>
      </c>
      <c r="B21" s="38" t="s">
        <v>17</v>
      </c>
      <c r="C21" s="39">
        <v>1650</v>
      </c>
      <c r="D21" s="40" t="s">
        <v>18</v>
      </c>
      <c r="E21" s="41">
        <v>665</v>
      </c>
      <c r="F21" s="42">
        <v>48</v>
      </c>
      <c r="G21" s="43">
        <v>133</v>
      </c>
      <c r="H21" s="43">
        <v>135</v>
      </c>
      <c r="I21" s="43">
        <v>13</v>
      </c>
      <c r="J21" s="43">
        <v>4</v>
      </c>
      <c r="K21" s="43">
        <v>0</v>
      </c>
      <c r="L21" s="43">
        <v>5</v>
      </c>
      <c r="M21" s="43">
        <v>15</v>
      </c>
      <c r="N21" s="43">
        <v>0</v>
      </c>
      <c r="O21" s="44">
        <v>0</v>
      </c>
      <c r="P21" s="45">
        <v>3</v>
      </c>
      <c r="Q21" s="46">
        <f t="shared" si="1"/>
        <v>3</v>
      </c>
      <c r="R21" s="46">
        <f t="shared" si="2"/>
        <v>140</v>
      </c>
      <c r="S21" s="45">
        <v>1</v>
      </c>
      <c r="T21" s="46">
        <f t="shared" si="3"/>
        <v>1</v>
      </c>
      <c r="U21" s="46">
        <f t="shared" si="4"/>
        <v>141</v>
      </c>
      <c r="V21" s="42">
        <v>0</v>
      </c>
      <c r="W21" s="43">
        <v>12</v>
      </c>
      <c r="X21" s="47">
        <f t="shared" si="5"/>
        <v>353</v>
      </c>
      <c r="Y21" s="48">
        <f t="shared" si="6"/>
        <v>369</v>
      </c>
    </row>
    <row r="22" spans="1:26" ht="15" customHeight="1" x14ac:dyDescent="0.25">
      <c r="A22" s="37">
        <f t="shared" si="0"/>
        <v>9</v>
      </c>
      <c r="B22" s="26" t="s">
        <v>17</v>
      </c>
      <c r="C22" s="27">
        <v>1650</v>
      </c>
      <c r="D22" s="28" t="s">
        <v>19</v>
      </c>
      <c r="E22" s="29">
        <v>664</v>
      </c>
      <c r="F22" s="30">
        <v>36</v>
      </c>
      <c r="G22" s="31">
        <v>127</v>
      </c>
      <c r="H22" s="31">
        <v>155</v>
      </c>
      <c r="I22" s="31">
        <v>15</v>
      </c>
      <c r="J22" s="31">
        <v>3</v>
      </c>
      <c r="K22" s="31">
        <v>0</v>
      </c>
      <c r="L22" s="31">
        <v>5</v>
      </c>
      <c r="M22" s="31">
        <v>9</v>
      </c>
      <c r="N22" s="31">
        <v>0</v>
      </c>
      <c r="O22" s="32">
        <v>0</v>
      </c>
      <c r="P22" s="33">
        <v>1</v>
      </c>
      <c r="Q22" s="34">
        <f t="shared" si="1"/>
        <v>1</v>
      </c>
      <c r="R22" s="34">
        <f t="shared" si="2"/>
        <v>131</v>
      </c>
      <c r="S22" s="33">
        <v>0</v>
      </c>
      <c r="T22" s="34">
        <f t="shared" si="3"/>
        <v>0</v>
      </c>
      <c r="U22" s="34">
        <f t="shared" si="4"/>
        <v>160</v>
      </c>
      <c r="V22" s="30">
        <v>0</v>
      </c>
      <c r="W22" s="31">
        <v>10</v>
      </c>
      <c r="X22" s="35">
        <f t="shared" si="5"/>
        <v>350</v>
      </c>
      <c r="Y22" s="36">
        <f t="shared" si="6"/>
        <v>361</v>
      </c>
      <c r="Z22">
        <f>C47</f>
        <v>0</v>
      </c>
    </row>
    <row r="23" spans="1:26" ht="15" customHeight="1" x14ac:dyDescent="0.25">
      <c r="A23" s="37">
        <f t="shared" si="0"/>
        <v>10</v>
      </c>
      <c r="B23" s="38" t="s">
        <v>17</v>
      </c>
      <c r="C23" s="39">
        <v>1651</v>
      </c>
      <c r="D23" s="40" t="s">
        <v>18</v>
      </c>
      <c r="E23" s="41">
        <v>710</v>
      </c>
      <c r="F23" s="42">
        <v>47</v>
      </c>
      <c r="G23" s="43">
        <v>179</v>
      </c>
      <c r="H23" s="43">
        <v>116</v>
      </c>
      <c r="I23" s="43">
        <v>38</v>
      </c>
      <c r="J23" s="43">
        <v>5</v>
      </c>
      <c r="K23" s="43">
        <v>0</v>
      </c>
      <c r="L23" s="43">
        <v>2</v>
      </c>
      <c r="M23" s="43">
        <v>30</v>
      </c>
      <c r="N23" s="43">
        <v>0</v>
      </c>
      <c r="O23" s="44">
        <v>0</v>
      </c>
      <c r="P23" s="45">
        <v>1</v>
      </c>
      <c r="Q23" s="46">
        <f t="shared" si="1"/>
        <v>1</v>
      </c>
      <c r="R23" s="46">
        <f t="shared" si="2"/>
        <v>185</v>
      </c>
      <c r="S23" s="45">
        <v>1</v>
      </c>
      <c r="T23" s="46">
        <f t="shared" si="3"/>
        <v>1</v>
      </c>
      <c r="U23" s="46">
        <f t="shared" si="4"/>
        <v>119</v>
      </c>
      <c r="V23" s="42">
        <v>0</v>
      </c>
      <c r="W23" s="43">
        <v>17</v>
      </c>
      <c r="X23" s="47">
        <f t="shared" si="5"/>
        <v>417</v>
      </c>
      <c r="Y23" s="48">
        <f t="shared" si="6"/>
        <v>436</v>
      </c>
      <c r="Z23">
        <f>Z22-Z21</f>
        <v>0</v>
      </c>
    </row>
    <row r="24" spans="1:26" ht="15" customHeight="1" x14ac:dyDescent="0.25">
      <c r="A24" s="37">
        <f t="shared" si="0"/>
        <v>11</v>
      </c>
      <c r="B24" s="26" t="s">
        <v>17</v>
      </c>
      <c r="C24" s="27">
        <v>1651</v>
      </c>
      <c r="D24" s="28" t="s">
        <v>19</v>
      </c>
      <c r="E24" s="29">
        <v>709</v>
      </c>
      <c r="F24" s="30">
        <v>32</v>
      </c>
      <c r="G24" s="31">
        <v>196</v>
      </c>
      <c r="H24" s="31">
        <v>110</v>
      </c>
      <c r="I24" s="31">
        <v>31</v>
      </c>
      <c r="J24" s="31">
        <v>5</v>
      </c>
      <c r="K24" s="31">
        <v>0</v>
      </c>
      <c r="L24" s="31">
        <v>1</v>
      </c>
      <c r="M24" s="31">
        <v>28</v>
      </c>
      <c r="N24" s="31">
        <v>0</v>
      </c>
      <c r="O24" s="32">
        <v>0</v>
      </c>
      <c r="P24" s="33">
        <v>4</v>
      </c>
      <c r="Q24" s="34">
        <f t="shared" si="1"/>
        <v>4</v>
      </c>
      <c r="R24" s="34">
        <f t="shared" si="2"/>
        <v>205</v>
      </c>
      <c r="S24" s="33">
        <v>0</v>
      </c>
      <c r="T24" s="34">
        <f t="shared" si="3"/>
        <v>0</v>
      </c>
      <c r="U24" s="34">
        <f t="shared" si="4"/>
        <v>111</v>
      </c>
      <c r="V24" s="30">
        <v>0</v>
      </c>
      <c r="W24" s="31">
        <v>18</v>
      </c>
      <c r="X24" s="35">
        <f t="shared" si="5"/>
        <v>403</v>
      </c>
      <c r="Y24" s="36">
        <f t="shared" si="6"/>
        <v>425</v>
      </c>
      <c r="Z24" s="49" t="e">
        <f>Z23*100/Z22</f>
        <v>#DIV/0!</v>
      </c>
    </row>
    <row r="25" spans="1:26" ht="15" customHeight="1" x14ac:dyDescent="0.25">
      <c r="A25" s="37">
        <f t="shared" si="0"/>
        <v>12</v>
      </c>
      <c r="B25" s="38" t="s">
        <v>17</v>
      </c>
      <c r="C25" s="39">
        <v>1652</v>
      </c>
      <c r="D25" s="40" t="s">
        <v>18</v>
      </c>
      <c r="E25" s="41">
        <v>551</v>
      </c>
      <c r="F25" s="42">
        <v>47</v>
      </c>
      <c r="G25" s="43">
        <v>115</v>
      </c>
      <c r="H25" s="43">
        <v>113</v>
      </c>
      <c r="I25" s="43">
        <v>19</v>
      </c>
      <c r="J25" s="43">
        <v>1</v>
      </c>
      <c r="K25" s="43">
        <v>0</v>
      </c>
      <c r="L25" s="43">
        <v>3</v>
      </c>
      <c r="M25" s="43">
        <v>43</v>
      </c>
      <c r="N25" s="43">
        <v>0</v>
      </c>
      <c r="O25" s="44">
        <v>0</v>
      </c>
      <c r="P25" s="45">
        <v>2</v>
      </c>
      <c r="Q25" s="46">
        <f t="shared" si="1"/>
        <v>2</v>
      </c>
      <c r="R25" s="46">
        <f t="shared" si="2"/>
        <v>118</v>
      </c>
      <c r="S25" s="45">
        <v>1</v>
      </c>
      <c r="T25" s="46">
        <f t="shared" si="3"/>
        <v>1</v>
      </c>
      <c r="U25" s="46">
        <f t="shared" si="4"/>
        <v>117</v>
      </c>
      <c r="V25" s="42">
        <v>0</v>
      </c>
      <c r="W25" s="43">
        <v>16</v>
      </c>
      <c r="X25" s="47">
        <f t="shared" si="5"/>
        <v>341</v>
      </c>
      <c r="Y25" s="48">
        <f t="shared" si="6"/>
        <v>360</v>
      </c>
      <c r="Z25" s="50" t="e">
        <f>TEXT(Z24,"0.00")</f>
        <v>#DIV/0!</v>
      </c>
    </row>
    <row r="26" spans="1:26" ht="15" customHeight="1" x14ac:dyDescent="0.25">
      <c r="A26" s="37">
        <f t="shared" si="0"/>
        <v>13</v>
      </c>
      <c r="B26" s="26" t="s">
        <v>17</v>
      </c>
      <c r="C26" s="27">
        <v>1652</v>
      </c>
      <c r="D26" s="28" t="s">
        <v>19</v>
      </c>
      <c r="E26" s="29">
        <v>551</v>
      </c>
      <c r="F26" s="30">
        <v>46</v>
      </c>
      <c r="G26" s="31">
        <v>128</v>
      </c>
      <c r="H26" s="31">
        <v>89</v>
      </c>
      <c r="I26" s="31">
        <v>8</v>
      </c>
      <c r="J26" s="31">
        <v>1</v>
      </c>
      <c r="K26" s="31">
        <v>0</v>
      </c>
      <c r="L26" s="31">
        <v>1</v>
      </c>
      <c r="M26" s="31">
        <v>39</v>
      </c>
      <c r="N26" s="31">
        <v>0</v>
      </c>
      <c r="O26" s="32">
        <v>0</v>
      </c>
      <c r="P26" s="33">
        <v>3</v>
      </c>
      <c r="Q26" s="34">
        <f t="shared" si="1"/>
        <v>3</v>
      </c>
      <c r="R26" s="34">
        <f t="shared" si="2"/>
        <v>132</v>
      </c>
      <c r="S26" s="33">
        <v>0</v>
      </c>
      <c r="T26" s="34">
        <f t="shared" si="3"/>
        <v>0</v>
      </c>
      <c r="U26" s="34">
        <f t="shared" si="4"/>
        <v>90</v>
      </c>
      <c r="V26" s="30">
        <v>0</v>
      </c>
      <c r="W26" s="31">
        <v>19</v>
      </c>
      <c r="X26" s="35">
        <f t="shared" si="5"/>
        <v>312</v>
      </c>
      <c r="Y26" s="36">
        <f t="shared" si="6"/>
        <v>334</v>
      </c>
    </row>
    <row r="27" spans="1:26" ht="15" customHeight="1" x14ac:dyDescent="0.25">
      <c r="A27" s="37">
        <f t="shared" si="0"/>
        <v>14</v>
      </c>
      <c r="B27" s="38" t="s">
        <v>17</v>
      </c>
      <c r="C27" s="39">
        <v>1653</v>
      </c>
      <c r="D27" s="40" t="s">
        <v>18</v>
      </c>
      <c r="E27" s="41">
        <v>285</v>
      </c>
      <c r="F27" s="42">
        <v>46</v>
      </c>
      <c r="G27" s="43">
        <v>74</v>
      </c>
      <c r="H27" s="43">
        <v>30</v>
      </c>
      <c r="I27" s="43">
        <v>3</v>
      </c>
      <c r="J27" s="43">
        <v>1</v>
      </c>
      <c r="K27" s="43">
        <v>0</v>
      </c>
      <c r="L27" s="43">
        <v>0</v>
      </c>
      <c r="M27" s="43">
        <v>5</v>
      </c>
      <c r="N27" s="43">
        <v>0</v>
      </c>
      <c r="O27" s="44">
        <v>0</v>
      </c>
      <c r="P27" s="45">
        <v>0</v>
      </c>
      <c r="Q27" s="46">
        <f t="shared" si="1"/>
        <v>0</v>
      </c>
      <c r="R27" s="46">
        <f t="shared" si="2"/>
        <v>75</v>
      </c>
      <c r="S27" s="45">
        <v>0</v>
      </c>
      <c r="T27" s="46">
        <f t="shared" si="3"/>
        <v>0</v>
      </c>
      <c r="U27" s="46">
        <f t="shared" si="4"/>
        <v>30</v>
      </c>
      <c r="V27" s="42">
        <v>0</v>
      </c>
      <c r="W27" s="43">
        <v>9</v>
      </c>
      <c r="X27" s="47">
        <f t="shared" si="5"/>
        <v>159</v>
      </c>
      <c r="Y27" s="48">
        <f t="shared" si="6"/>
        <v>168</v>
      </c>
    </row>
    <row r="28" spans="1:26" ht="15" customHeight="1" x14ac:dyDescent="0.25">
      <c r="A28" s="37">
        <f t="shared" si="0"/>
        <v>15</v>
      </c>
      <c r="B28" s="26" t="s">
        <v>17</v>
      </c>
      <c r="C28" s="27">
        <v>1654</v>
      </c>
      <c r="D28" s="28" t="s">
        <v>18</v>
      </c>
      <c r="E28" s="29">
        <v>468</v>
      </c>
      <c r="F28" s="30">
        <v>30</v>
      </c>
      <c r="G28" s="31">
        <v>113</v>
      </c>
      <c r="H28" s="31">
        <v>80</v>
      </c>
      <c r="I28" s="31">
        <v>8</v>
      </c>
      <c r="J28" s="31">
        <v>2</v>
      </c>
      <c r="K28" s="31">
        <v>0</v>
      </c>
      <c r="L28" s="31">
        <v>0</v>
      </c>
      <c r="M28" s="31">
        <v>18</v>
      </c>
      <c r="N28" s="31">
        <v>0</v>
      </c>
      <c r="O28" s="32">
        <v>0</v>
      </c>
      <c r="P28" s="33">
        <v>6</v>
      </c>
      <c r="Q28" s="34">
        <f t="shared" si="1"/>
        <v>6</v>
      </c>
      <c r="R28" s="34">
        <f t="shared" si="2"/>
        <v>121</v>
      </c>
      <c r="S28" s="33">
        <v>2</v>
      </c>
      <c r="T28" s="34">
        <f t="shared" si="3"/>
        <v>2</v>
      </c>
      <c r="U28" s="34">
        <f t="shared" si="4"/>
        <v>82</v>
      </c>
      <c r="V28" s="30">
        <v>0</v>
      </c>
      <c r="W28" s="31">
        <v>10</v>
      </c>
      <c r="X28" s="35">
        <f t="shared" si="5"/>
        <v>251</v>
      </c>
      <c r="Y28" s="36">
        <f t="shared" si="6"/>
        <v>269</v>
      </c>
    </row>
    <row r="29" spans="1:26" ht="15" customHeight="1" x14ac:dyDescent="0.25">
      <c r="A29" s="37">
        <f t="shared" si="0"/>
        <v>16</v>
      </c>
      <c r="B29" s="38" t="s">
        <v>17</v>
      </c>
      <c r="C29" s="39">
        <v>1655</v>
      </c>
      <c r="D29" s="40" t="s">
        <v>18</v>
      </c>
      <c r="E29" s="41">
        <v>524</v>
      </c>
      <c r="F29" s="42">
        <v>16</v>
      </c>
      <c r="G29" s="43">
        <v>82</v>
      </c>
      <c r="H29" s="43">
        <v>146</v>
      </c>
      <c r="I29" s="43">
        <v>0</v>
      </c>
      <c r="J29" s="43">
        <v>2</v>
      </c>
      <c r="K29" s="43">
        <v>0</v>
      </c>
      <c r="L29" s="43">
        <v>0</v>
      </c>
      <c r="M29" s="43">
        <v>12</v>
      </c>
      <c r="N29" s="43">
        <v>0</v>
      </c>
      <c r="O29" s="44">
        <v>0</v>
      </c>
      <c r="P29" s="45">
        <v>5</v>
      </c>
      <c r="Q29" s="46">
        <f t="shared" si="1"/>
        <v>5</v>
      </c>
      <c r="R29" s="46">
        <f t="shared" si="2"/>
        <v>89</v>
      </c>
      <c r="S29" s="45">
        <v>1</v>
      </c>
      <c r="T29" s="46">
        <f t="shared" si="3"/>
        <v>1</v>
      </c>
      <c r="U29" s="46">
        <f t="shared" si="4"/>
        <v>147</v>
      </c>
      <c r="V29" s="42">
        <v>0</v>
      </c>
      <c r="W29" s="43">
        <v>12</v>
      </c>
      <c r="X29" s="47">
        <f t="shared" si="5"/>
        <v>258</v>
      </c>
      <c r="Y29" s="48">
        <f t="shared" si="6"/>
        <v>276</v>
      </c>
      <c r="Z29">
        <f>Z28-Z27</f>
        <v>0</v>
      </c>
    </row>
    <row r="30" spans="1:26" ht="15" customHeight="1" x14ac:dyDescent="0.25">
      <c r="A30" s="37">
        <f t="shared" si="0"/>
        <v>17</v>
      </c>
      <c r="B30" s="26" t="s">
        <v>17</v>
      </c>
      <c r="C30" s="27">
        <v>1656</v>
      </c>
      <c r="D30" s="28" t="s">
        <v>18</v>
      </c>
      <c r="E30" s="29">
        <v>578</v>
      </c>
      <c r="F30" s="30">
        <v>44</v>
      </c>
      <c r="G30" s="31">
        <v>160</v>
      </c>
      <c r="H30" s="31">
        <v>57</v>
      </c>
      <c r="I30" s="31">
        <v>31</v>
      </c>
      <c r="J30" s="31">
        <v>3</v>
      </c>
      <c r="K30" s="31">
        <v>0</v>
      </c>
      <c r="L30" s="31">
        <v>0</v>
      </c>
      <c r="M30" s="31">
        <v>8</v>
      </c>
      <c r="N30" s="31">
        <v>0</v>
      </c>
      <c r="O30" s="32">
        <v>0</v>
      </c>
      <c r="P30" s="33">
        <v>6</v>
      </c>
      <c r="Q30" s="34">
        <f t="shared" si="1"/>
        <v>6</v>
      </c>
      <c r="R30" s="34">
        <f t="shared" si="2"/>
        <v>169</v>
      </c>
      <c r="S30" s="33">
        <v>1</v>
      </c>
      <c r="T30" s="34">
        <f t="shared" si="3"/>
        <v>1</v>
      </c>
      <c r="U30" s="34">
        <f t="shared" si="4"/>
        <v>58</v>
      </c>
      <c r="V30" s="30">
        <v>1</v>
      </c>
      <c r="W30" s="31">
        <v>8</v>
      </c>
      <c r="X30" s="35">
        <f t="shared" si="5"/>
        <v>303</v>
      </c>
      <c r="Y30" s="36">
        <f t="shared" si="6"/>
        <v>319</v>
      </c>
      <c r="Z30" s="49" t="e">
        <f>Z29*100/Z28</f>
        <v>#DIV/0!</v>
      </c>
    </row>
    <row r="31" spans="1:26" ht="15" customHeight="1" x14ac:dyDescent="0.25">
      <c r="A31" s="37">
        <f t="shared" si="0"/>
        <v>18</v>
      </c>
      <c r="B31" s="38" t="s">
        <v>17</v>
      </c>
      <c r="C31" s="39">
        <v>1656</v>
      </c>
      <c r="D31" s="40" t="s">
        <v>19</v>
      </c>
      <c r="E31" s="41">
        <v>577</v>
      </c>
      <c r="F31" s="42">
        <v>29</v>
      </c>
      <c r="G31" s="43">
        <v>149</v>
      </c>
      <c r="H31" s="43">
        <v>57</v>
      </c>
      <c r="I31" s="43">
        <v>43</v>
      </c>
      <c r="J31" s="43">
        <v>2</v>
      </c>
      <c r="K31" s="43">
        <v>0</v>
      </c>
      <c r="L31" s="43">
        <v>0</v>
      </c>
      <c r="M31" s="43">
        <v>3</v>
      </c>
      <c r="N31" s="43">
        <v>0</v>
      </c>
      <c r="O31" s="44">
        <v>0</v>
      </c>
      <c r="P31" s="45">
        <v>3</v>
      </c>
      <c r="Q31" s="46">
        <f t="shared" si="1"/>
        <v>3</v>
      </c>
      <c r="R31" s="46">
        <f t="shared" si="2"/>
        <v>154</v>
      </c>
      <c r="S31" s="45">
        <v>0</v>
      </c>
      <c r="T31" s="46">
        <f t="shared" si="3"/>
        <v>0</v>
      </c>
      <c r="U31" s="46">
        <f t="shared" si="4"/>
        <v>57</v>
      </c>
      <c r="V31" s="42">
        <v>0</v>
      </c>
      <c r="W31" s="43">
        <v>10</v>
      </c>
      <c r="X31" s="47">
        <f t="shared" si="5"/>
        <v>283</v>
      </c>
      <c r="Y31" s="48">
        <f t="shared" si="6"/>
        <v>296</v>
      </c>
      <c r="Z31" s="50" t="e">
        <f>TEXT(Z30,"0.00")</f>
        <v>#DIV/0!</v>
      </c>
    </row>
    <row r="32" spans="1:26" ht="15" customHeight="1" x14ac:dyDescent="0.25">
      <c r="A32" s="37">
        <f t="shared" si="0"/>
        <v>19</v>
      </c>
      <c r="B32" s="26" t="s">
        <v>17</v>
      </c>
      <c r="C32" s="27">
        <v>1657</v>
      </c>
      <c r="D32" s="28" t="s">
        <v>18</v>
      </c>
      <c r="E32" s="29">
        <v>301</v>
      </c>
      <c r="F32" s="30">
        <v>31</v>
      </c>
      <c r="G32" s="31">
        <v>86</v>
      </c>
      <c r="H32" s="31">
        <v>24</v>
      </c>
      <c r="I32" s="31">
        <v>3</v>
      </c>
      <c r="J32" s="31">
        <v>2</v>
      </c>
      <c r="K32" s="31">
        <v>0</v>
      </c>
      <c r="L32" s="31">
        <v>0</v>
      </c>
      <c r="M32" s="31">
        <v>6</v>
      </c>
      <c r="N32" s="31">
        <v>0</v>
      </c>
      <c r="O32" s="32">
        <v>0</v>
      </c>
      <c r="P32" s="33">
        <v>0</v>
      </c>
      <c r="Q32" s="34">
        <f t="shared" si="1"/>
        <v>0</v>
      </c>
      <c r="R32" s="34">
        <f t="shared" si="2"/>
        <v>88</v>
      </c>
      <c r="S32" s="33">
        <v>0</v>
      </c>
      <c r="T32" s="34">
        <f t="shared" si="3"/>
        <v>0</v>
      </c>
      <c r="U32" s="34">
        <f t="shared" si="4"/>
        <v>24</v>
      </c>
      <c r="V32" s="30">
        <v>0</v>
      </c>
      <c r="W32" s="31">
        <v>2</v>
      </c>
      <c r="X32" s="35">
        <f t="shared" si="5"/>
        <v>152</v>
      </c>
      <c r="Y32" s="36">
        <f t="shared" si="6"/>
        <v>154</v>
      </c>
    </row>
    <row r="33" spans="1:25" ht="15" customHeight="1" x14ac:dyDescent="0.25">
      <c r="A33" s="37">
        <f t="shared" si="0"/>
        <v>20</v>
      </c>
      <c r="B33" s="38" t="s">
        <v>17</v>
      </c>
      <c r="C33" s="39">
        <v>1658</v>
      </c>
      <c r="D33" s="40" t="s">
        <v>18</v>
      </c>
      <c r="E33" s="41">
        <v>380</v>
      </c>
      <c r="F33" s="42">
        <v>38</v>
      </c>
      <c r="G33" s="43">
        <v>97</v>
      </c>
      <c r="H33" s="43">
        <v>32</v>
      </c>
      <c r="I33" s="43">
        <v>4</v>
      </c>
      <c r="J33" s="43">
        <v>1</v>
      </c>
      <c r="K33" s="43">
        <v>0</v>
      </c>
      <c r="L33" s="43">
        <v>0</v>
      </c>
      <c r="M33" s="43">
        <v>16</v>
      </c>
      <c r="N33" s="43">
        <v>0</v>
      </c>
      <c r="O33" s="44">
        <v>0</v>
      </c>
      <c r="P33" s="45">
        <v>0</v>
      </c>
      <c r="Q33" s="46">
        <f t="shared" si="1"/>
        <v>0</v>
      </c>
      <c r="R33" s="46">
        <f t="shared" si="2"/>
        <v>98</v>
      </c>
      <c r="S33" s="45">
        <v>0</v>
      </c>
      <c r="T33" s="46">
        <f t="shared" si="3"/>
        <v>0</v>
      </c>
      <c r="U33" s="46">
        <f t="shared" si="4"/>
        <v>32</v>
      </c>
      <c r="V33" s="42">
        <v>0</v>
      </c>
      <c r="W33" s="43">
        <v>9</v>
      </c>
      <c r="X33" s="47">
        <f t="shared" si="5"/>
        <v>188</v>
      </c>
      <c r="Y33" s="48">
        <f t="shared" si="6"/>
        <v>197</v>
      </c>
    </row>
    <row r="34" spans="1:25" ht="15" customHeight="1" x14ac:dyDescent="0.25">
      <c r="A34" s="37">
        <f t="shared" si="0"/>
        <v>21</v>
      </c>
      <c r="B34" s="26" t="s">
        <v>17</v>
      </c>
      <c r="C34" s="27">
        <v>1659</v>
      </c>
      <c r="D34" s="28" t="s">
        <v>18</v>
      </c>
      <c r="E34" s="29">
        <v>327</v>
      </c>
      <c r="F34" s="30">
        <v>30</v>
      </c>
      <c r="G34" s="31">
        <v>61</v>
      </c>
      <c r="H34" s="31">
        <v>16</v>
      </c>
      <c r="I34" s="31">
        <v>7</v>
      </c>
      <c r="J34" s="31">
        <v>3</v>
      </c>
      <c r="K34" s="31"/>
      <c r="L34" s="31">
        <v>3</v>
      </c>
      <c r="M34" s="31">
        <v>39</v>
      </c>
      <c r="N34" s="31"/>
      <c r="O34" s="32">
        <v>0</v>
      </c>
      <c r="P34" s="33">
        <v>0</v>
      </c>
      <c r="Q34" s="34">
        <f t="shared" si="1"/>
        <v>0</v>
      </c>
      <c r="R34" s="34">
        <f t="shared" si="2"/>
        <v>64</v>
      </c>
      <c r="S34" s="33">
        <v>0</v>
      </c>
      <c r="T34" s="34">
        <f t="shared" si="3"/>
        <v>0</v>
      </c>
      <c r="U34" s="34">
        <f t="shared" si="4"/>
        <v>19</v>
      </c>
      <c r="V34" s="30">
        <v>0</v>
      </c>
      <c r="W34" s="31">
        <v>11</v>
      </c>
      <c r="X34" s="35">
        <f t="shared" si="5"/>
        <v>159</v>
      </c>
      <c r="Y34" s="36">
        <f t="shared" si="6"/>
        <v>170</v>
      </c>
    </row>
    <row r="35" spans="1:25" ht="15" customHeight="1" x14ac:dyDescent="0.25">
      <c r="A35" s="37">
        <f t="shared" si="0"/>
        <v>22</v>
      </c>
      <c r="B35" s="38" t="s">
        <v>17</v>
      </c>
      <c r="C35" s="39">
        <v>1660</v>
      </c>
      <c r="D35" s="40" t="s">
        <v>18</v>
      </c>
      <c r="E35" s="41">
        <v>241</v>
      </c>
      <c r="F35" s="42">
        <v>18</v>
      </c>
      <c r="G35" s="43">
        <v>40</v>
      </c>
      <c r="H35" s="43">
        <v>45</v>
      </c>
      <c r="I35" s="43">
        <v>3</v>
      </c>
      <c r="J35" s="43">
        <v>3</v>
      </c>
      <c r="K35" s="43">
        <v>0</v>
      </c>
      <c r="L35" s="43">
        <v>1</v>
      </c>
      <c r="M35" s="43">
        <v>46</v>
      </c>
      <c r="N35" s="43">
        <v>0</v>
      </c>
      <c r="O35" s="44">
        <v>0</v>
      </c>
      <c r="P35" s="45">
        <v>0</v>
      </c>
      <c r="Q35" s="46">
        <f t="shared" si="1"/>
        <v>0</v>
      </c>
      <c r="R35" s="46">
        <f t="shared" si="2"/>
        <v>43</v>
      </c>
      <c r="S35" s="45">
        <v>0</v>
      </c>
      <c r="T35" s="46">
        <f t="shared" si="3"/>
        <v>0</v>
      </c>
      <c r="U35" s="46">
        <f t="shared" si="4"/>
        <v>46</v>
      </c>
      <c r="V35" s="42">
        <v>0</v>
      </c>
      <c r="W35" s="43">
        <v>1</v>
      </c>
      <c r="X35" s="47">
        <f t="shared" si="5"/>
        <v>156</v>
      </c>
      <c r="Y35" s="36">
        <f t="shared" si="6"/>
        <v>157</v>
      </c>
    </row>
    <row r="36" spans="1:25" ht="5.0999999999999996" customHeight="1" x14ac:dyDescent="0.25">
      <c r="A36" s="51"/>
      <c r="B36" s="52"/>
      <c r="C36" s="53"/>
      <c r="D36" s="54"/>
      <c r="E36" s="55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7"/>
    </row>
    <row r="37" spans="1:25" ht="5.0999999999999996" customHeight="1" x14ac:dyDescent="0.25">
      <c r="A37" s="58"/>
      <c r="B37" s="59"/>
      <c r="C37" s="60"/>
      <c r="D37" s="61"/>
      <c r="E37" s="62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4"/>
    </row>
    <row r="38" spans="1:25" ht="5.0999999999999996" customHeight="1" x14ac:dyDescent="0.25">
      <c r="A38" s="51"/>
      <c r="B38" s="52"/>
      <c r="C38" s="53"/>
      <c r="D38" s="54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7"/>
    </row>
    <row r="39" spans="1:25" x14ac:dyDescent="0.25">
      <c r="A39" s="65" t="s">
        <v>21</v>
      </c>
      <c r="B39" s="65"/>
      <c r="C39" s="65">
        <f>COUNTA(C14:C35)</f>
        <v>22</v>
      </c>
      <c r="D39" s="66"/>
      <c r="E39" s="67">
        <f>SUM(E14:E35)</f>
        <v>10909</v>
      </c>
      <c r="F39" s="67">
        <f>SUM(F14:F35)</f>
        <v>756</v>
      </c>
      <c r="G39" s="67">
        <f t="shared" ref="G39:Y39" si="7">SUM(G14:G35)</f>
        <v>2696</v>
      </c>
      <c r="H39" s="67">
        <f t="shared" si="7"/>
        <v>1891</v>
      </c>
      <c r="I39" s="67">
        <f t="shared" si="7"/>
        <v>285</v>
      </c>
      <c r="J39" s="67">
        <f t="shared" si="7"/>
        <v>53</v>
      </c>
      <c r="K39" s="67">
        <f t="shared" si="7"/>
        <v>0</v>
      </c>
      <c r="L39" s="67">
        <f t="shared" si="7"/>
        <v>35</v>
      </c>
      <c r="M39" s="67">
        <f t="shared" si="7"/>
        <v>429</v>
      </c>
      <c r="N39" s="67">
        <f t="shared" si="7"/>
        <v>0</v>
      </c>
      <c r="O39" s="67">
        <f t="shared" si="7"/>
        <v>0</v>
      </c>
      <c r="P39" s="67">
        <f t="shared" si="7"/>
        <v>48</v>
      </c>
      <c r="Q39" s="67">
        <f t="shared" si="7"/>
        <v>48</v>
      </c>
      <c r="R39" s="67">
        <f t="shared" si="7"/>
        <v>2797</v>
      </c>
      <c r="S39" s="67">
        <f t="shared" si="7"/>
        <v>10</v>
      </c>
      <c r="T39" s="67">
        <f t="shared" si="7"/>
        <v>10</v>
      </c>
      <c r="U39" s="67">
        <f t="shared" si="7"/>
        <v>1936</v>
      </c>
      <c r="V39" s="67">
        <f t="shared" si="7"/>
        <v>2</v>
      </c>
      <c r="W39" s="67">
        <f t="shared" si="7"/>
        <v>234</v>
      </c>
      <c r="X39" s="67">
        <f t="shared" si="7"/>
        <v>6145</v>
      </c>
      <c r="Y39" s="67">
        <f t="shared" si="7"/>
        <v>6439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F16" workbookViewId="0">
      <selection activeCell="A13" sqref="A13:Y39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100" t="s">
        <v>22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 spans="1:26" ht="15" customHeight="1" x14ac:dyDescent="0.25">
      <c r="B6" s="1"/>
      <c r="C6" s="1"/>
      <c r="D6" s="1"/>
      <c r="E6" s="2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 spans="1:26" ht="18.75" x14ac:dyDescent="0.3">
      <c r="A7" s="101"/>
      <c r="B7" s="101"/>
      <c r="C7" s="101"/>
      <c r="D7" s="101"/>
      <c r="E7" s="2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 spans="1:26" ht="18.75" x14ac:dyDescent="0.3">
      <c r="A8" s="101" t="s">
        <v>0</v>
      </c>
      <c r="B8" s="101"/>
      <c r="C8" s="101"/>
      <c r="D8" s="101"/>
      <c r="F8" s="102" t="s">
        <v>1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6" ht="18.75" x14ac:dyDescent="0.3">
      <c r="A9" s="3" t="str">
        <f>CONCATENATE("Casillas computadas: ",Z16," de ",Z15)</f>
        <v>Casillas computadas: 22 de 22</v>
      </c>
      <c r="B9" s="68"/>
      <c r="C9" s="68"/>
      <c r="D9" s="68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 spans="1:26" ht="18.75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26" ht="15.75" thickBot="1" x14ac:dyDescent="0.3">
      <c r="F11" s="2"/>
      <c r="G11" s="2"/>
      <c r="H11" s="2"/>
      <c r="I11" s="2"/>
      <c r="J11" s="2"/>
      <c r="K11" s="2"/>
    </row>
    <row r="12" spans="1:26" ht="15.75" thickBot="1" x14ac:dyDescent="0.3">
      <c r="A12" s="103" t="s">
        <v>2</v>
      </c>
      <c r="B12" s="104"/>
      <c r="C12" s="104"/>
      <c r="D12" s="104"/>
      <c r="E12" s="105"/>
      <c r="F12" s="106" t="s">
        <v>3</v>
      </c>
      <c r="G12" s="107"/>
      <c r="H12" s="107"/>
      <c r="I12" s="107"/>
      <c r="J12" s="107"/>
      <c r="K12" s="107"/>
      <c r="L12" s="107"/>
      <c r="M12" s="107"/>
      <c r="N12" s="107"/>
      <c r="O12" s="108"/>
      <c r="P12" s="109" t="s">
        <v>4</v>
      </c>
      <c r="Q12" s="110"/>
      <c r="R12" s="111"/>
      <c r="S12" s="109" t="s">
        <v>5</v>
      </c>
      <c r="T12" s="110"/>
      <c r="U12" s="111"/>
      <c r="V12" s="112" t="s">
        <v>6</v>
      </c>
      <c r="W12" s="113"/>
      <c r="X12" s="113"/>
      <c r="Y12" s="114"/>
    </row>
    <row r="13" spans="1:2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 t="s">
        <v>12</v>
      </c>
      <c r="U13" s="11" t="s">
        <v>13</v>
      </c>
      <c r="V13" s="10" t="s">
        <v>14</v>
      </c>
      <c r="W13" s="10" t="s">
        <v>15</v>
      </c>
      <c r="X13" s="10" t="s">
        <v>16</v>
      </c>
      <c r="Y13" s="10" t="s">
        <v>23</v>
      </c>
    </row>
    <row r="14" spans="1:26" ht="15" customHeight="1" thickBot="1" x14ac:dyDescent="0.35">
      <c r="A14" s="13">
        <v>1</v>
      </c>
      <c r="B14" s="14" t="s">
        <v>17</v>
      </c>
      <c r="C14" s="15">
        <v>1647</v>
      </c>
      <c r="D14" s="16" t="s">
        <v>18</v>
      </c>
      <c r="E14" s="95">
        <v>553</v>
      </c>
      <c r="F14" s="69">
        <v>37</v>
      </c>
      <c r="G14" s="70">
        <v>168</v>
      </c>
      <c r="H14" s="70">
        <v>111</v>
      </c>
      <c r="I14" s="70">
        <v>16</v>
      </c>
      <c r="J14" s="70">
        <v>4</v>
      </c>
      <c r="K14" s="70">
        <v>0</v>
      </c>
      <c r="L14" s="70">
        <v>5</v>
      </c>
      <c r="M14" s="70">
        <v>16</v>
      </c>
      <c r="N14" s="70">
        <v>0</v>
      </c>
      <c r="O14" s="71">
        <v>0</v>
      </c>
      <c r="P14" s="72">
        <v>5</v>
      </c>
      <c r="Q14" s="73">
        <f>P14</f>
        <v>5</v>
      </c>
      <c r="R14" s="73">
        <f>Q14+G14+J14</f>
        <v>177</v>
      </c>
      <c r="S14" s="72">
        <v>0</v>
      </c>
      <c r="T14" s="73">
        <f>S14</f>
        <v>0</v>
      </c>
      <c r="U14" s="73">
        <f>T14+H14+L14</f>
        <v>116</v>
      </c>
      <c r="V14" s="69">
        <v>0</v>
      </c>
      <c r="W14" s="70">
        <v>14</v>
      </c>
      <c r="X14" s="74">
        <f>SUM(F14:O14)</f>
        <v>357</v>
      </c>
      <c r="Y14" s="75">
        <f>Q14+T14+V14+W14+X14</f>
        <v>376</v>
      </c>
      <c r="Z14">
        <f>COUNTIF(Y14:Y35,0)</f>
        <v>0</v>
      </c>
    </row>
    <row r="15" spans="1:26" ht="15" customHeight="1" x14ac:dyDescent="0.3">
      <c r="A15" s="25">
        <f t="shared" ref="A15:A35" si="0">A14+1</f>
        <v>2</v>
      </c>
      <c r="B15" s="26" t="s">
        <v>17</v>
      </c>
      <c r="C15" s="27">
        <v>1647</v>
      </c>
      <c r="D15" s="28" t="s">
        <v>19</v>
      </c>
      <c r="E15" s="96">
        <v>553</v>
      </c>
      <c r="F15" s="76">
        <v>39</v>
      </c>
      <c r="G15" s="77">
        <v>184</v>
      </c>
      <c r="H15" s="77">
        <v>76</v>
      </c>
      <c r="I15" s="77">
        <v>14</v>
      </c>
      <c r="J15" s="77">
        <v>0</v>
      </c>
      <c r="K15" s="77">
        <v>0</v>
      </c>
      <c r="L15" s="77">
        <v>0</v>
      </c>
      <c r="M15" s="77">
        <v>19</v>
      </c>
      <c r="N15" s="77">
        <v>0</v>
      </c>
      <c r="O15" s="78">
        <v>0</v>
      </c>
      <c r="P15" s="79">
        <v>2</v>
      </c>
      <c r="Q15" s="80">
        <f t="shared" ref="Q15:Q35" si="1">P15</f>
        <v>2</v>
      </c>
      <c r="R15" s="80">
        <f t="shared" ref="R15:R35" si="2">Q15+G15+J15</f>
        <v>186</v>
      </c>
      <c r="S15" s="79">
        <v>0</v>
      </c>
      <c r="T15" s="80">
        <f t="shared" ref="T15:T35" si="3">S15</f>
        <v>0</v>
      </c>
      <c r="U15" s="80">
        <f t="shared" ref="U15:U35" si="4">T15+H15+L15</f>
        <v>76</v>
      </c>
      <c r="V15" s="76">
        <v>0</v>
      </c>
      <c r="W15" s="77">
        <v>13</v>
      </c>
      <c r="X15" s="81">
        <f t="shared" ref="X15:X35" si="5">SUM(F15:O15)</f>
        <v>332</v>
      </c>
      <c r="Y15" s="75">
        <f>Q15+T15+V15+W15+X15</f>
        <v>347</v>
      </c>
      <c r="Z15">
        <f>C39</f>
        <v>22</v>
      </c>
    </row>
    <row r="16" spans="1:26" ht="15" customHeight="1" x14ac:dyDescent="0.3">
      <c r="A16" s="37">
        <f t="shared" si="0"/>
        <v>3</v>
      </c>
      <c r="B16" s="38" t="s">
        <v>17</v>
      </c>
      <c r="C16" s="39">
        <v>1647</v>
      </c>
      <c r="D16" s="40" t="s">
        <v>20</v>
      </c>
      <c r="E16" s="97">
        <v>553</v>
      </c>
      <c r="F16" s="82">
        <v>25</v>
      </c>
      <c r="G16" s="83">
        <v>147</v>
      </c>
      <c r="H16" s="83">
        <v>105</v>
      </c>
      <c r="I16" s="83">
        <v>7</v>
      </c>
      <c r="J16" s="83">
        <v>5</v>
      </c>
      <c r="K16" s="83">
        <v>0</v>
      </c>
      <c r="L16" s="83">
        <v>3</v>
      </c>
      <c r="M16" s="83">
        <v>30</v>
      </c>
      <c r="N16" s="83">
        <v>0</v>
      </c>
      <c r="O16" s="84">
        <v>0</v>
      </c>
      <c r="P16" s="85">
        <v>4</v>
      </c>
      <c r="Q16" s="86">
        <f t="shared" si="1"/>
        <v>4</v>
      </c>
      <c r="R16" s="86">
        <f t="shared" si="2"/>
        <v>156</v>
      </c>
      <c r="S16" s="85">
        <v>1</v>
      </c>
      <c r="T16" s="86">
        <f t="shared" si="3"/>
        <v>1</v>
      </c>
      <c r="U16" s="86">
        <f t="shared" si="4"/>
        <v>109</v>
      </c>
      <c r="V16" s="82">
        <v>1</v>
      </c>
      <c r="W16" s="83">
        <v>7</v>
      </c>
      <c r="X16" s="87">
        <f t="shared" si="5"/>
        <v>322</v>
      </c>
      <c r="Y16" s="88">
        <f t="shared" ref="Y16:Y35" si="6">Q16+T16+V16+W16+X16</f>
        <v>335</v>
      </c>
      <c r="Z16">
        <f>Z15-Z14</f>
        <v>22</v>
      </c>
    </row>
    <row r="17" spans="1:26" ht="15" customHeight="1" x14ac:dyDescent="0.3">
      <c r="A17" s="25">
        <f t="shared" si="0"/>
        <v>4</v>
      </c>
      <c r="B17" s="26" t="s">
        <v>17</v>
      </c>
      <c r="C17" s="27">
        <v>1648</v>
      </c>
      <c r="D17" s="28" t="s">
        <v>18</v>
      </c>
      <c r="E17" s="96">
        <v>458</v>
      </c>
      <c r="F17" s="76">
        <v>23</v>
      </c>
      <c r="G17" s="77">
        <v>128</v>
      </c>
      <c r="H17" s="77">
        <v>111</v>
      </c>
      <c r="I17" s="77">
        <v>6</v>
      </c>
      <c r="J17" s="77">
        <v>1</v>
      </c>
      <c r="K17" s="77">
        <v>0</v>
      </c>
      <c r="L17" s="77">
        <v>0</v>
      </c>
      <c r="M17" s="77">
        <v>8</v>
      </c>
      <c r="N17" s="77">
        <v>0</v>
      </c>
      <c r="O17" s="78">
        <v>0</v>
      </c>
      <c r="P17" s="79">
        <v>2</v>
      </c>
      <c r="Q17" s="80">
        <f t="shared" si="1"/>
        <v>2</v>
      </c>
      <c r="R17" s="80">
        <f t="shared" si="2"/>
        <v>131</v>
      </c>
      <c r="S17" s="79">
        <v>1</v>
      </c>
      <c r="T17" s="80">
        <f t="shared" si="3"/>
        <v>1</v>
      </c>
      <c r="U17" s="80">
        <f t="shared" si="4"/>
        <v>112</v>
      </c>
      <c r="V17" s="76">
        <v>0</v>
      </c>
      <c r="W17" s="77">
        <v>10</v>
      </c>
      <c r="X17" s="81">
        <f t="shared" si="5"/>
        <v>277</v>
      </c>
      <c r="Y17" s="89">
        <f t="shared" si="6"/>
        <v>290</v>
      </c>
      <c r="Z17" s="49">
        <f>Z16*100/Z15</f>
        <v>100</v>
      </c>
    </row>
    <row r="18" spans="1:26" ht="15" customHeight="1" x14ac:dyDescent="0.3">
      <c r="A18" s="37">
        <f t="shared" si="0"/>
        <v>5</v>
      </c>
      <c r="B18" s="38" t="s">
        <v>17</v>
      </c>
      <c r="C18" s="39">
        <v>1648</v>
      </c>
      <c r="D18" s="40" t="s">
        <v>19</v>
      </c>
      <c r="E18" s="97">
        <v>457</v>
      </c>
      <c r="F18" s="82">
        <v>37</v>
      </c>
      <c r="G18" s="83">
        <v>114</v>
      </c>
      <c r="H18" s="83">
        <v>97</v>
      </c>
      <c r="I18" s="83">
        <v>8</v>
      </c>
      <c r="J18" s="83">
        <v>0</v>
      </c>
      <c r="K18" s="83">
        <v>0</v>
      </c>
      <c r="L18" s="83">
        <v>0</v>
      </c>
      <c r="M18" s="83">
        <v>13</v>
      </c>
      <c r="N18" s="83">
        <v>0</v>
      </c>
      <c r="O18" s="84">
        <v>0</v>
      </c>
      <c r="P18" s="85">
        <v>1</v>
      </c>
      <c r="Q18" s="86">
        <f t="shared" si="1"/>
        <v>1</v>
      </c>
      <c r="R18" s="86">
        <f t="shared" si="2"/>
        <v>115</v>
      </c>
      <c r="S18" s="85">
        <v>1</v>
      </c>
      <c r="T18" s="86">
        <f t="shared" si="3"/>
        <v>1</v>
      </c>
      <c r="U18" s="86">
        <f t="shared" si="4"/>
        <v>98</v>
      </c>
      <c r="V18" s="82">
        <v>0</v>
      </c>
      <c r="W18" s="83">
        <v>8</v>
      </c>
      <c r="X18" s="87">
        <f t="shared" si="5"/>
        <v>269</v>
      </c>
      <c r="Y18" s="88">
        <f t="shared" si="6"/>
        <v>279</v>
      </c>
      <c r="Z18" s="50" t="str">
        <f>TEXT(Z17,"0.00")</f>
        <v>100.00</v>
      </c>
    </row>
    <row r="19" spans="1:26" ht="15" customHeight="1" x14ac:dyDescent="0.3">
      <c r="A19" s="25">
        <f t="shared" si="0"/>
        <v>6</v>
      </c>
      <c r="B19" s="26" t="s">
        <v>17</v>
      </c>
      <c r="C19" s="27">
        <v>1649</v>
      </c>
      <c r="D19" s="28" t="s">
        <v>18</v>
      </c>
      <c r="E19" s="96">
        <v>402</v>
      </c>
      <c r="F19" s="76">
        <v>27</v>
      </c>
      <c r="G19" s="77">
        <v>115</v>
      </c>
      <c r="H19" s="77">
        <v>97</v>
      </c>
      <c r="I19" s="77">
        <v>3</v>
      </c>
      <c r="J19" s="77">
        <v>3</v>
      </c>
      <c r="K19" s="77">
        <v>0</v>
      </c>
      <c r="L19" s="77">
        <v>2</v>
      </c>
      <c r="M19" s="77">
        <v>11</v>
      </c>
      <c r="N19" s="77">
        <v>0</v>
      </c>
      <c r="O19" s="78">
        <v>0</v>
      </c>
      <c r="P19" s="79">
        <v>0</v>
      </c>
      <c r="Q19" s="80">
        <f t="shared" si="1"/>
        <v>0</v>
      </c>
      <c r="R19" s="80">
        <f t="shared" si="2"/>
        <v>118</v>
      </c>
      <c r="S19" s="79">
        <v>0</v>
      </c>
      <c r="T19" s="80">
        <f t="shared" si="3"/>
        <v>0</v>
      </c>
      <c r="U19" s="80">
        <f t="shared" si="4"/>
        <v>99</v>
      </c>
      <c r="V19" s="76">
        <v>0</v>
      </c>
      <c r="W19" s="77">
        <v>10</v>
      </c>
      <c r="X19" s="81">
        <f t="shared" si="5"/>
        <v>258</v>
      </c>
      <c r="Y19" s="89">
        <f t="shared" si="6"/>
        <v>268</v>
      </c>
    </row>
    <row r="20" spans="1:26" ht="15" customHeight="1" x14ac:dyDescent="0.3">
      <c r="A20" s="37">
        <f t="shared" si="0"/>
        <v>7</v>
      </c>
      <c r="B20" s="38" t="s">
        <v>17</v>
      </c>
      <c r="C20" s="39">
        <v>1649</v>
      </c>
      <c r="D20" s="40" t="s">
        <v>19</v>
      </c>
      <c r="E20" s="97">
        <v>402</v>
      </c>
      <c r="F20" s="82">
        <v>30</v>
      </c>
      <c r="G20" s="83">
        <v>100</v>
      </c>
      <c r="H20" s="83">
        <v>89</v>
      </c>
      <c r="I20" s="83">
        <v>5</v>
      </c>
      <c r="J20" s="83">
        <v>2</v>
      </c>
      <c r="K20" s="83">
        <v>0</v>
      </c>
      <c r="L20" s="83">
        <v>4</v>
      </c>
      <c r="M20" s="83">
        <v>15</v>
      </c>
      <c r="N20" s="83">
        <v>0</v>
      </c>
      <c r="O20" s="84">
        <v>0</v>
      </c>
      <c r="P20" s="85">
        <v>0</v>
      </c>
      <c r="Q20" s="86">
        <f t="shared" si="1"/>
        <v>0</v>
      </c>
      <c r="R20" s="86">
        <f t="shared" si="2"/>
        <v>102</v>
      </c>
      <c r="S20" s="85">
        <v>0</v>
      </c>
      <c r="T20" s="86">
        <f t="shared" si="3"/>
        <v>0</v>
      </c>
      <c r="U20" s="86">
        <f t="shared" si="4"/>
        <v>93</v>
      </c>
      <c r="V20" s="82">
        <v>0</v>
      </c>
      <c r="W20" s="83">
        <v>8</v>
      </c>
      <c r="X20" s="87">
        <f t="shared" si="5"/>
        <v>245</v>
      </c>
      <c r="Y20" s="88">
        <f t="shared" si="6"/>
        <v>253</v>
      </c>
    </row>
    <row r="21" spans="1:26" ht="15" customHeight="1" x14ac:dyDescent="0.3">
      <c r="A21" s="37">
        <f t="shared" si="0"/>
        <v>8</v>
      </c>
      <c r="B21" s="38" t="s">
        <v>17</v>
      </c>
      <c r="C21" s="39">
        <v>1650</v>
      </c>
      <c r="D21" s="40" t="s">
        <v>18</v>
      </c>
      <c r="E21" s="97">
        <v>665</v>
      </c>
      <c r="F21" s="82">
        <v>48</v>
      </c>
      <c r="G21" s="83">
        <v>133</v>
      </c>
      <c r="H21" s="83">
        <v>135</v>
      </c>
      <c r="I21" s="83">
        <v>13</v>
      </c>
      <c r="J21" s="83">
        <v>4</v>
      </c>
      <c r="K21" s="83">
        <v>0</v>
      </c>
      <c r="L21" s="83">
        <v>5</v>
      </c>
      <c r="M21" s="83">
        <v>15</v>
      </c>
      <c r="N21" s="83">
        <v>0</v>
      </c>
      <c r="O21" s="84">
        <v>0</v>
      </c>
      <c r="P21" s="85">
        <v>3</v>
      </c>
      <c r="Q21" s="86">
        <f t="shared" si="1"/>
        <v>3</v>
      </c>
      <c r="R21" s="86">
        <f t="shared" si="2"/>
        <v>140</v>
      </c>
      <c r="S21" s="85">
        <v>1</v>
      </c>
      <c r="T21" s="86">
        <f t="shared" si="3"/>
        <v>1</v>
      </c>
      <c r="U21" s="86">
        <f t="shared" si="4"/>
        <v>141</v>
      </c>
      <c r="V21" s="82">
        <v>0</v>
      </c>
      <c r="W21" s="83">
        <v>12</v>
      </c>
      <c r="X21" s="87">
        <f t="shared" si="5"/>
        <v>353</v>
      </c>
      <c r="Y21" s="88">
        <f t="shared" si="6"/>
        <v>369</v>
      </c>
    </row>
    <row r="22" spans="1:26" ht="15" customHeight="1" x14ac:dyDescent="0.3">
      <c r="A22" s="37">
        <f t="shared" si="0"/>
        <v>9</v>
      </c>
      <c r="B22" s="26" t="s">
        <v>17</v>
      </c>
      <c r="C22" s="27">
        <v>1650</v>
      </c>
      <c r="D22" s="28" t="s">
        <v>19</v>
      </c>
      <c r="E22" s="96">
        <v>664</v>
      </c>
      <c r="F22" s="76">
        <v>36</v>
      </c>
      <c r="G22" s="77">
        <v>127</v>
      </c>
      <c r="H22" s="77">
        <v>155</v>
      </c>
      <c r="I22" s="77">
        <v>15</v>
      </c>
      <c r="J22" s="77">
        <v>3</v>
      </c>
      <c r="K22" s="77">
        <v>0</v>
      </c>
      <c r="L22" s="77">
        <v>5</v>
      </c>
      <c r="M22" s="77">
        <v>9</v>
      </c>
      <c r="N22" s="77">
        <v>0</v>
      </c>
      <c r="O22" s="78">
        <v>0</v>
      </c>
      <c r="P22" s="79">
        <v>1</v>
      </c>
      <c r="Q22" s="80">
        <f t="shared" si="1"/>
        <v>1</v>
      </c>
      <c r="R22" s="80">
        <f t="shared" si="2"/>
        <v>131</v>
      </c>
      <c r="S22" s="79">
        <v>0</v>
      </c>
      <c r="T22" s="80">
        <f t="shared" si="3"/>
        <v>0</v>
      </c>
      <c r="U22" s="80">
        <f t="shared" si="4"/>
        <v>160</v>
      </c>
      <c r="V22" s="76">
        <v>0</v>
      </c>
      <c r="W22" s="77">
        <v>10</v>
      </c>
      <c r="X22" s="81">
        <f t="shared" si="5"/>
        <v>350</v>
      </c>
      <c r="Y22" s="89">
        <f t="shared" si="6"/>
        <v>361</v>
      </c>
      <c r="Z22">
        <f>C47</f>
        <v>0</v>
      </c>
    </row>
    <row r="23" spans="1:26" ht="15" customHeight="1" x14ac:dyDescent="0.3">
      <c r="A23" s="37">
        <f t="shared" si="0"/>
        <v>10</v>
      </c>
      <c r="B23" s="38" t="s">
        <v>17</v>
      </c>
      <c r="C23" s="39">
        <v>1651</v>
      </c>
      <c r="D23" s="40" t="s">
        <v>18</v>
      </c>
      <c r="E23" s="97">
        <v>710</v>
      </c>
      <c r="F23" s="82">
        <v>47</v>
      </c>
      <c r="G23" s="83">
        <v>179</v>
      </c>
      <c r="H23" s="83">
        <v>116</v>
      </c>
      <c r="I23" s="83">
        <v>38</v>
      </c>
      <c r="J23" s="83">
        <v>5</v>
      </c>
      <c r="K23" s="83">
        <v>0</v>
      </c>
      <c r="L23" s="83">
        <v>2</v>
      </c>
      <c r="M23" s="83">
        <v>30</v>
      </c>
      <c r="N23" s="83">
        <v>0</v>
      </c>
      <c r="O23" s="84">
        <v>0</v>
      </c>
      <c r="P23" s="85">
        <v>1</v>
      </c>
      <c r="Q23" s="86">
        <f t="shared" si="1"/>
        <v>1</v>
      </c>
      <c r="R23" s="86">
        <f t="shared" si="2"/>
        <v>185</v>
      </c>
      <c r="S23" s="85">
        <v>1</v>
      </c>
      <c r="T23" s="86">
        <f t="shared" si="3"/>
        <v>1</v>
      </c>
      <c r="U23" s="86">
        <f t="shared" si="4"/>
        <v>119</v>
      </c>
      <c r="V23" s="82">
        <v>0</v>
      </c>
      <c r="W23" s="83">
        <v>17</v>
      </c>
      <c r="X23" s="87">
        <f t="shared" si="5"/>
        <v>417</v>
      </c>
      <c r="Y23" s="88">
        <f t="shared" si="6"/>
        <v>436</v>
      </c>
      <c r="Z23">
        <f>Z22-Z21</f>
        <v>0</v>
      </c>
    </row>
    <row r="24" spans="1:26" ht="15" customHeight="1" x14ac:dyDescent="0.3">
      <c r="A24" s="37">
        <f t="shared" si="0"/>
        <v>11</v>
      </c>
      <c r="B24" s="26" t="s">
        <v>17</v>
      </c>
      <c r="C24" s="27">
        <v>1651</v>
      </c>
      <c r="D24" s="28" t="s">
        <v>19</v>
      </c>
      <c r="E24" s="96">
        <v>709</v>
      </c>
      <c r="F24" s="76">
        <v>32</v>
      </c>
      <c r="G24" s="77">
        <v>196</v>
      </c>
      <c r="H24" s="77">
        <v>110</v>
      </c>
      <c r="I24" s="77">
        <v>31</v>
      </c>
      <c r="J24" s="77">
        <v>5</v>
      </c>
      <c r="K24" s="77">
        <v>0</v>
      </c>
      <c r="L24" s="77">
        <v>1</v>
      </c>
      <c r="M24" s="77">
        <v>28</v>
      </c>
      <c r="N24" s="77">
        <v>0</v>
      </c>
      <c r="O24" s="78">
        <v>0</v>
      </c>
      <c r="P24" s="79">
        <v>4</v>
      </c>
      <c r="Q24" s="80">
        <f t="shared" si="1"/>
        <v>4</v>
      </c>
      <c r="R24" s="80">
        <f t="shared" si="2"/>
        <v>205</v>
      </c>
      <c r="S24" s="79">
        <v>0</v>
      </c>
      <c r="T24" s="80">
        <f t="shared" si="3"/>
        <v>0</v>
      </c>
      <c r="U24" s="80">
        <f t="shared" si="4"/>
        <v>111</v>
      </c>
      <c r="V24" s="76">
        <v>0</v>
      </c>
      <c r="W24" s="77">
        <v>18</v>
      </c>
      <c r="X24" s="81">
        <f t="shared" si="5"/>
        <v>403</v>
      </c>
      <c r="Y24" s="89">
        <f t="shared" si="6"/>
        <v>425</v>
      </c>
      <c r="Z24" s="49" t="e">
        <f>Z23*100/Z22</f>
        <v>#DIV/0!</v>
      </c>
    </row>
    <row r="25" spans="1:26" ht="15" customHeight="1" x14ac:dyDescent="0.3">
      <c r="A25" s="37">
        <f t="shared" si="0"/>
        <v>12</v>
      </c>
      <c r="B25" s="38" t="s">
        <v>17</v>
      </c>
      <c r="C25" s="39">
        <v>1652</v>
      </c>
      <c r="D25" s="40" t="s">
        <v>18</v>
      </c>
      <c r="E25" s="97">
        <v>551</v>
      </c>
      <c r="F25" s="82">
        <v>47</v>
      </c>
      <c r="G25" s="83">
        <v>115</v>
      </c>
      <c r="H25" s="83">
        <v>113</v>
      </c>
      <c r="I25" s="83">
        <v>19</v>
      </c>
      <c r="J25" s="83">
        <v>1</v>
      </c>
      <c r="K25" s="83">
        <v>0</v>
      </c>
      <c r="L25" s="83">
        <v>3</v>
      </c>
      <c r="M25" s="83">
        <v>43</v>
      </c>
      <c r="N25" s="83">
        <v>0</v>
      </c>
      <c r="O25" s="84">
        <v>0</v>
      </c>
      <c r="P25" s="85">
        <v>2</v>
      </c>
      <c r="Q25" s="86">
        <f t="shared" si="1"/>
        <v>2</v>
      </c>
      <c r="R25" s="86">
        <f t="shared" si="2"/>
        <v>118</v>
      </c>
      <c r="S25" s="85">
        <v>1</v>
      </c>
      <c r="T25" s="86">
        <f t="shared" si="3"/>
        <v>1</v>
      </c>
      <c r="U25" s="86">
        <f t="shared" si="4"/>
        <v>117</v>
      </c>
      <c r="V25" s="82">
        <v>0</v>
      </c>
      <c r="W25" s="83">
        <v>16</v>
      </c>
      <c r="X25" s="87">
        <f t="shared" si="5"/>
        <v>341</v>
      </c>
      <c r="Y25" s="88">
        <f t="shared" si="6"/>
        <v>360</v>
      </c>
      <c r="Z25" s="50" t="e">
        <f>TEXT(Z24,"0.00")</f>
        <v>#DIV/0!</v>
      </c>
    </row>
    <row r="26" spans="1:26" ht="15" customHeight="1" x14ac:dyDescent="0.3">
      <c r="A26" s="37">
        <f t="shared" si="0"/>
        <v>13</v>
      </c>
      <c r="B26" s="26" t="s">
        <v>17</v>
      </c>
      <c r="C26" s="27">
        <v>1652</v>
      </c>
      <c r="D26" s="28" t="s">
        <v>19</v>
      </c>
      <c r="E26" s="96">
        <v>551</v>
      </c>
      <c r="F26" s="76">
        <v>46</v>
      </c>
      <c r="G26" s="77">
        <v>128</v>
      </c>
      <c r="H26" s="77">
        <v>89</v>
      </c>
      <c r="I26" s="77">
        <v>8</v>
      </c>
      <c r="J26" s="77">
        <v>1</v>
      </c>
      <c r="K26" s="77">
        <v>0</v>
      </c>
      <c r="L26" s="77">
        <v>1</v>
      </c>
      <c r="M26" s="77">
        <v>39</v>
      </c>
      <c r="N26" s="77">
        <v>0</v>
      </c>
      <c r="O26" s="78">
        <v>0</v>
      </c>
      <c r="P26" s="79">
        <v>3</v>
      </c>
      <c r="Q26" s="80">
        <f t="shared" si="1"/>
        <v>3</v>
      </c>
      <c r="R26" s="80">
        <f t="shared" si="2"/>
        <v>132</v>
      </c>
      <c r="S26" s="79">
        <v>0</v>
      </c>
      <c r="T26" s="80">
        <f t="shared" si="3"/>
        <v>0</v>
      </c>
      <c r="U26" s="80">
        <f t="shared" si="4"/>
        <v>90</v>
      </c>
      <c r="V26" s="76">
        <v>0</v>
      </c>
      <c r="W26" s="77">
        <v>19</v>
      </c>
      <c r="X26" s="81">
        <f t="shared" si="5"/>
        <v>312</v>
      </c>
      <c r="Y26" s="89">
        <f t="shared" si="6"/>
        <v>334</v>
      </c>
    </row>
    <row r="27" spans="1:26" ht="15" customHeight="1" x14ac:dyDescent="0.3">
      <c r="A27" s="37">
        <f t="shared" si="0"/>
        <v>14</v>
      </c>
      <c r="B27" s="38" t="s">
        <v>17</v>
      </c>
      <c r="C27" s="39">
        <v>1653</v>
      </c>
      <c r="D27" s="40" t="s">
        <v>18</v>
      </c>
      <c r="E27" s="97">
        <v>285</v>
      </c>
      <c r="F27" s="82">
        <v>46</v>
      </c>
      <c r="G27" s="83">
        <v>74</v>
      </c>
      <c r="H27" s="83">
        <v>30</v>
      </c>
      <c r="I27" s="83">
        <v>3</v>
      </c>
      <c r="J27" s="83">
        <v>1</v>
      </c>
      <c r="K27" s="83">
        <v>0</v>
      </c>
      <c r="L27" s="83">
        <v>0</v>
      </c>
      <c r="M27" s="83">
        <v>5</v>
      </c>
      <c r="N27" s="83">
        <v>0</v>
      </c>
      <c r="O27" s="84">
        <v>0</v>
      </c>
      <c r="P27" s="85">
        <v>0</v>
      </c>
      <c r="Q27" s="86">
        <f t="shared" si="1"/>
        <v>0</v>
      </c>
      <c r="R27" s="86">
        <f t="shared" si="2"/>
        <v>75</v>
      </c>
      <c r="S27" s="85">
        <v>0</v>
      </c>
      <c r="T27" s="86">
        <f t="shared" si="3"/>
        <v>0</v>
      </c>
      <c r="U27" s="86">
        <f t="shared" si="4"/>
        <v>30</v>
      </c>
      <c r="V27" s="82">
        <v>0</v>
      </c>
      <c r="W27" s="83">
        <v>9</v>
      </c>
      <c r="X27" s="87">
        <f t="shared" si="5"/>
        <v>159</v>
      </c>
      <c r="Y27" s="88">
        <f t="shared" si="6"/>
        <v>168</v>
      </c>
    </row>
    <row r="28" spans="1:26" ht="15" customHeight="1" x14ac:dyDescent="0.3">
      <c r="A28" s="37">
        <f t="shared" si="0"/>
        <v>15</v>
      </c>
      <c r="B28" s="26" t="s">
        <v>17</v>
      </c>
      <c r="C28" s="27">
        <v>1654</v>
      </c>
      <c r="D28" s="28" t="s">
        <v>18</v>
      </c>
      <c r="E28" s="96">
        <v>468</v>
      </c>
      <c r="F28" s="76">
        <v>30</v>
      </c>
      <c r="G28" s="77">
        <v>113</v>
      </c>
      <c r="H28" s="77">
        <v>80</v>
      </c>
      <c r="I28" s="77">
        <v>8</v>
      </c>
      <c r="J28" s="77">
        <v>2</v>
      </c>
      <c r="K28" s="77">
        <v>0</v>
      </c>
      <c r="L28" s="77">
        <v>0</v>
      </c>
      <c r="M28" s="77">
        <v>18</v>
      </c>
      <c r="N28" s="77">
        <v>0</v>
      </c>
      <c r="O28" s="78">
        <v>0</v>
      </c>
      <c r="P28" s="79">
        <v>6</v>
      </c>
      <c r="Q28" s="80">
        <f t="shared" si="1"/>
        <v>6</v>
      </c>
      <c r="R28" s="80">
        <f t="shared" si="2"/>
        <v>121</v>
      </c>
      <c r="S28" s="79">
        <v>2</v>
      </c>
      <c r="T28" s="80">
        <f t="shared" si="3"/>
        <v>2</v>
      </c>
      <c r="U28" s="80">
        <f t="shared" si="4"/>
        <v>82</v>
      </c>
      <c r="V28" s="76">
        <v>0</v>
      </c>
      <c r="W28" s="77">
        <v>10</v>
      </c>
      <c r="X28" s="81">
        <f t="shared" si="5"/>
        <v>251</v>
      </c>
      <c r="Y28" s="89">
        <f t="shared" si="6"/>
        <v>269</v>
      </c>
    </row>
    <row r="29" spans="1:26" ht="15" customHeight="1" x14ac:dyDescent="0.3">
      <c r="A29" s="37">
        <f t="shared" si="0"/>
        <v>16</v>
      </c>
      <c r="B29" s="38" t="s">
        <v>17</v>
      </c>
      <c r="C29" s="39">
        <v>1655</v>
      </c>
      <c r="D29" s="40" t="s">
        <v>18</v>
      </c>
      <c r="E29" s="97">
        <v>524</v>
      </c>
      <c r="F29" s="82">
        <v>16</v>
      </c>
      <c r="G29" s="83">
        <v>82</v>
      </c>
      <c r="H29" s="83">
        <v>146</v>
      </c>
      <c r="I29" s="83">
        <v>0</v>
      </c>
      <c r="J29" s="83">
        <v>2</v>
      </c>
      <c r="K29" s="83">
        <v>0</v>
      </c>
      <c r="L29" s="83">
        <v>0</v>
      </c>
      <c r="M29" s="83">
        <v>12</v>
      </c>
      <c r="N29" s="83">
        <v>0</v>
      </c>
      <c r="O29" s="84">
        <v>0</v>
      </c>
      <c r="P29" s="85">
        <v>5</v>
      </c>
      <c r="Q29" s="86">
        <f t="shared" si="1"/>
        <v>5</v>
      </c>
      <c r="R29" s="86">
        <f t="shared" si="2"/>
        <v>89</v>
      </c>
      <c r="S29" s="85">
        <v>1</v>
      </c>
      <c r="T29" s="86">
        <f t="shared" si="3"/>
        <v>1</v>
      </c>
      <c r="U29" s="86">
        <f t="shared" si="4"/>
        <v>147</v>
      </c>
      <c r="V29" s="82">
        <v>0</v>
      </c>
      <c r="W29" s="83">
        <v>12</v>
      </c>
      <c r="X29" s="87">
        <f t="shared" si="5"/>
        <v>258</v>
      </c>
      <c r="Y29" s="88">
        <f t="shared" si="6"/>
        <v>276</v>
      </c>
      <c r="Z29">
        <f>Z28-Z27</f>
        <v>0</v>
      </c>
    </row>
    <row r="30" spans="1:26" ht="15" customHeight="1" x14ac:dyDescent="0.3">
      <c r="A30" s="37">
        <f t="shared" si="0"/>
        <v>17</v>
      </c>
      <c r="B30" s="26" t="s">
        <v>17</v>
      </c>
      <c r="C30" s="27">
        <v>1656</v>
      </c>
      <c r="D30" s="28" t="s">
        <v>18</v>
      </c>
      <c r="E30" s="96">
        <v>578</v>
      </c>
      <c r="F30" s="76">
        <v>44</v>
      </c>
      <c r="G30" s="77">
        <v>160</v>
      </c>
      <c r="H30" s="77">
        <v>57</v>
      </c>
      <c r="I30" s="77">
        <v>31</v>
      </c>
      <c r="J30" s="77">
        <v>3</v>
      </c>
      <c r="K30" s="77">
        <v>0</v>
      </c>
      <c r="L30" s="77">
        <v>0</v>
      </c>
      <c r="M30" s="77">
        <v>8</v>
      </c>
      <c r="N30" s="77">
        <v>0</v>
      </c>
      <c r="O30" s="78">
        <v>0</v>
      </c>
      <c r="P30" s="79">
        <v>6</v>
      </c>
      <c r="Q30" s="80">
        <f t="shared" si="1"/>
        <v>6</v>
      </c>
      <c r="R30" s="80">
        <f t="shared" si="2"/>
        <v>169</v>
      </c>
      <c r="S30" s="79">
        <v>1</v>
      </c>
      <c r="T30" s="80">
        <f t="shared" si="3"/>
        <v>1</v>
      </c>
      <c r="U30" s="80">
        <f t="shared" si="4"/>
        <v>58</v>
      </c>
      <c r="V30" s="76">
        <v>1</v>
      </c>
      <c r="W30" s="77">
        <v>8</v>
      </c>
      <c r="X30" s="81">
        <f t="shared" si="5"/>
        <v>303</v>
      </c>
      <c r="Y30" s="89">
        <f t="shared" si="6"/>
        <v>319</v>
      </c>
      <c r="Z30" s="49" t="e">
        <f>Z29*100/Z28</f>
        <v>#DIV/0!</v>
      </c>
    </row>
    <row r="31" spans="1:26" ht="15" customHeight="1" x14ac:dyDescent="0.3">
      <c r="A31" s="37">
        <f t="shared" si="0"/>
        <v>18</v>
      </c>
      <c r="B31" s="38" t="s">
        <v>17</v>
      </c>
      <c r="C31" s="39">
        <v>1656</v>
      </c>
      <c r="D31" s="40" t="s">
        <v>19</v>
      </c>
      <c r="E31" s="97">
        <v>577</v>
      </c>
      <c r="F31" s="82">
        <v>29</v>
      </c>
      <c r="G31" s="83">
        <v>149</v>
      </c>
      <c r="H31" s="83">
        <v>57</v>
      </c>
      <c r="I31" s="83">
        <v>43</v>
      </c>
      <c r="J31" s="83">
        <v>2</v>
      </c>
      <c r="K31" s="83">
        <v>0</v>
      </c>
      <c r="L31" s="83">
        <v>0</v>
      </c>
      <c r="M31" s="83">
        <v>3</v>
      </c>
      <c r="N31" s="83">
        <v>0</v>
      </c>
      <c r="O31" s="84">
        <v>0</v>
      </c>
      <c r="P31" s="85">
        <v>3</v>
      </c>
      <c r="Q31" s="86">
        <f t="shared" si="1"/>
        <v>3</v>
      </c>
      <c r="R31" s="86">
        <f t="shared" si="2"/>
        <v>154</v>
      </c>
      <c r="S31" s="85">
        <v>0</v>
      </c>
      <c r="T31" s="86">
        <f t="shared" si="3"/>
        <v>0</v>
      </c>
      <c r="U31" s="86">
        <f t="shared" si="4"/>
        <v>57</v>
      </c>
      <c r="V31" s="82">
        <v>0</v>
      </c>
      <c r="W31" s="83">
        <v>10</v>
      </c>
      <c r="X31" s="87">
        <f t="shared" si="5"/>
        <v>283</v>
      </c>
      <c r="Y31" s="88">
        <f t="shared" si="6"/>
        <v>296</v>
      </c>
      <c r="Z31" s="50" t="e">
        <f>TEXT(Z30,"0.00")</f>
        <v>#DIV/0!</v>
      </c>
    </row>
    <row r="32" spans="1:26" ht="15" customHeight="1" x14ac:dyDescent="0.3">
      <c r="A32" s="37">
        <f t="shared" si="0"/>
        <v>19</v>
      </c>
      <c r="B32" s="26" t="s">
        <v>17</v>
      </c>
      <c r="C32" s="27">
        <v>1657</v>
      </c>
      <c r="D32" s="28" t="s">
        <v>18</v>
      </c>
      <c r="E32" s="96">
        <v>301</v>
      </c>
      <c r="F32" s="76">
        <v>31</v>
      </c>
      <c r="G32" s="77">
        <v>86</v>
      </c>
      <c r="H32" s="77">
        <v>24</v>
      </c>
      <c r="I32" s="77">
        <v>3</v>
      </c>
      <c r="J32" s="77">
        <v>2</v>
      </c>
      <c r="K32" s="77">
        <v>0</v>
      </c>
      <c r="L32" s="77">
        <v>0</v>
      </c>
      <c r="M32" s="77">
        <v>6</v>
      </c>
      <c r="N32" s="77">
        <v>0</v>
      </c>
      <c r="O32" s="78">
        <v>0</v>
      </c>
      <c r="P32" s="79">
        <v>0</v>
      </c>
      <c r="Q32" s="80">
        <f t="shared" si="1"/>
        <v>0</v>
      </c>
      <c r="R32" s="80">
        <f t="shared" si="2"/>
        <v>88</v>
      </c>
      <c r="S32" s="79">
        <v>0</v>
      </c>
      <c r="T32" s="80">
        <f t="shared" si="3"/>
        <v>0</v>
      </c>
      <c r="U32" s="80">
        <f t="shared" si="4"/>
        <v>24</v>
      </c>
      <c r="V32" s="76">
        <v>0</v>
      </c>
      <c r="W32" s="77">
        <v>2</v>
      </c>
      <c r="X32" s="81">
        <f t="shared" si="5"/>
        <v>152</v>
      </c>
      <c r="Y32" s="89">
        <f t="shared" si="6"/>
        <v>154</v>
      </c>
    </row>
    <row r="33" spans="1:25" ht="15" customHeight="1" x14ac:dyDescent="0.3">
      <c r="A33" s="37">
        <f t="shared" si="0"/>
        <v>20</v>
      </c>
      <c r="B33" s="38" t="s">
        <v>17</v>
      </c>
      <c r="C33" s="39">
        <v>1658</v>
      </c>
      <c r="D33" s="40" t="s">
        <v>18</v>
      </c>
      <c r="E33" s="97">
        <v>380</v>
      </c>
      <c r="F33" s="82">
        <v>38</v>
      </c>
      <c r="G33" s="83">
        <v>97</v>
      </c>
      <c r="H33" s="83">
        <v>32</v>
      </c>
      <c r="I33" s="83">
        <v>4</v>
      </c>
      <c r="J33" s="83">
        <v>1</v>
      </c>
      <c r="K33" s="83">
        <v>0</v>
      </c>
      <c r="L33" s="83">
        <v>0</v>
      </c>
      <c r="M33" s="83">
        <v>16</v>
      </c>
      <c r="N33" s="83">
        <v>0</v>
      </c>
      <c r="O33" s="84">
        <v>0</v>
      </c>
      <c r="P33" s="85">
        <v>0</v>
      </c>
      <c r="Q33" s="86">
        <f t="shared" si="1"/>
        <v>0</v>
      </c>
      <c r="R33" s="86">
        <f t="shared" si="2"/>
        <v>98</v>
      </c>
      <c r="S33" s="85">
        <v>0</v>
      </c>
      <c r="T33" s="86">
        <f t="shared" si="3"/>
        <v>0</v>
      </c>
      <c r="U33" s="86">
        <f t="shared" si="4"/>
        <v>32</v>
      </c>
      <c r="V33" s="82">
        <v>0</v>
      </c>
      <c r="W33" s="83">
        <v>9</v>
      </c>
      <c r="X33" s="87">
        <f t="shared" si="5"/>
        <v>188</v>
      </c>
      <c r="Y33" s="88">
        <f t="shared" si="6"/>
        <v>197</v>
      </c>
    </row>
    <row r="34" spans="1:25" ht="15" customHeight="1" x14ac:dyDescent="0.3">
      <c r="A34" s="37">
        <f t="shared" si="0"/>
        <v>21</v>
      </c>
      <c r="B34" s="26" t="s">
        <v>17</v>
      </c>
      <c r="C34" s="27">
        <v>1659</v>
      </c>
      <c r="D34" s="28" t="s">
        <v>18</v>
      </c>
      <c r="E34" s="96">
        <v>327</v>
      </c>
      <c r="F34" s="76">
        <v>30</v>
      </c>
      <c r="G34" s="77">
        <v>61</v>
      </c>
      <c r="H34" s="77">
        <v>16</v>
      </c>
      <c r="I34" s="77">
        <v>7</v>
      </c>
      <c r="J34" s="77">
        <v>3</v>
      </c>
      <c r="K34" s="77"/>
      <c r="L34" s="77">
        <v>3</v>
      </c>
      <c r="M34" s="77">
        <v>39</v>
      </c>
      <c r="N34" s="77"/>
      <c r="O34" s="78">
        <v>0</v>
      </c>
      <c r="P34" s="79">
        <v>0</v>
      </c>
      <c r="Q34" s="80">
        <f t="shared" si="1"/>
        <v>0</v>
      </c>
      <c r="R34" s="80">
        <f t="shared" si="2"/>
        <v>64</v>
      </c>
      <c r="S34" s="79">
        <v>0</v>
      </c>
      <c r="T34" s="80">
        <f t="shared" si="3"/>
        <v>0</v>
      </c>
      <c r="U34" s="80">
        <f t="shared" si="4"/>
        <v>19</v>
      </c>
      <c r="V34" s="76">
        <v>0</v>
      </c>
      <c r="W34" s="77">
        <v>11</v>
      </c>
      <c r="X34" s="81">
        <f t="shared" si="5"/>
        <v>159</v>
      </c>
      <c r="Y34" s="89">
        <f t="shared" si="6"/>
        <v>170</v>
      </c>
    </row>
    <row r="35" spans="1:25" ht="15" customHeight="1" x14ac:dyDescent="0.3">
      <c r="A35" s="37">
        <f t="shared" si="0"/>
        <v>22</v>
      </c>
      <c r="B35" s="38" t="s">
        <v>17</v>
      </c>
      <c r="C35" s="39">
        <v>1660</v>
      </c>
      <c r="D35" s="40" t="s">
        <v>18</v>
      </c>
      <c r="E35" s="97">
        <v>241</v>
      </c>
      <c r="F35" s="82">
        <v>18</v>
      </c>
      <c r="G35" s="83">
        <v>40</v>
      </c>
      <c r="H35" s="83">
        <v>45</v>
      </c>
      <c r="I35" s="83">
        <v>3</v>
      </c>
      <c r="J35" s="83">
        <v>3</v>
      </c>
      <c r="K35" s="83">
        <v>0</v>
      </c>
      <c r="L35" s="83">
        <v>1</v>
      </c>
      <c r="M35" s="83">
        <v>46</v>
      </c>
      <c r="N35" s="83">
        <v>0</v>
      </c>
      <c r="O35" s="84">
        <v>0</v>
      </c>
      <c r="P35" s="85">
        <v>0</v>
      </c>
      <c r="Q35" s="86">
        <f t="shared" si="1"/>
        <v>0</v>
      </c>
      <c r="R35" s="86">
        <f t="shared" si="2"/>
        <v>43</v>
      </c>
      <c r="S35" s="85">
        <v>0</v>
      </c>
      <c r="T35" s="86">
        <f t="shared" si="3"/>
        <v>0</v>
      </c>
      <c r="U35" s="86">
        <f t="shared" si="4"/>
        <v>46</v>
      </c>
      <c r="V35" s="82">
        <v>0</v>
      </c>
      <c r="W35" s="83">
        <v>1</v>
      </c>
      <c r="X35" s="87">
        <f t="shared" si="5"/>
        <v>156</v>
      </c>
      <c r="Y35" s="89">
        <f t="shared" si="6"/>
        <v>157</v>
      </c>
    </row>
    <row r="36" spans="1:25" ht="5.0999999999999996" customHeight="1" x14ac:dyDescent="0.3">
      <c r="A36" s="51"/>
      <c r="B36" s="52"/>
      <c r="C36" s="53"/>
      <c r="D36" s="54"/>
      <c r="E36" s="98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1"/>
    </row>
    <row r="37" spans="1:25" ht="5.0999999999999996" customHeight="1" x14ac:dyDescent="0.3">
      <c r="A37" s="58"/>
      <c r="B37" s="59"/>
      <c r="C37" s="60"/>
      <c r="D37" s="61"/>
      <c r="E37" s="99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3"/>
    </row>
    <row r="38" spans="1:25" ht="5.0999999999999996" customHeight="1" x14ac:dyDescent="0.3">
      <c r="A38" s="51"/>
      <c r="B38" s="52"/>
      <c r="C38" s="53"/>
      <c r="D38" s="54"/>
      <c r="E38" s="98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1"/>
    </row>
    <row r="39" spans="1:25" ht="18.75" x14ac:dyDescent="0.25">
      <c r="A39" s="65" t="s">
        <v>21</v>
      </c>
      <c r="B39" s="65"/>
      <c r="C39" s="65">
        <f>COUNTA(C14:C35)</f>
        <v>22</v>
      </c>
      <c r="D39" s="66"/>
      <c r="E39" s="94">
        <f>SUM(E14:E35)</f>
        <v>10909</v>
      </c>
      <c r="F39" s="94">
        <f>SUM(F14:F35)</f>
        <v>756</v>
      </c>
      <c r="G39" s="94">
        <f t="shared" ref="G39:Y39" si="7">SUM(G14:G35)</f>
        <v>2696</v>
      </c>
      <c r="H39" s="94">
        <f t="shared" si="7"/>
        <v>1891</v>
      </c>
      <c r="I39" s="94">
        <f t="shared" si="7"/>
        <v>285</v>
      </c>
      <c r="J39" s="94">
        <f t="shared" si="7"/>
        <v>53</v>
      </c>
      <c r="K39" s="94">
        <f t="shared" si="7"/>
        <v>0</v>
      </c>
      <c r="L39" s="94">
        <f t="shared" si="7"/>
        <v>35</v>
      </c>
      <c r="M39" s="94">
        <f t="shared" si="7"/>
        <v>429</v>
      </c>
      <c r="N39" s="94">
        <f t="shared" si="7"/>
        <v>0</v>
      </c>
      <c r="O39" s="94">
        <f t="shared" si="7"/>
        <v>0</v>
      </c>
      <c r="P39" s="94">
        <f t="shared" si="7"/>
        <v>48</v>
      </c>
      <c r="Q39" s="94">
        <f t="shared" si="7"/>
        <v>48</v>
      </c>
      <c r="R39" s="94">
        <f t="shared" si="7"/>
        <v>2797</v>
      </c>
      <c r="S39" s="94">
        <f t="shared" si="7"/>
        <v>10</v>
      </c>
      <c r="T39" s="94">
        <f t="shared" si="7"/>
        <v>10</v>
      </c>
      <c r="U39" s="94">
        <f t="shared" si="7"/>
        <v>1936</v>
      </c>
      <c r="V39" s="94">
        <f t="shared" si="7"/>
        <v>2</v>
      </c>
      <c r="W39" s="94">
        <f t="shared" si="7"/>
        <v>234</v>
      </c>
      <c r="X39" s="94">
        <f t="shared" si="7"/>
        <v>6145</v>
      </c>
      <c r="Y39" s="94">
        <f t="shared" si="7"/>
        <v>6439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2015-06-10T19:50:44Z</cp:lastPrinted>
  <dcterms:created xsi:type="dcterms:W3CDTF">2015-06-07T01:44:04Z</dcterms:created>
  <dcterms:modified xsi:type="dcterms:W3CDTF">2015-06-10T20:32:51Z</dcterms:modified>
</cp:coreProperties>
</file>