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gif" ContentType="image/gif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hema\Desktop\RESULTADOS DE COMPUTOS POR CASILLA\COMPUTOS DE AYUNTAMIENTO_X_CASILLA\"/>
    </mc:Choice>
  </mc:AlternateContent>
  <bookViews>
    <workbookView xWindow="0" yWindow="0" windowWidth="28800" windowHeight="1243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26" i="1" l="1"/>
  <c r="Q26" i="1"/>
  <c r="R26" i="1" s="1"/>
  <c r="U25" i="1"/>
  <c r="Q25" i="1"/>
  <c r="U24" i="1"/>
  <c r="Q24" i="1"/>
  <c r="R24" i="1" s="1"/>
  <c r="U23" i="1"/>
  <c r="Q23" i="1"/>
  <c r="V23" i="1" s="1"/>
  <c r="U22" i="1"/>
  <c r="Q22" i="1"/>
  <c r="V22" i="1" s="1"/>
  <c r="U21" i="1"/>
  <c r="Q21" i="1"/>
  <c r="U20" i="1"/>
  <c r="Q20" i="1"/>
  <c r="R20" i="1" s="1"/>
  <c r="U19" i="1"/>
  <c r="Q19" i="1"/>
  <c r="V19" i="1" s="1"/>
  <c r="U18" i="1"/>
  <c r="Q18" i="1"/>
  <c r="V18" i="1" s="1"/>
  <c r="U17" i="1"/>
  <c r="Q17" i="1"/>
  <c r="U16" i="1"/>
  <c r="Q16" i="1"/>
  <c r="R16" i="1" s="1"/>
  <c r="U15" i="1"/>
  <c r="Q15" i="1"/>
  <c r="V15" i="1" s="1"/>
  <c r="U14" i="1"/>
  <c r="Q14" i="1"/>
  <c r="R14" i="1" s="1"/>
  <c r="V17" i="1" l="1"/>
  <c r="V14" i="1"/>
  <c r="V21" i="1"/>
  <c r="V25" i="1"/>
  <c r="R18" i="1"/>
  <c r="R22" i="1"/>
  <c r="V16" i="1"/>
  <c r="V20" i="1"/>
  <c r="V24" i="1"/>
  <c r="R15" i="1"/>
  <c r="R17" i="1"/>
  <c r="R19" i="1"/>
  <c r="R21" i="1"/>
  <c r="R23" i="1"/>
  <c r="R25" i="1"/>
  <c r="V26" i="1"/>
  <c r="T30" i="1"/>
  <c r="S30" i="1"/>
  <c r="P30" i="1"/>
  <c r="O30" i="1"/>
  <c r="N30" i="1"/>
  <c r="M30" i="1"/>
  <c r="L30" i="1"/>
  <c r="K30" i="1"/>
  <c r="J30" i="1"/>
  <c r="I30" i="1"/>
  <c r="H30" i="1"/>
  <c r="G30" i="1"/>
  <c r="F30" i="1"/>
  <c r="E30" i="1"/>
  <c r="C30" i="1"/>
  <c r="W15" i="1" s="1"/>
  <c r="A15" i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U30" i="1"/>
  <c r="R30" i="1" l="1"/>
  <c r="V30" i="1"/>
  <c r="W14" i="1"/>
  <c r="W16" i="1" s="1"/>
  <c r="Q30" i="1"/>
  <c r="W17" i="1" l="1"/>
  <c r="W18" i="1" s="1"/>
  <c r="A10" i="1" s="1"/>
  <c r="A9" i="1"/>
</calcChain>
</file>

<file path=xl/sharedStrings.xml><?xml version="1.0" encoding="utf-8"?>
<sst xmlns="http://schemas.openxmlformats.org/spreadsheetml/2006/main" count="45" uniqueCount="23">
  <si>
    <t>Municipio: 005 Angangueo</t>
  </si>
  <si>
    <t>Ayuntamiento</t>
  </si>
  <si>
    <t>CASILLAS</t>
  </si>
  <si>
    <t>VOTOS DE PARTIDOS</t>
  </si>
  <si>
    <t>VOTOS EN CANDIDATURA COMUN 1</t>
  </si>
  <si>
    <t>VOTACION</t>
  </si>
  <si>
    <t>CVO.</t>
  </si>
  <si>
    <t>MUNICIPIO</t>
  </si>
  <si>
    <t>SECCIÓN</t>
  </si>
  <si>
    <t>CASILLA</t>
  </si>
  <si>
    <t>BOLETAS EN CASILLA</t>
  </si>
  <si>
    <t>VOTOS CANDIDATO COMUN MAS DE UN PARTIDO</t>
  </si>
  <si>
    <t>TOTAL DE VOTOS CANDIDATO COMUN + PARTIDOS</t>
  </si>
  <si>
    <t>NO REGISTRADOS</t>
  </si>
  <si>
    <t>VOTOS NULOS</t>
  </si>
  <si>
    <t>SUMA DE VOTOS VALIDOS</t>
  </si>
  <si>
    <t>ANGANGUEO</t>
  </si>
  <si>
    <t>CONTIGUA 2</t>
  </si>
  <si>
    <t>CONTIGUA 1</t>
  </si>
  <si>
    <t>BÁSICA</t>
  </si>
  <si>
    <t>TOTAL</t>
  </si>
  <si>
    <t>CÓMPUTOS MUNICIPALES</t>
  </si>
  <si>
    <t>VOTACIÓN EMITIDA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</si>
</sst>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0"/>
    <numFmt numFmtId="165" formatCode="0000"/>
    <numFmt numFmtId="166" formatCode="000"/>
  </numFmts>
  <fonts count="11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2"/>
      <color indexed="8"/>
      <name val="Calibri"/>
      <family val="2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name val="Calibri"/>
      <family val="2"/>
    </font>
    <font>
      <sz val="8"/>
      <color indexed="8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3C5DD"/>
        <bgColor indexed="64"/>
      </patternFill>
    </fill>
    <fill>
      <patternFill patternType="solid">
        <fgColor rgb="FFFFF3FF"/>
        <bgColor indexed="64"/>
      </patternFill>
    </fill>
    <fill>
      <patternFill patternType="solid">
        <fgColor rgb="FFF3C5DD"/>
        <bgColor indexed="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0"/>
      </patternFill>
    </fill>
  </fills>
  <borders count="26">
    <border>
      <left/>
      <right/>
      <top/>
      <bottom/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22"/>
      </right>
      <top style="medium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medium">
        <color indexed="64"/>
      </top>
      <bottom style="thin">
        <color indexed="22"/>
      </bottom>
      <diagonal/>
    </border>
    <border>
      <left style="thin">
        <color indexed="22"/>
      </left>
      <right style="medium">
        <color indexed="64"/>
      </right>
      <top style="medium">
        <color indexed="64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 style="thin">
        <color indexed="22"/>
      </bottom>
      <diagonal/>
    </border>
    <border>
      <left style="thin">
        <color indexed="22"/>
      </left>
      <right/>
      <top style="medium">
        <color indexed="64"/>
      </top>
      <bottom style="thin">
        <color indexed="22"/>
      </bottom>
      <diagonal/>
    </border>
    <border>
      <left style="medium">
        <color indexed="64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medium">
        <color indexed="64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/>
      <bottom style="thin">
        <color indexed="22"/>
      </bottom>
      <diagonal/>
    </border>
    <border>
      <left style="thin">
        <color indexed="22"/>
      </left>
      <right style="medium">
        <color indexed="64"/>
      </right>
      <top/>
      <bottom style="thin">
        <color indexed="22"/>
      </bottom>
      <diagonal/>
    </border>
    <border>
      <left style="medium">
        <color indexed="64"/>
      </left>
      <right style="thin">
        <color indexed="22"/>
      </right>
      <top/>
      <bottom style="thin">
        <color indexed="22"/>
      </bottom>
      <diagonal/>
    </border>
    <border>
      <left style="medium">
        <color indexed="64"/>
      </left>
      <right style="medium">
        <color indexed="64"/>
      </right>
      <top/>
      <bottom style="thin">
        <color indexed="22"/>
      </bottom>
      <diagonal/>
    </border>
    <border>
      <left style="medium">
        <color indexed="64"/>
      </left>
      <right/>
      <top/>
      <bottom style="thin">
        <color indexed="22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2">
    <xf numFmtId="0" fontId="0" fillId="0" borderId="0"/>
    <xf numFmtId="0" fontId="5" fillId="0" borderId="0"/>
  </cellStyleXfs>
  <cellXfs count="8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165" fontId="6" fillId="0" borderId="1" xfId="1" applyNumberFormat="1" applyFont="1" applyFill="1" applyBorder="1" applyAlignment="1">
      <alignment horizontal="left"/>
    </xf>
    <xf numFmtId="164" fontId="3" fillId="0" borderId="0" xfId="0" applyNumberFormat="1" applyFont="1" applyAlignment="1">
      <alignment horizontal="left"/>
    </xf>
    <xf numFmtId="0" fontId="7" fillId="0" borderId="0" xfId="0" applyFont="1"/>
    <xf numFmtId="166" fontId="3" fillId="0" borderId="0" xfId="0" applyNumberFormat="1" applyFont="1" applyAlignment="1">
      <alignment horizontal="center"/>
    </xf>
    <xf numFmtId="0" fontId="3" fillId="0" borderId="0" xfId="0" applyFont="1"/>
    <xf numFmtId="0" fontId="0" fillId="0" borderId="0" xfId="0" applyAlignment="1">
      <alignment horizontal="center"/>
    </xf>
    <xf numFmtId="0" fontId="9" fillId="4" borderId="8" xfId="1" applyFont="1" applyFill="1" applyBorder="1" applyAlignment="1">
      <alignment horizontal="center" vertical="center" wrapText="1"/>
    </xf>
    <xf numFmtId="0" fontId="9" fillId="3" borderId="8" xfId="1" applyFont="1" applyFill="1" applyBorder="1" applyAlignment="1">
      <alignment horizontal="center" vertical="top" wrapText="1"/>
    </xf>
    <xf numFmtId="0" fontId="9" fillId="4" borderId="8" xfId="1" applyFont="1" applyFill="1" applyBorder="1" applyAlignment="1">
      <alignment horizontal="center" vertical="top" wrapText="1"/>
    </xf>
    <xf numFmtId="0" fontId="0" fillId="0" borderId="0" xfId="0" applyAlignment="1">
      <alignment vertical="top"/>
    </xf>
    <xf numFmtId="166" fontId="10" fillId="0" borderId="9" xfId="1" applyNumberFormat="1" applyFont="1" applyFill="1" applyBorder="1" applyAlignment="1">
      <alignment horizontal="center" wrapText="1"/>
    </xf>
    <xf numFmtId="165" fontId="10" fillId="0" borderId="10" xfId="1" applyNumberFormat="1" applyFont="1" applyFill="1" applyBorder="1" applyAlignment="1">
      <alignment horizontal="left" wrapText="1"/>
    </xf>
    <xf numFmtId="165" fontId="10" fillId="0" borderId="10" xfId="1" applyNumberFormat="1" applyFont="1" applyFill="1" applyBorder="1" applyAlignment="1">
      <alignment horizontal="center" wrapText="1"/>
    </xf>
    <xf numFmtId="0" fontId="10" fillId="0" borderId="10" xfId="1" applyFont="1" applyFill="1" applyBorder="1" applyAlignment="1">
      <alignment horizontal="left" wrapText="1"/>
    </xf>
    <xf numFmtId="0" fontId="10" fillId="0" borderId="11" xfId="1" applyFont="1" applyFill="1" applyBorder="1" applyAlignment="1">
      <alignment horizontal="right" wrapText="1"/>
    </xf>
    <xf numFmtId="0" fontId="10" fillId="0" borderId="9" xfId="1" applyFont="1" applyFill="1" applyBorder="1" applyAlignment="1" applyProtection="1">
      <alignment wrapText="1"/>
      <protection locked="0"/>
    </xf>
    <xf numFmtId="0" fontId="10" fillId="0" borderId="10" xfId="1" applyFont="1" applyFill="1" applyBorder="1" applyAlignment="1" applyProtection="1">
      <alignment wrapText="1"/>
      <protection locked="0"/>
    </xf>
    <xf numFmtId="0" fontId="10" fillId="0" borderId="11" xfId="1" applyFont="1" applyFill="1" applyBorder="1" applyAlignment="1" applyProtection="1">
      <alignment wrapText="1"/>
      <protection locked="0"/>
    </xf>
    <xf numFmtId="0" fontId="10" fillId="0" borderId="12" xfId="1" applyFont="1" applyFill="1" applyBorder="1" applyAlignment="1" applyProtection="1">
      <alignment wrapText="1"/>
      <protection locked="0"/>
    </xf>
    <xf numFmtId="0" fontId="10" fillId="0" borderId="13" xfId="1" applyFont="1" applyFill="1" applyBorder="1" applyAlignment="1" applyProtection="1">
      <alignment wrapText="1"/>
      <protection locked="0"/>
    </xf>
    <xf numFmtId="0" fontId="10" fillId="0" borderId="14" xfId="1" applyFont="1" applyFill="1" applyBorder="1" applyAlignment="1" applyProtection="1">
      <alignment wrapText="1"/>
      <protection locked="0"/>
    </xf>
    <xf numFmtId="0" fontId="10" fillId="0" borderId="11" xfId="1" applyFont="1" applyFill="1" applyBorder="1" applyAlignment="1">
      <alignment wrapText="1"/>
    </xf>
    <xf numFmtId="166" fontId="10" fillId="5" borderId="15" xfId="1" applyNumberFormat="1" applyFont="1" applyFill="1" applyBorder="1" applyAlignment="1">
      <alignment horizontal="center" wrapText="1"/>
    </xf>
    <xf numFmtId="165" fontId="10" fillId="5" borderId="1" xfId="1" applyNumberFormat="1" applyFont="1" applyFill="1" applyBorder="1" applyAlignment="1">
      <alignment horizontal="left" wrapText="1"/>
    </xf>
    <xf numFmtId="165" fontId="10" fillId="5" borderId="16" xfId="1" applyNumberFormat="1" applyFont="1" applyFill="1" applyBorder="1" applyAlignment="1">
      <alignment horizontal="center" wrapText="1"/>
    </xf>
    <xf numFmtId="0" fontId="10" fillId="5" borderId="16" xfId="1" applyFont="1" applyFill="1" applyBorder="1" applyAlignment="1">
      <alignment horizontal="left" wrapText="1"/>
    </xf>
    <xf numFmtId="0" fontId="10" fillId="5" borderId="17" xfId="1" applyFont="1" applyFill="1" applyBorder="1" applyAlignment="1">
      <alignment horizontal="right" wrapText="1"/>
    </xf>
    <xf numFmtId="0" fontId="10" fillId="5" borderId="15" xfId="1" applyFont="1" applyFill="1" applyBorder="1" applyAlignment="1" applyProtection="1">
      <alignment wrapText="1"/>
      <protection locked="0"/>
    </xf>
    <xf numFmtId="0" fontId="10" fillId="5" borderId="16" xfId="1" applyFont="1" applyFill="1" applyBorder="1" applyAlignment="1" applyProtection="1">
      <alignment wrapText="1"/>
      <protection locked="0"/>
    </xf>
    <xf numFmtId="0" fontId="10" fillId="5" borderId="17" xfId="1" applyFont="1" applyFill="1" applyBorder="1" applyAlignment="1" applyProtection="1">
      <alignment wrapText="1"/>
      <protection locked="0"/>
    </xf>
    <xf numFmtId="0" fontId="10" fillId="5" borderId="18" xfId="1" applyFont="1" applyFill="1" applyBorder="1" applyAlignment="1" applyProtection="1">
      <alignment wrapText="1"/>
      <protection locked="0"/>
    </xf>
    <xf numFmtId="0" fontId="10" fillId="5" borderId="19" xfId="1" applyFont="1" applyFill="1" applyBorder="1" applyAlignment="1" applyProtection="1">
      <alignment wrapText="1"/>
      <protection locked="0"/>
    </xf>
    <xf numFmtId="0" fontId="10" fillId="5" borderId="20" xfId="1" applyFont="1" applyFill="1" applyBorder="1" applyAlignment="1" applyProtection="1">
      <alignment wrapText="1"/>
      <protection locked="0"/>
    </xf>
    <xf numFmtId="0" fontId="10" fillId="5" borderId="21" xfId="1" applyFont="1" applyFill="1" applyBorder="1" applyAlignment="1">
      <alignment wrapText="1"/>
    </xf>
    <xf numFmtId="166" fontId="10" fillId="0" borderId="22" xfId="1" applyNumberFormat="1" applyFont="1" applyFill="1" applyBorder="1" applyAlignment="1">
      <alignment horizontal="center" wrapText="1"/>
    </xf>
    <xf numFmtId="165" fontId="10" fillId="0" borderId="16" xfId="1" applyNumberFormat="1" applyFont="1" applyFill="1" applyBorder="1" applyAlignment="1">
      <alignment horizontal="left" wrapText="1"/>
    </xf>
    <xf numFmtId="165" fontId="10" fillId="0" borderId="1" xfId="1" applyNumberFormat="1" applyFont="1" applyFill="1" applyBorder="1" applyAlignment="1">
      <alignment horizontal="center" wrapText="1"/>
    </xf>
    <xf numFmtId="0" fontId="10" fillId="0" borderId="1" xfId="1" applyFont="1" applyFill="1" applyBorder="1" applyAlignment="1">
      <alignment horizontal="left" wrapText="1"/>
    </xf>
    <xf numFmtId="0" fontId="10" fillId="0" borderId="21" xfId="1" applyFont="1" applyFill="1" applyBorder="1" applyAlignment="1">
      <alignment horizontal="right" wrapText="1"/>
    </xf>
    <xf numFmtId="0" fontId="10" fillId="0" borderId="22" xfId="1" applyFont="1" applyFill="1" applyBorder="1" applyAlignment="1" applyProtection="1">
      <alignment wrapText="1"/>
      <protection locked="0"/>
    </xf>
    <xf numFmtId="0" fontId="10" fillId="0" borderId="1" xfId="1" applyFont="1" applyFill="1" applyBorder="1" applyAlignment="1" applyProtection="1">
      <alignment wrapText="1"/>
      <protection locked="0"/>
    </xf>
    <xf numFmtId="0" fontId="10" fillId="0" borderId="21" xfId="1" applyFont="1" applyFill="1" applyBorder="1" applyAlignment="1" applyProtection="1">
      <alignment wrapText="1"/>
      <protection locked="0"/>
    </xf>
    <xf numFmtId="0" fontId="10" fillId="0" borderId="23" xfId="1" applyFont="1" applyFill="1" applyBorder="1" applyAlignment="1" applyProtection="1">
      <alignment wrapText="1"/>
      <protection locked="0"/>
    </xf>
    <xf numFmtId="0" fontId="10" fillId="0" borderId="24" xfId="1" applyFont="1" applyFill="1" applyBorder="1" applyAlignment="1" applyProtection="1">
      <alignment wrapText="1"/>
      <protection locked="0"/>
    </xf>
    <xf numFmtId="0" fontId="10" fillId="0" borderId="20" xfId="1" applyFont="1" applyFill="1" applyBorder="1" applyAlignment="1" applyProtection="1">
      <alignment wrapText="1"/>
      <protection locked="0"/>
    </xf>
    <xf numFmtId="0" fontId="10" fillId="0" borderId="21" xfId="1" applyFont="1" applyFill="1" applyBorder="1" applyAlignment="1">
      <alignment wrapText="1"/>
    </xf>
    <xf numFmtId="2" fontId="0" fillId="0" borderId="0" xfId="0" applyNumberFormat="1"/>
    <xf numFmtId="0" fontId="0" fillId="0" borderId="0" xfId="0" applyAlignment="1">
      <alignment horizontal="right"/>
    </xf>
    <xf numFmtId="166" fontId="10" fillId="0" borderId="0" xfId="1" applyNumberFormat="1" applyFont="1" applyFill="1" applyBorder="1" applyAlignment="1">
      <alignment horizontal="center" wrapText="1"/>
    </xf>
    <xf numFmtId="165" fontId="10" fillId="0" borderId="0" xfId="1" applyNumberFormat="1" applyFont="1" applyFill="1" applyBorder="1" applyAlignment="1">
      <alignment horizontal="left" wrapText="1"/>
    </xf>
    <xf numFmtId="165" fontId="10" fillId="0" borderId="0" xfId="1" applyNumberFormat="1" applyFont="1" applyFill="1" applyBorder="1" applyAlignment="1">
      <alignment horizontal="center" wrapText="1"/>
    </xf>
    <xf numFmtId="0" fontId="10" fillId="0" borderId="0" xfId="1" applyFont="1" applyFill="1" applyBorder="1" applyAlignment="1">
      <alignment horizontal="left" wrapText="1"/>
    </xf>
    <xf numFmtId="0" fontId="10" fillId="0" borderId="0" xfId="1" applyFont="1" applyFill="1" applyBorder="1" applyAlignment="1">
      <alignment horizontal="right" wrapText="1"/>
    </xf>
    <xf numFmtId="0" fontId="10" fillId="0" borderId="0" xfId="1" applyFont="1" applyFill="1" applyBorder="1" applyAlignment="1" applyProtection="1">
      <alignment wrapText="1"/>
      <protection locked="0"/>
    </xf>
    <xf numFmtId="0" fontId="10" fillId="0" borderId="0" xfId="1" applyFont="1" applyFill="1" applyBorder="1" applyAlignment="1">
      <alignment wrapText="1"/>
    </xf>
    <xf numFmtId="166" fontId="10" fillId="6" borderId="0" xfId="1" applyNumberFormat="1" applyFont="1" applyFill="1" applyBorder="1" applyAlignment="1">
      <alignment horizontal="center" wrapText="1"/>
    </xf>
    <xf numFmtId="165" fontId="10" fillId="6" borderId="0" xfId="1" applyNumberFormat="1" applyFont="1" applyFill="1" applyBorder="1" applyAlignment="1">
      <alignment horizontal="left" wrapText="1"/>
    </xf>
    <xf numFmtId="165" fontId="10" fillId="6" borderId="0" xfId="1" applyNumberFormat="1" applyFont="1" applyFill="1" applyBorder="1" applyAlignment="1">
      <alignment horizontal="center" wrapText="1"/>
    </xf>
    <xf numFmtId="0" fontId="10" fillId="6" borderId="0" xfId="1" applyFont="1" applyFill="1" applyBorder="1" applyAlignment="1">
      <alignment horizontal="left" wrapText="1"/>
    </xf>
    <xf numFmtId="0" fontId="10" fillId="6" borderId="0" xfId="1" applyFont="1" applyFill="1" applyBorder="1" applyAlignment="1">
      <alignment horizontal="right" wrapText="1"/>
    </xf>
    <xf numFmtId="0" fontId="10" fillId="6" borderId="0" xfId="1" applyFont="1" applyFill="1" applyBorder="1" applyAlignment="1" applyProtection="1">
      <alignment wrapText="1"/>
      <protection locked="0"/>
    </xf>
    <xf numFmtId="0" fontId="10" fillId="6" borderId="0" xfId="1" applyFont="1" applyFill="1" applyBorder="1" applyAlignment="1">
      <alignment wrapText="1"/>
    </xf>
    <xf numFmtId="0" fontId="9" fillId="7" borderId="25" xfId="1" applyFont="1" applyFill="1" applyBorder="1" applyAlignment="1">
      <alignment horizontal="center" vertical="center" wrapText="1"/>
    </xf>
    <xf numFmtId="0" fontId="9" fillId="7" borderId="25" xfId="1" applyFont="1" applyFill="1" applyBorder="1" applyAlignment="1">
      <alignment horizontal="left" vertical="center" wrapText="1"/>
    </xf>
    <xf numFmtId="3" fontId="9" fillId="7" borderId="25" xfId="1" applyNumberFormat="1" applyFont="1" applyFill="1" applyBorder="1" applyAlignment="1">
      <alignment horizontal="right" vertical="center" wrapText="1"/>
    </xf>
    <xf numFmtId="0" fontId="2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left"/>
    </xf>
    <xf numFmtId="0" fontId="4" fillId="0" borderId="0" xfId="0" applyFont="1" applyAlignment="1">
      <alignment horizontal="center" vertical="center"/>
    </xf>
    <xf numFmtId="0" fontId="8" fillId="2" borderId="2" xfId="0" applyFont="1" applyFill="1" applyBorder="1" applyAlignment="1">
      <alignment horizontal="center"/>
    </xf>
    <xf numFmtId="0" fontId="8" fillId="2" borderId="3" xfId="0" applyFont="1" applyFill="1" applyBorder="1" applyAlignment="1">
      <alignment horizontal="center"/>
    </xf>
    <xf numFmtId="0" fontId="8" fillId="2" borderId="4" xfId="0" applyFont="1" applyFill="1" applyBorder="1" applyAlignment="1">
      <alignment horizontal="center"/>
    </xf>
    <xf numFmtId="0" fontId="8" fillId="3" borderId="2" xfId="0" applyFont="1" applyFill="1" applyBorder="1" applyAlignment="1">
      <alignment horizontal="center"/>
    </xf>
    <xf numFmtId="0" fontId="8" fillId="3" borderId="3" xfId="0" applyFont="1" applyFill="1" applyBorder="1" applyAlignment="1">
      <alignment horizontal="center"/>
    </xf>
    <xf numFmtId="0" fontId="8" fillId="3" borderId="4" xfId="0" applyFont="1" applyFill="1" applyBorder="1" applyAlignment="1">
      <alignment horizontal="center"/>
    </xf>
    <xf numFmtId="0" fontId="9" fillId="4" borderId="5" xfId="1" applyFont="1" applyFill="1" applyBorder="1" applyAlignment="1">
      <alignment horizontal="center" wrapText="1"/>
    </xf>
    <xf numFmtId="0" fontId="9" fillId="4" borderId="6" xfId="1" applyFont="1" applyFill="1" applyBorder="1" applyAlignment="1">
      <alignment horizontal="center" wrapText="1"/>
    </xf>
    <xf numFmtId="0" fontId="9" fillId="4" borderId="7" xfId="1" applyFont="1" applyFill="1" applyBorder="1" applyAlignment="1">
      <alignment horizontal="center" wrapText="1"/>
    </xf>
    <xf numFmtId="0" fontId="9" fillId="3" borderId="5" xfId="1" applyFont="1" applyFill="1" applyBorder="1" applyAlignment="1">
      <alignment horizontal="center" vertical="top" wrapText="1"/>
    </xf>
    <xf numFmtId="0" fontId="9" fillId="3" borderId="6" xfId="1" applyFont="1" applyFill="1" applyBorder="1" applyAlignment="1">
      <alignment horizontal="center" vertical="top" wrapText="1"/>
    </xf>
    <xf numFmtId="0" fontId="9" fillId="3" borderId="7" xfId="1" applyFont="1" applyFill="1" applyBorder="1" applyAlignment="1">
      <alignment horizontal="center" vertical="top" wrapText="1"/>
    </xf>
  </cellXfs>
  <cellStyles count="2">
    <cellStyle name="Normal" xfId="0" builtinId="0"/>
    <cellStyle name="Normal_Hoja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gif"/><Relationship Id="rId12" Type="http://schemas.openxmlformats.org/officeDocument/2006/relationships/image" Target="../media/image12.png"/><Relationship Id="rId2" Type="http://schemas.openxmlformats.org/officeDocument/2006/relationships/image" Target="../media/image2.jpg"/><Relationship Id="rId1" Type="http://schemas.openxmlformats.org/officeDocument/2006/relationships/image" Target="../media/image1.gif"/><Relationship Id="rId6" Type="http://schemas.openxmlformats.org/officeDocument/2006/relationships/image" Target="../media/image6.gif"/><Relationship Id="rId11" Type="http://schemas.openxmlformats.org/officeDocument/2006/relationships/image" Target="../media/image11.gif"/><Relationship Id="rId5" Type="http://schemas.openxmlformats.org/officeDocument/2006/relationships/image" Target="../media/image5.gif"/><Relationship Id="rId10" Type="http://schemas.openxmlformats.org/officeDocument/2006/relationships/image" Target="../media/image10.JPG"/><Relationship Id="rId4" Type="http://schemas.openxmlformats.org/officeDocument/2006/relationships/image" Target="../media/image4.jpeg"/><Relationship Id="rId9" Type="http://schemas.openxmlformats.org/officeDocument/2006/relationships/image" Target="../media/image9.g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38100</xdr:colOff>
      <xdr:row>12</xdr:row>
      <xdr:rowOff>9525</xdr:rowOff>
    </xdr:from>
    <xdr:ext cx="504825" cy="504825"/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96250" y="2295525"/>
          <a:ext cx="504825" cy="504825"/>
        </a:xfrm>
        <a:prstGeom prst="rect">
          <a:avLst/>
        </a:prstGeom>
      </xdr:spPr>
    </xdr:pic>
    <xdr:clientData/>
  </xdr:oneCellAnchor>
  <xdr:oneCellAnchor>
    <xdr:from>
      <xdr:col>5</xdr:col>
      <xdr:colOff>61875</xdr:colOff>
      <xdr:row>12</xdr:row>
      <xdr:rowOff>23775</xdr:rowOff>
    </xdr:from>
    <xdr:ext cx="476250" cy="476250"/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71825" y="2309775"/>
          <a:ext cx="476250" cy="47625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1219200" cy="676751"/>
    <xdr:pic>
      <xdr:nvPicPr>
        <xdr:cNvPr id="4" name="Imagen 3" descr="C:\Users\PEPE\Documents\2014\IEM_20_años\LOGOTIPO color 20 años.png"/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19200" cy="676751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19</xdr:col>
      <xdr:colOff>581025</xdr:colOff>
      <xdr:row>0</xdr:row>
      <xdr:rowOff>0</xdr:rowOff>
    </xdr:from>
    <xdr:ext cx="1340561" cy="676051"/>
    <xdr:pic>
      <xdr:nvPicPr>
        <xdr:cNvPr id="5" name="Imagen 4" descr="C:\Users\PEPE\Documents\2014\IEM_20_años\Logotipo IEM.jpg"/>
        <xdr:cNvPicPr/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77825" y="0"/>
          <a:ext cx="1340561" cy="676051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12</xdr:col>
      <xdr:colOff>38100</xdr:colOff>
      <xdr:row>12</xdr:row>
      <xdr:rowOff>19050</xdr:rowOff>
    </xdr:from>
    <xdr:ext cx="495300" cy="495300"/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15225" y="2305050"/>
          <a:ext cx="495300" cy="495300"/>
        </a:xfrm>
        <a:prstGeom prst="rect">
          <a:avLst/>
        </a:prstGeom>
      </xdr:spPr>
    </xdr:pic>
    <xdr:clientData/>
  </xdr:oneCellAnchor>
  <xdr:oneCellAnchor>
    <xdr:from>
      <xdr:col>14</xdr:col>
      <xdr:colOff>95250</xdr:colOff>
      <xdr:row>12</xdr:row>
      <xdr:rowOff>28575</xdr:rowOff>
    </xdr:from>
    <xdr:ext cx="450000" cy="450000"/>
    <xdr:pic>
      <xdr:nvPicPr>
        <xdr:cNvPr id="7" name="Imagen 6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34425" y="2314575"/>
          <a:ext cx="450000" cy="450000"/>
        </a:xfrm>
        <a:prstGeom prst="rect">
          <a:avLst/>
        </a:prstGeom>
      </xdr:spPr>
    </xdr:pic>
    <xdr:clientData/>
  </xdr:oneCellAnchor>
  <xdr:oneCellAnchor>
    <xdr:from>
      <xdr:col>10</xdr:col>
      <xdr:colOff>66600</xdr:colOff>
      <xdr:row>12</xdr:row>
      <xdr:rowOff>28500</xdr:rowOff>
    </xdr:from>
    <xdr:ext cx="457275" cy="457275"/>
    <xdr:pic>
      <xdr:nvPicPr>
        <xdr:cNvPr id="8" name="Imagen 7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675" y="2314500"/>
          <a:ext cx="457275" cy="457275"/>
        </a:xfrm>
        <a:prstGeom prst="rect">
          <a:avLst/>
        </a:prstGeom>
      </xdr:spPr>
    </xdr:pic>
    <xdr:clientData/>
  </xdr:oneCellAnchor>
  <xdr:oneCellAnchor>
    <xdr:from>
      <xdr:col>7</xdr:col>
      <xdr:colOff>61800</xdr:colOff>
      <xdr:row>12</xdr:row>
      <xdr:rowOff>23700</xdr:rowOff>
    </xdr:from>
    <xdr:ext cx="476250" cy="476250"/>
    <xdr:pic>
      <xdr:nvPicPr>
        <xdr:cNvPr id="9" name="Imagen 8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33800" y="2309700"/>
          <a:ext cx="476250" cy="476250"/>
        </a:xfrm>
        <a:prstGeom prst="rect">
          <a:avLst/>
        </a:prstGeom>
      </xdr:spPr>
    </xdr:pic>
    <xdr:clientData/>
  </xdr:oneCellAnchor>
  <xdr:oneCellAnchor>
    <xdr:from>
      <xdr:col>6</xdr:col>
      <xdr:colOff>59400</xdr:colOff>
      <xdr:row>12</xdr:row>
      <xdr:rowOff>30825</xdr:rowOff>
    </xdr:from>
    <xdr:ext cx="457200" cy="457200"/>
    <xdr:pic>
      <xdr:nvPicPr>
        <xdr:cNvPr id="10" name="Imagen 9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50375" y="2316825"/>
          <a:ext cx="457200" cy="457200"/>
        </a:xfrm>
        <a:prstGeom prst="rect">
          <a:avLst/>
        </a:prstGeom>
      </xdr:spPr>
    </xdr:pic>
    <xdr:clientData/>
  </xdr:oneCellAnchor>
  <xdr:oneCellAnchor>
    <xdr:from>
      <xdr:col>8</xdr:col>
      <xdr:colOff>85725</xdr:colOff>
      <xdr:row>12</xdr:row>
      <xdr:rowOff>24982</xdr:rowOff>
    </xdr:from>
    <xdr:ext cx="438000" cy="457467"/>
    <xdr:pic>
      <xdr:nvPicPr>
        <xdr:cNvPr id="11" name="Imagen 10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38750" y="2310982"/>
          <a:ext cx="438000" cy="457467"/>
        </a:xfrm>
        <a:prstGeom prst="rect">
          <a:avLst/>
        </a:prstGeom>
      </xdr:spPr>
    </xdr:pic>
    <xdr:clientData/>
  </xdr:oneCellAnchor>
  <xdr:oneCellAnchor>
    <xdr:from>
      <xdr:col>9</xdr:col>
      <xdr:colOff>64125</xdr:colOff>
      <xdr:row>12</xdr:row>
      <xdr:rowOff>16500</xdr:rowOff>
    </xdr:from>
    <xdr:ext cx="476250" cy="476250"/>
    <xdr:pic>
      <xdr:nvPicPr>
        <xdr:cNvPr id="12" name="Imagen 11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98175" y="2302500"/>
          <a:ext cx="476250" cy="476250"/>
        </a:xfrm>
        <a:prstGeom prst="rect">
          <a:avLst/>
        </a:prstGeom>
      </xdr:spPr>
    </xdr:pic>
    <xdr:clientData/>
  </xdr:oneCellAnchor>
  <xdr:oneCellAnchor>
    <xdr:from>
      <xdr:col>10</xdr:col>
      <xdr:colOff>552449</xdr:colOff>
      <xdr:row>11</xdr:row>
      <xdr:rowOff>142874</xdr:rowOff>
    </xdr:from>
    <xdr:ext cx="600075" cy="600075"/>
    <xdr:pic>
      <xdr:nvPicPr>
        <xdr:cNvPr id="13" name="Imagen 12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67524" y="2238374"/>
          <a:ext cx="600075" cy="600075"/>
        </a:xfrm>
        <a:prstGeom prst="rect">
          <a:avLst/>
        </a:prstGeom>
      </xdr:spPr>
    </xdr:pic>
    <xdr:clientData/>
  </xdr:oneCellAnchor>
  <xdr:oneCellAnchor>
    <xdr:from>
      <xdr:col>15</xdr:col>
      <xdr:colOff>34681</xdr:colOff>
      <xdr:row>12</xdr:row>
      <xdr:rowOff>33300</xdr:rowOff>
    </xdr:from>
    <xdr:ext cx="476250" cy="476250"/>
    <xdr:pic>
      <xdr:nvPicPr>
        <xdr:cNvPr id="14" name="Imagen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54881" y="2319300"/>
          <a:ext cx="476250" cy="476250"/>
        </a:xfrm>
        <a:prstGeom prst="rect">
          <a:avLst/>
        </a:prstGeom>
      </xdr:spPr>
    </xdr:pic>
    <xdr:clientData/>
  </xdr:oneCellAnchor>
  <xdr:oneCellAnchor>
    <xdr:from>
      <xdr:col>15</xdr:col>
      <xdr:colOff>547575</xdr:colOff>
      <xdr:row>12</xdr:row>
      <xdr:rowOff>33225</xdr:rowOff>
    </xdr:from>
    <xdr:ext cx="476250" cy="476250"/>
    <xdr:pic>
      <xdr:nvPicPr>
        <xdr:cNvPr id="15" name="Imagen 8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67775" y="2319225"/>
          <a:ext cx="476250" cy="4762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0"/>
  <sheetViews>
    <sheetView tabSelected="1" topLeftCell="C1" workbookViewId="0">
      <selection activeCell="X14" sqref="X14"/>
    </sheetView>
  </sheetViews>
  <sheetFormatPr baseColWidth="10" defaultRowHeight="15" x14ac:dyDescent="0.25"/>
  <cols>
    <col min="1" max="1" width="5.140625" bestFit="1" customWidth="1"/>
    <col min="2" max="2" width="16.5703125" style="8" bestFit="1" customWidth="1"/>
    <col min="3" max="3" width="6.5703125" style="8" bestFit="1" customWidth="1"/>
    <col min="4" max="4" width="13.42578125" bestFit="1" customWidth="1"/>
    <col min="5" max="5" width="9.42578125" customWidth="1"/>
    <col min="6" max="15" width="8.7109375" customWidth="1"/>
    <col min="16" max="16" width="15.85546875" customWidth="1"/>
    <col min="17" max="17" width="11.7109375" bestFit="1" customWidth="1"/>
    <col min="18" max="18" width="11.85546875" bestFit="1" customWidth="1"/>
    <col min="19" max="22" width="9.7109375" customWidth="1"/>
    <col min="23" max="23" width="11.42578125" hidden="1" customWidth="1"/>
  </cols>
  <sheetData>
    <row r="1" spans="1:23" ht="15" customHeight="1" x14ac:dyDescent="0.25">
      <c r="B1" s="1"/>
      <c r="C1" s="1"/>
      <c r="D1" s="1"/>
      <c r="E1" s="2"/>
      <c r="F1" s="2"/>
      <c r="G1" s="2"/>
      <c r="H1" s="2"/>
      <c r="I1" s="2"/>
      <c r="J1" s="2"/>
      <c r="K1" s="2"/>
    </row>
    <row r="2" spans="1:23" ht="15" customHeight="1" x14ac:dyDescent="0.25">
      <c r="B2" s="1"/>
      <c r="C2" s="1"/>
      <c r="D2" s="1"/>
      <c r="E2" s="2"/>
      <c r="F2" s="2"/>
      <c r="G2" s="2"/>
      <c r="H2" s="2"/>
      <c r="I2" s="2"/>
      <c r="J2" s="2"/>
      <c r="K2" s="2"/>
    </row>
    <row r="3" spans="1:23" ht="15" customHeight="1" x14ac:dyDescent="0.25">
      <c r="B3" s="1"/>
      <c r="C3" s="1"/>
      <c r="D3" s="1"/>
      <c r="E3" s="2"/>
      <c r="F3" s="2"/>
      <c r="G3" s="2"/>
      <c r="H3" s="2"/>
      <c r="I3" s="2"/>
      <c r="J3" s="2"/>
      <c r="K3" s="2"/>
    </row>
    <row r="4" spans="1:23" ht="15" customHeight="1" x14ac:dyDescent="0.25">
      <c r="B4" s="1"/>
      <c r="C4" s="1"/>
      <c r="D4" s="1"/>
      <c r="E4" s="2"/>
      <c r="F4" s="2"/>
      <c r="G4" s="2"/>
      <c r="H4" s="2"/>
      <c r="I4" s="2"/>
      <c r="J4" s="2"/>
      <c r="K4" s="2"/>
    </row>
    <row r="5" spans="1:23" ht="15" customHeight="1" x14ac:dyDescent="0.25">
      <c r="B5" s="1"/>
      <c r="C5" s="1"/>
      <c r="D5" s="1"/>
      <c r="E5" s="2"/>
      <c r="F5" s="68" t="s">
        <v>21</v>
      </c>
      <c r="G5" s="68"/>
      <c r="H5" s="68"/>
      <c r="I5" s="68"/>
      <c r="J5" s="68"/>
      <c r="K5" s="68"/>
      <c r="L5" s="68"/>
      <c r="M5" s="68"/>
      <c r="N5" s="68"/>
      <c r="O5" s="68"/>
      <c r="P5" s="68"/>
      <c r="Q5" s="68"/>
      <c r="R5" s="68"/>
      <c r="S5" s="68"/>
      <c r="T5" s="68"/>
      <c r="U5" s="68"/>
      <c r="V5" s="68"/>
    </row>
    <row r="6" spans="1:23" ht="15" customHeight="1" x14ac:dyDescent="0.25">
      <c r="B6" s="1"/>
      <c r="C6" s="1"/>
      <c r="D6" s="1"/>
      <c r="E6" s="2"/>
      <c r="F6" s="68"/>
      <c r="G6" s="68"/>
      <c r="H6" s="68"/>
      <c r="I6" s="68"/>
      <c r="J6" s="68"/>
      <c r="K6" s="68"/>
      <c r="L6" s="68"/>
      <c r="M6" s="68"/>
      <c r="N6" s="68"/>
      <c r="O6" s="68"/>
      <c r="P6" s="68"/>
      <c r="Q6" s="68"/>
      <c r="R6" s="68"/>
      <c r="S6" s="68"/>
      <c r="T6" s="68"/>
      <c r="U6" s="68"/>
      <c r="V6" s="68"/>
    </row>
    <row r="7" spans="1:23" ht="18.75" x14ac:dyDescent="0.3">
      <c r="A7" s="69"/>
      <c r="B7" s="69"/>
      <c r="C7" s="69"/>
      <c r="D7" s="69"/>
      <c r="E7" s="2"/>
      <c r="F7" s="68"/>
      <c r="G7" s="68"/>
      <c r="H7" s="68"/>
      <c r="I7" s="68"/>
      <c r="J7" s="68"/>
      <c r="K7" s="68"/>
      <c r="L7" s="68"/>
      <c r="M7" s="68"/>
      <c r="N7" s="68"/>
      <c r="O7" s="68"/>
      <c r="P7" s="68"/>
      <c r="Q7" s="68"/>
      <c r="R7" s="68"/>
      <c r="S7" s="68"/>
      <c r="T7" s="68"/>
      <c r="U7" s="68"/>
      <c r="V7" s="68"/>
    </row>
    <row r="8" spans="1:23" ht="18.75" x14ac:dyDescent="0.3">
      <c r="A8" s="69" t="s">
        <v>0</v>
      </c>
      <c r="B8" s="69"/>
      <c r="C8" s="69"/>
      <c r="D8" s="69"/>
      <c r="F8" s="70" t="s">
        <v>1</v>
      </c>
      <c r="G8" s="70"/>
      <c r="H8" s="70"/>
      <c r="I8" s="70"/>
      <c r="J8" s="70"/>
      <c r="K8" s="70"/>
      <c r="L8" s="70"/>
      <c r="M8" s="70"/>
      <c r="N8" s="70"/>
      <c r="O8" s="70"/>
      <c r="P8" s="70"/>
      <c r="Q8" s="70"/>
      <c r="R8" s="70"/>
      <c r="S8" s="70"/>
      <c r="T8" s="70"/>
      <c r="U8" s="70"/>
      <c r="V8" s="70"/>
    </row>
    <row r="9" spans="1:23" ht="18.75" x14ac:dyDescent="0.3">
      <c r="A9" s="3" t="str">
        <f>CONCATENATE("Casillas computadas: ",W16," de ",W15)</f>
        <v>Casillas computadas: 13 de 13</v>
      </c>
      <c r="B9" s="4"/>
      <c r="C9" s="4"/>
      <c r="D9" s="4"/>
      <c r="F9" s="70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</row>
    <row r="10" spans="1:23" ht="18.75" x14ac:dyDescent="0.3">
      <c r="A10" s="5" t="str">
        <f>CONCATENATE("Porcentaje de avance de captura: ",W18,"%")</f>
        <v>Porcentaje de avance de captura: 100.00%</v>
      </c>
      <c r="B10" s="6"/>
      <c r="C10" s="6"/>
      <c r="D10" s="7"/>
      <c r="F10" s="70"/>
      <c r="G10" s="70"/>
      <c r="H10" s="70"/>
      <c r="I10" s="70"/>
      <c r="J10" s="70"/>
      <c r="K10" s="70"/>
      <c r="L10" s="70"/>
      <c r="M10" s="70"/>
      <c r="N10" s="70"/>
      <c r="O10" s="70"/>
      <c r="P10" s="70"/>
      <c r="Q10" s="70"/>
      <c r="R10" s="70"/>
      <c r="S10" s="70"/>
      <c r="T10" s="70"/>
      <c r="U10" s="70"/>
      <c r="V10" s="70"/>
    </row>
    <row r="11" spans="1:23" ht="15.75" thickBot="1" x14ac:dyDescent="0.3">
      <c r="F11" s="2"/>
      <c r="G11" s="2"/>
      <c r="H11" s="2"/>
      <c r="I11" s="2"/>
      <c r="J11" s="2"/>
      <c r="K11" s="2"/>
    </row>
    <row r="12" spans="1:23" ht="15.75" thickBot="1" x14ac:dyDescent="0.3">
      <c r="A12" s="71" t="s">
        <v>2</v>
      </c>
      <c r="B12" s="72"/>
      <c r="C12" s="72"/>
      <c r="D12" s="72"/>
      <c r="E12" s="73"/>
      <c r="F12" s="74" t="s">
        <v>3</v>
      </c>
      <c r="G12" s="75"/>
      <c r="H12" s="75"/>
      <c r="I12" s="75"/>
      <c r="J12" s="75"/>
      <c r="K12" s="75"/>
      <c r="L12" s="75"/>
      <c r="M12" s="75"/>
      <c r="N12" s="75"/>
      <c r="O12" s="76"/>
      <c r="P12" s="77" t="s">
        <v>4</v>
      </c>
      <c r="Q12" s="78"/>
      <c r="R12" s="79"/>
      <c r="S12" s="80" t="s">
        <v>5</v>
      </c>
      <c r="T12" s="81"/>
      <c r="U12" s="81"/>
      <c r="V12" s="82"/>
    </row>
    <row r="13" spans="1:23" s="12" customFormat="1" ht="45.75" thickBot="1" x14ac:dyDescent="0.3">
      <c r="A13" s="9" t="s">
        <v>6</v>
      </c>
      <c r="B13" s="9" t="s">
        <v>7</v>
      </c>
      <c r="C13" s="9" t="s">
        <v>8</v>
      </c>
      <c r="D13" s="9" t="s">
        <v>9</v>
      </c>
      <c r="E13" s="9" t="s">
        <v>10</v>
      </c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1"/>
      <c r="Q13" s="11" t="s">
        <v>11</v>
      </c>
      <c r="R13" s="11" t="s">
        <v>12</v>
      </c>
      <c r="S13" s="10" t="s">
        <v>13</v>
      </c>
      <c r="T13" s="10" t="s">
        <v>14</v>
      </c>
      <c r="U13" s="10" t="s">
        <v>15</v>
      </c>
      <c r="V13" s="10" t="s">
        <v>22</v>
      </c>
    </row>
    <row r="14" spans="1:23" ht="15" customHeight="1" x14ac:dyDescent="0.25">
      <c r="A14" s="13">
        <v>1</v>
      </c>
      <c r="B14" s="14" t="s">
        <v>16</v>
      </c>
      <c r="C14" s="15">
        <v>57</v>
      </c>
      <c r="D14" s="16" t="s">
        <v>17</v>
      </c>
      <c r="E14" s="17">
        <v>651</v>
      </c>
      <c r="F14" s="18">
        <v>0</v>
      </c>
      <c r="G14" s="19">
        <v>235</v>
      </c>
      <c r="H14" s="19">
        <v>40</v>
      </c>
      <c r="I14" s="19">
        <v>138</v>
      </c>
      <c r="J14" s="19">
        <v>24</v>
      </c>
      <c r="K14" s="19">
        <v>0</v>
      </c>
      <c r="L14" s="19">
        <v>0</v>
      </c>
      <c r="M14" s="19">
        <v>14</v>
      </c>
      <c r="N14" s="19">
        <v>4</v>
      </c>
      <c r="O14" s="20">
        <v>0</v>
      </c>
      <c r="P14" s="21">
        <v>1</v>
      </c>
      <c r="Q14" s="22">
        <f>P14</f>
        <v>1</v>
      </c>
      <c r="R14" s="22">
        <f>Q14+F14+H14</f>
        <v>41</v>
      </c>
      <c r="S14" s="18">
        <v>0</v>
      </c>
      <c r="T14" s="19">
        <v>17</v>
      </c>
      <c r="U14" s="23">
        <f>SUM(F14:O14)</f>
        <v>455</v>
      </c>
      <c r="V14" s="24">
        <f>Q14+S14+T14+U14</f>
        <v>473</v>
      </c>
      <c r="W14">
        <f>COUNTIF(V14:V26,0)</f>
        <v>0</v>
      </c>
    </row>
    <row r="15" spans="1:23" ht="15" customHeight="1" x14ac:dyDescent="0.25">
      <c r="A15" s="25">
        <f t="shared" ref="A15:A26" si="0">A14+1</f>
        <v>2</v>
      </c>
      <c r="B15" s="26" t="s">
        <v>16</v>
      </c>
      <c r="C15" s="27">
        <v>57</v>
      </c>
      <c r="D15" s="28" t="s">
        <v>18</v>
      </c>
      <c r="E15" s="29">
        <v>651</v>
      </c>
      <c r="F15" s="30">
        <v>0</v>
      </c>
      <c r="G15" s="31">
        <v>247</v>
      </c>
      <c r="H15" s="31">
        <v>51</v>
      </c>
      <c r="I15" s="31">
        <v>122</v>
      </c>
      <c r="J15" s="31">
        <v>30</v>
      </c>
      <c r="K15" s="31">
        <v>0</v>
      </c>
      <c r="L15" s="31">
        <v>0</v>
      </c>
      <c r="M15" s="31">
        <v>7</v>
      </c>
      <c r="N15" s="31">
        <v>5</v>
      </c>
      <c r="O15" s="32">
        <v>0</v>
      </c>
      <c r="P15" s="33">
        <v>0</v>
      </c>
      <c r="Q15" s="34">
        <f t="shared" ref="Q15:Q26" si="1">P15</f>
        <v>0</v>
      </c>
      <c r="R15" s="34">
        <f t="shared" ref="R15:R26" si="2">Q15+F15+H15</f>
        <v>51</v>
      </c>
      <c r="S15" s="30">
        <v>0</v>
      </c>
      <c r="T15" s="31">
        <v>12</v>
      </c>
      <c r="U15" s="35">
        <f t="shared" ref="U15:U26" si="3">SUM(F15:O15)</f>
        <v>462</v>
      </c>
      <c r="V15" s="36">
        <f t="shared" ref="V15:V26" si="4">Q15+S15+T15+U15</f>
        <v>474</v>
      </c>
      <c r="W15">
        <f>C30</f>
        <v>13</v>
      </c>
    </row>
    <row r="16" spans="1:23" ht="15" customHeight="1" x14ac:dyDescent="0.25">
      <c r="A16" s="37">
        <f t="shared" si="0"/>
        <v>3</v>
      </c>
      <c r="B16" s="38" t="s">
        <v>16</v>
      </c>
      <c r="C16" s="39">
        <v>57</v>
      </c>
      <c r="D16" s="40" t="s">
        <v>19</v>
      </c>
      <c r="E16" s="41">
        <v>651</v>
      </c>
      <c r="F16" s="42">
        <v>4</v>
      </c>
      <c r="G16" s="43">
        <v>250</v>
      </c>
      <c r="H16" s="43">
        <v>27</v>
      </c>
      <c r="I16" s="43">
        <v>134</v>
      </c>
      <c r="J16" s="43">
        <v>33</v>
      </c>
      <c r="K16" s="43">
        <v>0</v>
      </c>
      <c r="L16" s="43">
        <v>0</v>
      </c>
      <c r="M16" s="43">
        <v>6</v>
      </c>
      <c r="N16" s="43">
        <v>9</v>
      </c>
      <c r="O16" s="44">
        <v>0</v>
      </c>
      <c r="P16" s="45">
        <v>0</v>
      </c>
      <c r="Q16" s="46">
        <f t="shared" si="1"/>
        <v>0</v>
      </c>
      <c r="R16" s="46">
        <f t="shared" si="2"/>
        <v>31</v>
      </c>
      <c r="S16" s="42">
        <v>0</v>
      </c>
      <c r="T16" s="43">
        <v>12</v>
      </c>
      <c r="U16" s="47">
        <f t="shared" si="3"/>
        <v>463</v>
      </c>
      <c r="V16" s="48">
        <f t="shared" si="4"/>
        <v>475</v>
      </c>
      <c r="W16">
        <f>W15-W14</f>
        <v>13</v>
      </c>
    </row>
    <row r="17" spans="1:23" ht="15" customHeight="1" x14ac:dyDescent="0.25">
      <c r="A17" s="25">
        <f t="shared" si="0"/>
        <v>4</v>
      </c>
      <c r="B17" s="26" t="s">
        <v>16</v>
      </c>
      <c r="C17" s="27">
        <v>56</v>
      </c>
      <c r="D17" s="28" t="s">
        <v>18</v>
      </c>
      <c r="E17" s="29">
        <v>608</v>
      </c>
      <c r="F17" s="30">
        <v>0</v>
      </c>
      <c r="G17" s="31">
        <v>167</v>
      </c>
      <c r="H17" s="31">
        <v>31</v>
      </c>
      <c r="I17" s="31">
        <v>140</v>
      </c>
      <c r="J17" s="31">
        <v>69</v>
      </c>
      <c r="K17" s="31">
        <v>0</v>
      </c>
      <c r="L17" s="31">
        <v>0</v>
      </c>
      <c r="M17" s="31">
        <v>7</v>
      </c>
      <c r="N17" s="31">
        <v>14</v>
      </c>
      <c r="O17" s="32">
        <v>0</v>
      </c>
      <c r="P17" s="33">
        <v>0</v>
      </c>
      <c r="Q17" s="34">
        <f t="shared" si="1"/>
        <v>0</v>
      </c>
      <c r="R17" s="34">
        <f t="shared" si="2"/>
        <v>31</v>
      </c>
      <c r="S17" s="30">
        <v>0</v>
      </c>
      <c r="T17" s="31">
        <v>20</v>
      </c>
      <c r="U17" s="35">
        <f t="shared" si="3"/>
        <v>428</v>
      </c>
      <c r="V17" s="36">
        <f t="shared" si="4"/>
        <v>448</v>
      </c>
      <c r="W17" s="49">
        <f>W16*100/W15</f>
        <v>100</v>
      </c>
    </row>
    <row r="18" spans="1:23" ht="15" customHeight="1" x14ac:dyDescent="0.25">
      <c r="A18" s="37">
        <f t="shared" si="0"/>
        <v>5</v>
      </c>
      <c r="B18" s="38" t="s">
        <v>16</v>
      </c>
      <c r="C18" s="39">
        <v>56</v>
      </c>
      <c r="D18" s="40" t="s">
        <v>19</v>
      </c>
      <c r="E18" s="41">
        <v>609</v>
      </c>
      <c r="F18" s="42">
        <v>0</v>
      </c>
      <c r="G18" s="43">
        <v>164</v>
      </c>
      <c r="H18" s="43">
        <v>43</v>
      </c>
      <c r="I18" s="43">
        <v>143</v>
      </c>
      <c r="J18" s="43">
        <v>67</v>
      </c>
      <c r="K18" s="43">
        <v>0</v>
      </c>
      <c r="L18" s="43">
        <v>0</v>
      </c>
      <c r="M18" s="43">
        <v>5</v>
      </c>
      <c r="N18" s="43">
        <v>9</v>
      </c>
      <c r="O18" s="44">
        <v>0</v>
      </c>
      <c r="P18" s="45">
        <v>0</v>
      </c>
      <c r="Q18" s="46">
        <f t="shared" si="1"/>
        <v>0</v>
      </c>
      <c r="R18" s="46">
        <f t="shared" si="2"/>
        <v>43</v>
      </c>
      <c r="S18" s="42">
        <v>0</v>
      </c>
      <c r="T18" s="43">
        <v>20</v>
      </c>
      <c r="U18" s="47">
        <f t="shared" si="3"/>
        <v>431</v>
      </c>
      <c r="V18" s="48">
        <f t="shared" si="4"/>
        <v>451</v>
      </c>
      <c r="W18" s="50" t="str">
        <f>TEXT(W17,"0.00")</f>
        <v>100.00</v>
      </c>
    </row>
    <row r="19" spans="1:23" ht="15" customHeight="1" x14ac:dyDescent="0.25">
      <c r="A19" s="25">
        <f t="shared" si="0"/>
        <v>6</v>
      </c>
      <c r="B19" s="26" t="s">
        <v>16</v>
      </c>
      <c r="C19" s="27">
        <v>55</v>
      </c>
      <c r="D19" s="28" t="s">
        <v>17</v>
      </c>
      <c r="E19" s="29">
        <v>679</v>
      </c>
      <c r="F19" s="30">
        <v>6</v>
      </c>
      <c r="G19" s="31">
        <v>135</v>
      </c>
      <c r="H19" s="31">
        <v>35</v>
      </c>
      <c r="I19" s="31">
        <v>156</v>
      </c>
      <c r="J19" s="31">
        <v>93</v>
      </c>
      <c r="K19" s="31">
        <v>0</v>
      </c>
      <c r="L19" s="31">
        <v>0</v>
      </c>
      <c r="M19" s="31">
        <v>22</v>
      </c>
      <c r="N19" s="31">
        <v>22</v>
      </c>
      <c r="O19" s="32">
        <v>0</v>
      </c>
      <c r="P19" s="33">
        <v>0</v>
      </c>
      <c r="Q19" s="34">
        <f t="shared" si="1"/>
        <v>0</v>
      </c>
      <c r="R19" s="34">
        <f t="shared" si="2"/>
        <v>41</v>
      </c>
      <c r="S19" s="30">
        <v>0</v>
      </c>
      <c r="T19" s="31">
        <v>13</v>
      </c>
      <c r="U19" s="35">
        <f t="shared" si="3"/>
        <v>469</v>
      </c>
      <c r="V19" s="36">
        <f t="shared" si="4"/>
        <v>482</v>
      </c>
    </row>
    <row r="20" spans="1:23" ht="15" customHeight="1" x14ac:dyDescent="0.25">
      <c r="A20" s="37">
        <f t="shared" si="0"/>
        <v>7</v>
      </c>
      <c r="B20" s="38" t="s">
        <v>16</v>
      </c>
      <c r="C20" s="39">
        <v>55</v>
      </c>
      <c r="D20" s="40" t="s">
        <v>18</v>
      </c>
      <c r="E20" s="41">
        <v>680</v>
      </c>
      <c r="F20" s="42">
        <v>7</v>
      </c>
      <c r="G20" s="43">
        <v>132</v>
      </c>
      <c r="H20" s="43">
        <v>27</v>
      </c>
      <c r="I20" s="43">
        <v>190</v>
      </c>
      <c r="J20" s="43">
        <v>84</v>
      </c>
      <c r="K20" s="43">
        <v>0</v>
      </c>
      <c r="L20" s="43">
        <v>0</v>
      </c>
      <c r="M20" s="43">
        <v>23</v>
      </c>
      <c r="N20" s="43">
        <v>15</v>
      </c>
      <c r="O20" s="44">
        <v>0</v>
      </c>
      <c r="P20" s="45">
        <v>1</v>
      </c>
      <c r="Q20" s="46">
        <f t="shared" si="1"/>
        <v>1</v>
      </c>
      <c r="R20" s="46">
        <f t="shared" si="2"/>
        <v>35</v>
      </c>
      <c r="S20" s="42">
        <v>0</v>
      </c>
      <c r="T20" s="43">
        <v>12</v>
      </c>
      <c r="U20" s="47">
        <f t="shared" si="3"/>
        <v>478</v>
      </c>
      <c r="V20" s="48">
        <f t="shared" si="4"/>
        <v>491</v>
      </c>
    </row>
    <row r="21" spans="1:23" ht="15" customHeight="1" x14ac:dyDescent="0.25">
      <c r="A21" s="25">
        <f t="shared" si="0"/>
        <v>8</v>
      </c>
      <c r="B21" s="26" t="s">
        <v>16</v>
      </c>
      <c r="C21" s="27">
        <v>55</v>
      </c>
      <c r="D21" s="28" t="s">
        <v>19</v>
      </c>
      <c r="E21" s="29">
        <v>680</v>
      </c>
      <c r="F21" s="30">
        <v>2</v>
      </c>
      <c r="G21" s="31">
        <v>163</v>
      </c>
      <c r="H21" s="31">
        <v>24</v>
      </c>
      <c r="I21" s="31">
        <v>167</v>
      </c>
      <c r="J21" s="31">
        <v>81</v>
      </c>
      <c r="K21" s="31">
        <v>0</v>
      </c>
      <c r="L21" s="31">
        <v>0</v>
      </c>
      <c r="M21" s="31">
        <v>24</v>
      </c>
      <c r="N21" s="31">
        <v>19</v>
      </c>
      <c r="O21" s="32">
        <v>0</v>
      </c>
      <c r="P21" s="33">
        <v>1</v>
      </c>
      <c r="Q21" s="34">
        <f t="shared" si="1"/>
        <v>1</v>
      </c>
      <c r="R21" s="34">
        <f t="shared" si="2"/>
        <v>27</v>
      </c>
      <c r="S21" s="30">
        <v>0</v>
      </c>
      <c r="T21" s="31">
        <v>19</v>
      </c>
      <c r="U21" s="35">
        <f t="shared" si="3"/>
        <v>480</v>
      </c>
      <c r="V21" s="36">
        <f t="shared" si="4"/>
        <v>500</v>
      </c>
    </row>
    <row r="22" spans="1:23" ht="15" customHeight="1" x14ac:dyDescent="0.25">
      <c r="A22" s="37">
        <f t="shared" si="0"/>
        <v>9</v>
      </c>
      <c r="B22" s="38" t="s">
        <v>16</v>
      </c>
      <c r="C22" s="39">
        <v>54</v>
      </c>
      <c r="D22" s="40" t="s">
        <v>18</v>
      </c>
      <c r="E22" s="41">
        <v>400</v>
      </c>
      <c r="F22" s="42">
        <v>10</v>
      </c>
      <c r="G22" s="43">
        <v>118</v>
      </c>
      <c r="H22" s="43">
        <v>30</v>
      </c>
      <c r="I22" s="43">
        <v>60</v>
      </c>
      <c r="J22" s="43">
        <v>15</v>
      </c>
      <c r="K22" s="43">
        <v>0</v>
      </c>
      <c r="L22" s="43">
        <v>0</v>
      </c>
      <c r="M22" s="43">
        <v>19</v>
      </c>
      <c r="N22" s="43">
        <v>5</v>
      </c>
      <c r="O22" s="44">
        <v>0</v>
      </c>
      <c r="P22" s="45">
        <v>1</v>
      </c>
      <c r="Q22" s="46">
        <f t="shared" si="1"/>
        <v>1</v>
      </c>
      <c r="R22" s="46">
        <f t="shared" si="2"/>
        <v>41</v>
      </c>
      <c r="S22" s="42">
        <v>0</v>
      </c>
      <c r="T22" s="43">
        <v>6</v>
      </c>
      <c r="U22" s="47">
        <f t="shared" si="3"/>
        <v>257</v>
      </c>
      <c r="V22" s="48">
        <f t="shared" si="4"/>
        <v>264</v>
      </c>
    </row>
    <row r="23" spans="1:23" ht="15" customHeight="1" x14ac:dyDescent="0.25">
      <c r="A23" s="25">
        <f t="shared" si="0"/>
        <v>10</v>
      </c>
      <c r="B23" s="26" t="s">
        <v>16</v>
      </c>
      <c r="C23" s="27">
        <v>54</v>
      </c>
      <c r="D23" s="28" t="s">
        <v>19</v>
      </c>
      <c r="E23" s="29">
        <v>401</v>
      </c>
      <c r="F23" s="30">
        <v>5</v>
      </c>
      <c r="G23" s="31">
        <v>116</v>
      </c>
      <c r="H23" s="31">
        <v>28</v>
      </c>
      <c r="I23" s="31">
        <v>80</v>
      </c>
      <c r="J23" s="31">
        <v>14</v>
      </c>
      <c r="K23" s="31">
        <v>0</v>
      </c>
      <c r="L23" s="31">
        <v>0</v>
      </c>
      <c r="M23" s="31">
        <v>14</v>
      </c>
      <c r="N23" s="31">
        <v>10</v>
      </c>
      <c r="O23" s="32">
        <v>0</v>
      </c>
      <c r="P23" s="33">
        <v>0</v>
      </c>
      <c r="Q23" s="34">
        <f t="shared" si="1"/>
        <v>0</v>
      </c>
      <c r="R23" s="34">
        <f t="shared" si="2"/>
        <v>33</v>
      </c>
      <c r="S23" s="30">
        <v>0</v>
      </c>
      <c r="T23" s="31">
        <v>9</v>
      </c>
      <c r="U23" s="35">
        <f t="shared" si="3"/>
        <v>267</v>
      </c>
      <c r="V23" s="36">
        <f t="shared" si="4"/>
        <v>276</v>
      </c>
    </row>
    <row r="24" spans="1:23" ht="15" customHeight="1" x14ac:dyDescent="0.25">
      <c r="A24" s="37">
        <f t="shared" si="0"/>
        <v>11</v>
      </c>
      <c r="B24" s="38" t="s">
        <v>16</v>
      </c>
      <c r="C24" s="39">
        <v>53</v>
      </c>
      <c r="D24" s="40" t="s">
        <v>19</v>
      </c>
      <c r="E24" s="41">
        <v>752</v>
      </c>
      <c r="F24" s="42">
        <v>3</v>
      </c>
      <c r="G24" s="43">
        <v>249</v>
      </c>
      <c r="H24" s="43">
        <v>36</v>
      </c>
      <c r="I24" s="43">
        <v>161</v>
      </c>
      <c r="J24" s="43">
        <v>16</v>
      </c>
      <c r="K24" s="43">
        <v>0</v>
      </c>
      <c r="L24" s="43">
        <v>0</v>
      </c>
      <c r="M24" s="43">
        <v>33</v>
      </c>
      <c r="N24" s="43">
        <v>3</v>
      </c>
      <c r="O24" s="44">
        <v>0</v>
      </c>
      <c r="P24" s="45">
        <v>1</v>
      </c>
      <c r="Q24" s="46">
        <f t="shared" si="1"/>
        <v>1</v>
      </c>
      <c r="R24" s="46">
        <f t="shared" si="2"/>
        <v>40</v>
      </c>
      <c r="S24" s="42">
        <v>0</v>
      </c>
      <c r="T24" s="43">
        <v>10</v>
      </c>
      <c r="U24" s="47">
        <f t="shared" si="3"/>
        <v>501</v>
      </c>
      <c r="V24" s="48">
        <f t="shared" si="4"/>
        <v>512</v>
      </c>
    </row>
    <row r="25" spans="1:23" ht="15" customHeight="1" x14ac:dyDescent="0.25">
      <c r="A25" s="25">
        <f t="shared" si="0"/>
        <v>12</v>
      </c>
      <c r="B25" s="26" t="s">
        <v>16</v>
      </c>
      <c r="C25" s="27">
        <v>52</v>
      </c>
      <c r="D25" s="28" t="s">
        <v>18</v>
      </c>
      <c r="E25" s="29">
        <v>531</v>
      </c>
      <c r="F25" s="30">
        <v>4</v>
      </c>
      <c r="G25" s="31">
        <v>147</v>
      </c>
      <c r="H25" s="31">
        <v>25</v>
      </c>
      <c r="I25" s="31">
        <v>134</v>
      </c>
      <c r="J25" s="31">
        <v>39</v>
      </c>
      <c r="K25" s="31">
        <v>0</v>
      </c>
      <c r="L25" s="31">
        <v>0</v>
      </c>
      <c r="M25" s="31">
        <v>20</v>
      </c>
      <c r="N25" s="31">
        <v>8</v>
      </c>
      <c r="O25" s="32">
        <v>0</v>
      </c>
      <c r="P25" s="33">
        <v>1</v>
      </c>
      <c r="Q25" s="34">
        <f t="shared" si="1"/>
        <v>1</v>
      </c>
      <c r="R25" s="34">
        <f t="shared" si="2"/>
        <v>30</v>
      </c>
      <c r="S25" s="30">
        <v>0</v>
      </c>
      <c r="T25" s="31">
        <v>11</v>
      </c>
      <c r="U25" s="35">
        <f t="shared" si="3"/>
        <v>377</v>
      </c>
      <c r="V25" s="36">
        <f t="shared" si="4"/>
        <v>389</v>
      </c>
    </row>
    <row r="26" spans="1:23" ht="15" customHeight="1" x14ac:dyDescent="0.25">
      <c r="A26" s="37">
        <f t="shared" si="0"/>
        <v>13</v>
      </c>
      <c r="B26" s="38" t="s">
        <v>16</v>
      </c>
      <c r="C26" s="39">
        <v>52</v>
      </c>
      <c r="D26" s="40" t="s">
        <v>19</v>
      </c>
      <c r="E26" s="41">
        <v>531</v>
      </c>
      <c r="F26" s="42">
        <v>2</v>
      </c>
      <c r="G26" s="43">
        <v>144</v>
      </c>
      <c r="H26" s="43">
        <v>27</v>
      </c>
      <c r="I26" s="43">
        <v>123</v>
      </c>
      <c r="J26" s="43">
        <v>46</v>
      </c>
      <c r="K26" s="43">
        <v>0</v>
      </c>
      <c r="L26" s="43">
        <v>0</v>
      </c>
      <c r="M26" s="43">
        <v>18</v>
      </c>
      <c r="N26" s="43">
        <v>13</v>
      </c>
      <c r="O26" s="44">
        <v>0</v>
      </c>
      <c r="P26" s="45">
        <v>1</v>
      </c>
      <c r="Q26" s="46">
        <f t="shared" si="1"/>
        <v>1</v>
      </c>
      <c r="R26" s="46">
        <f t="shared" si="2"/>
        <v>30</v>
      </c>
      <c r="S26" s="42">
        <v>0</v>
      </c>
      <c r="T26" s="43">
        <v>9</v>
      </c>
      <c r="U26" s="47">
        <f t="shared" si="3"/>
        <v>373</v>
      </c>
      <c r="V26" s="48">
        <f t="shared" si="4"/>
        <v>383</v>
      </c>
    </row>
    <row r="27" spans="1:23" ht="5.0999999999999996" customHeight="1" x14ac:dyDescent="0.25">
      <c r="A27" s="51"/>
      <c r="B27" s="52"/>
      <c r="C27" s="53"/>
      <c r="D27" s="54"/>
      <c r="E27" s="55"/>
      <c r="F27" s="56"/>
      <c r="G27" s="56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7"/>
    </row>
    <row r="28" spans="1:23" ht="5.0999999999999996" customHeight="1" x14ac:dyDescent="0.25">
      <c r="A28" s="58"/>
      <c r="B28" s="59"/>
      <c r="C28" s="60"/>
      <c r="D28" s="61"/>
      <c r="E28" s="62"/>
      <c r="F28" s="63"/>
      <c r="G28" s="63"/>
      <c r="H28" s="63"/>
      <c r="I28" s="63"/>
      <c r="J28" s="63"/>
      <c r="K28" s="63"/>
      <c r="L28" s="63"/>
      <c r="M28" s="63"/>
      <c r="N28" s="63"/>
      <c r="O28" s="63"/>
      <c r="P28" s="63"/>
      <c r="Q28" s="63"/>
      <c r="R28" s="63"/>
      <c r="S28" s="63"/>
      <c r="T28" s="63"/>
      <c r="U28" s="63"/>
      <c r="V28" s="64"/>
    </row>
    <row r="29" spans="1:23" ht="5.0999999999999996" customHeight="1" x14ac:dyDescent="0.25">
      <c r="A29" s="51"/>
      <c r="B29" s="52"/>
      <c r="C29" s="53"/>
      <c r="D29" s="54"/>
      <c r="E29" s="55"/>
      <c r="F29" s="56"/>
      <c r="G29" s="56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7"/>
    </row>
    <row r="30" spans="1:23" x14ac:dyDescent="0.25">
      <c r="A30" s="65" t="s">
        <v>20</v>
      </c>
      <c r="B30" s="65"/>
      <c r="C30" s="65">
        <f>COUNTA(C14:C26)</f>
        <v>13</v>
      </c>
      <c r="D30" s="66"/>
      <c r="E30" s="67">
        <f t="shared" ref="E30:V30" si="5">SUM(E14:E26)</f>
        <v>7824</v>
      </c>
      <c r="F30" s="67">
        <f t="shared" si="5"/>
        <v>43</v>
      </c>
      <c r="G30" s="67">
        <f t="shared" si="5"/>
        <v>2267</v>
      </c>
      <c r="H30" s="67">
        <f t="shared" si="5"/>
        <v>424</v>
      </c>
      <c r="I30" s="67">
        <f t="shared" si="5"/>
        <v>1748</v>
      </c>
      <c r="J30" s="67">
        <f t="shared" si="5"/>
        <v>611</v>
      </c>
      <c r="K30" s="67">
        <f t="shared" si="5"/>
        <v>0</v>
      </c>
      <c r="L30" s="67">
        <f t="shared" si="5"/>
        <v>0</v>
      </c>
      <c r="M30" s="67">
        <f t="shared" si="5"/>
        <v>212</v>
      </c>
      <c r="N30" s="67">
        <f t="shared" si="5"/>
        <v>136</v>
      </c>
      <c r="O30" s="67">
        <f t="shared" si="5"/>
        <v>0</v>
      </c>
      <c r="P30" s="67">
        <f t="shared" si="5"/>
        <v>7</v>
      </c>
      <c r="Q30" s="67">
        <f t="shared" si="5"/>
        <v>7</v>
      </c>
      <c r="R30" s="67">
        <f t="shared" si="5"/>
        <v>474</v>
      </c>
      <c r="S30" s="67">
        <f t="shared" si="5"/>
        <v>0</v>
      </c>
      <c r="T30" s="67">
        <f t="shared" si="5"/>
        <v>170</v>
      </c>
      <c r="U30" s="67">
        <f t="shared" si="5"/>
        <v>5441</v>
      </c>
      <c r="V30" s="67">
        <f t="shared" si="5"/>
        <v>5618</v>
      </c>
    </row>
  </sheetData>
  <mergeCells count="8">
    <mergeCell ref="F5:V7"/>
    <mergeCell ref="A7:D7"/>
    <mergeCell ref="A8:D8"/>
    <mergeCell ref="F8:V10"/>
    <mergeCell ref="A12:E12"/>
    <mergeCell ref="F12:O12"/>
    <mergeCell ref="P12:R12"/>
    <mergeCell ref="S12:V1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Emmanuel Villaseñor</dc:creator>
  <cp:lastModifiedBy>José María Ramírez Hernández</cp:lastModifiedBy>
  <dcterms:created xsi:type="dcterms:W3CDTF">2015-06-07T01:42:37Z</dcterms:created>
  <dcterms:modified xsi:type="dcterms:W3CDTF">2015-11-11T19:19:56Z</dcterms:modified>
</cp:coreProperties>
</file>