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esktop\RESULTADOS DE COMPUTOS POR CASILLA\COMPUTOS DE AYUNTAMIENTO_X_CASILLA\"/>
    </mc:Choice>
  </mc:AlternateContent>
  <bookViews>
    <workbookView xWindow="0" yWindow="0" windowWidth="28800" windowHeight="12435"/>
  </bookViews>
  <sheets>
    <sheet name="Hoja1" sheetId="1" r:id="rId1"/>
  </sheets>
  <definedNames>
    <definedName name="_xlnm._FilterDatabase" localSheetId="0" hidden="1">Hoja1!$A$13:$AA$13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1" i="1" l="1"/>
  <c r="L71" i="1"/>
  <c r="T71" i="1" l="1"/>
  <c r="Y67" i="1" l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U67" i="1"/>
  <c r="U66" i="1"/>
  <c r="U65" i="1"/>
  <c r="Z65" i="1" s="1"/>
  <c r="U64" i="1"/>
  <c r="U63" i="1"/>
  <c r="Z63" i="1" s="1"/>
  <c r="U62" i="1"/>
  <c r="U61" i="1"/>
  <c r="U60" i="1"/>
  <c r="U59" i="1"/>
  <c r="Z59" i="1" s="1"/>
  <c r="U58" i="1"/>
  <c r="U57" i="1"/>
  <c r="Z57" i="1" s="1"/>
  <c r="U56" i="1"/>
  <c r="U55" i="1"/>
  <c r="V55" i="1" s="1"/>
  <c r="U54" i="1"/>
  <c r="U53" i="1"/>
  <c r="V53" i="1" s="1"/>
  <c r="U52" i="1"/>
  <c r="U51" i="1"/>
  <c r="V51" i="1" s="1"/>
  <c r="U50" i="1"/>
  <c r="Z50" i="1" s="1"/>
  <c r="U49" i="1"/>
  <c r="V49" i="1" s="1"/>
  <c r="U48" i="1"/>
  <c r="U47" i="1"/>
  <c r="V47" i="1" s="1"/>
  <c r="U46" i="1"/>
  <c r="U45" i="1"/>
  <c r="V45" i="1" s="1"/>
  <c r="U44" i="1"/>
  <c r="U43" i="1"/>
  <c r="V43" i="1" s="1"/>
  <c r="U42" i="1"/>
  <c r="Z41" i="1"/>
  <c r="U41" i="1"/>
  <c r="V41" i="1" s="1"/>
  <c r="U40" i="1"/>
  <c r="U39" i="1"/>
  <c r="V39" i="1" s="1"/>
  <c r="U38" i="1"/>
  <c r="U37" i="1"/>
  <c r="V37" i="1" s="1"/>
  <c r="U36" i="1"/>
  <c r="Z35" i="1"/>
  <c r="U35" i="1"/>
  <c r="V35" i="1" s="1"/>
  <c r="U34" i="1"/>
  <c r="Z34" i="1" s="1"/>
  <c r="U33" i="1"/>
  <c r="V33" i="1" s="1"/>
  <c r="U32" i="1"/>
  <c r="Z31" i="1"/>
  <c r="U31" i="1"/>
  <c r="V31" i="1" s="1"/>
  <c r="U30" i="1"/>
  <c r="U29" i="1"/>
  <c r="V29" i="1" s="1"/>
  <c r="U28" i="1"/>
  <c r="U27" i="1"/>
  <c r="V27" i="1" s="1"/>
  <c r="U26" i="1"/>
  <c r="V26" i="1" s="1"/>
  <c r="U25" i="1"/>
  <c r="V25" i="1" s="1"/>
  <c r="U24" i="1"/>
  <c r="U23" i="1"/>
  <c r="V23" i="1" s="1"/>
  <c r="U22" i="1"/>
  <c r="U21" i="1"/>
  <c r="V21" i="1" s="1"/>
  <c r="U20" i="1"/>
  <c r="V20" i="1" s="1"/>
  <c r="U19" i="1"/>
  <c r="V19" i="1" s="1"/>
  <c r="U18" i="1"/>
  <c r="Z18" i="1" s="1"/>
  <c r="U17" i="1"/>
  <c r="V17" i="1" s="1"/>
  <c r="U16" i="1"/>
  <c r="U15" i="1"/>
  <c r="V15" i="1" s="1"/>
  <c r="V14" i="1"/>
  <c r="U14" i="1"/>
  <c r="X71" i="1"/>
  <c r="W71" i="1"/>
  <c r="S71" i="1"/>
  <c r="R71" i="1"/>
  <c r="Q71" i="1"/>
  <c r="O71" i="1"/>
  <c r="N71" i="1"/>
  <c r="M71" i="1"/>
  <c r="K71" i="1"/>
  <c r="J71" i="1"/>
  <c r="I71" i="1"/>
  <c r="H71" i="1"/>
  <c r="G71" i="1"/>
  <c r="F71" i="1"/>
  <c r="E71" i="1"/>
  <c r="C71" i="1"/>
  <c r="Z44" i="1" l="1"/>
  <c r="Z14" i="1"/>
  <c r="Z25" i="1"/>
  <c r="Z28" i="1"/>
  <c r="Z51" i="1"/>
  <c r="Z55" i="1"/>
  <c r="Z53" i="1"/>
  <c r="Z49" i="1"/>
  <c r="Z47" i="1"/>
  <c r="Z45" i="1"/>
  <c r="Z43" i="1"/>
  <c r="Z42" i="1"/>
  <c r="Z39" i="1"/>
  <c r="Z37" i="1"/>
  <c r="Z33" i="1"/>
  <c r="Z29" i="1"/>
  <c r="Z27" i="1"/>
  <c r="Z23" i="1"/>
  <c r="Z21" i="1"/>
  <c r="Z19" i="1"/>
  <c r="Z17" i="1"/>
  <c r="Y71" i="1"/>
  <c r="Z61" i="1"/>
  <c r="Z15" i="1"/>
  <c r="Z22" i="1"/>
  <c r="Z38" i="1"/>
  <c r="Z54" i="1"/>
  <c r="Z16" i="1"/>
  <c r="Z32" i="1"/>
  <c r="Z48" i="1"/>
  <c r="Z58" i="1"/>
  <c r="Z62" i="1"/>
  <c r="Z66" i="1"/>
  <c r="Z36" i="1"/>
  <c r="Z52" i="1"/>
  <c r="Z67" i="1"/>
  <c r="Z30" i="1"/>
  <c r="Z46" i="1"/>
  <c r="Z24" i="1"/>
  <c r="Z40" i="1"/>
  <c r="Z56" i="1"/>
  <c r="Z60" i="1"/>
  <c r="Z64" i="1"/>
  <c r="U71" i="1"/>
  <c r="V18" i="1"/>
  <c r="V22" i="1"/>
  <c r="V24" i="1"/>
  <c r="V28" i="1"/>
  <c r="V30" i="1"/>
  <c r="V32" i="1"/>
  <c r="V34" i="1"/>
  <c r="V36" i="1"/>
  <c r="V38" i="1"/>
  <c r="V40" i="1"/>
  <c r="V42" i="1"/>
  <c r="V44" i="1"/>
  <c r="V46" i="1"/>
  <c r="V48" i="1"/>
  <c r="V50" i="1"/>
  <c r="V52" i="1"/>
  <c r="V54" i="1"/>
  <c r="V56" i="1"/>
  <c r="V58" i="1"/>
  <c r="V60" i="1"/>
  <c r="V62" i="1"/>
  <c r="V64" i="1"/>
  <c r="V66" i="1"/>
  <c r="V16" i="1"/>
  <c r="Z20" i="1"/>
  <c r="Z26" i="1"/>
  <c r="V57" i="1"/>
  <c r="V59" i="1"/>
  <c r="V61" i="1"/>
  <c r="V63" i="1"/>
  <c r="V65" i="1"/>
  <c r="V67" i="1"/>
  <c r="AA64" i="1"/>
  <c r="AA57" i="1"/>
  <c r="AA58" i="1" s="1"/>
  <c r="AA59" i="1" s="1"/>
  <c r="AA60" i="1" s="1"/>
  <c r="AA46" i="1"/>
  <c r="AA47" i="1" s="1"/>
  <c r="AA48" i="1" s="1"/>
  <c r="AA39" i="1"/>
  <c r="AA40" i="1" s="1"/>
  <c r="AA41" i="1" s="1"/>
  <c r="AA42" i="1" s="1"/>
  <c r="AA27" i="1"/>
  <c r="AA28" i="1" s="1"/>
  <c r="AA29" i="1" s="1"/>
  <c r="AA30" i="1" s="1"/>
  <c r="AA15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V71" i="1" l="1"/>
  <c r="AA14" i="1"/>
  <c r="Z71" i="1"/>
  <c r="AA16" i="1" l="1"/>
  <c r="AA17" i="1" l="1"/>
  <c r="AA18" i="1" s="1"/>
  <c r="A10" i="1" s="1"/>
  <c r="A9" i="1"/>
</calcChain>
</file>

<file path=xl/sharedStrings.xml><?xml version="1.0" encoding="utf-8"?>
<sst xmlns="http://schemas.openxmlformats.org/spreadsheetml/2006/main" count="128" uniqueCount="26">
  <si>
    <t>Municipio: 080 Salvador Escalante</t>
  </si>
  <si>
    <t>Ayuntamiento</t>
  </si>
  <si>
    <t>CASILLAS</t>
  </si>
  <si>
    <t>VOTOS DE PARTIDOS</t>
  </si>
  <si>
    <t>VOTOS EN CANDIDATURA COMUN 1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</si>
  <si>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</si>
  <si>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</si>
  <si>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</si>
  <si>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</si>
  <si>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</si>
  <si>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</si>
  <si>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</si>
  <si>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</si>
  <si>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</si>
  <si>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</si>
  <si>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</si>
  <si>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SALVADOR ESCALANTE</t>
  </si>
  <si>
    <t>BÁSICA</t>
  </si>
  <si>
    <t>CONTIGUA 1</t>
  </si>
  <si>
    <t>CONTIGUA 2</t>
  </si>
  <si>
    <t>CONTIGUA 4</t>
  </si>
  <si>
    <t>CONTIGUA 3</t>
  </si>
  <si>
    <t>TOTAL</t>
  </si>
  <si>
    <t>CI</t>
  </si>
  <si>
    <t>CÓMPUTOS MUNICIPALES</t>
  </si>
  <si>
    <t>VOTACIÓN EMITIDA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</si>
</sst>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"/>
    <numFmt numFmtId="165" formatCode="0000"/>
    <numFmt numFmtId="166" formatCode="000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  <font>
      <sz val="36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  <fill>
      <patternFill patternType="solid">
        <fgColor rgb="FFFFFF00"/>
        <bgColor indexed="0"/>
      </patternFill>
    </fill>
  </fills>
  <borders count="29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thin">
        <color indexed="22"/>
      </bottom>
      <diagonal/>
    </border>
    <border>
      <left/>
      <right style="medium">
        <color indexed="64"/>
      </right>
      <top style="thin">
        <color indexed="22"/>
      </top>
      <bottom style="thin">
        <color indexed="22"/>
      </bottom>
      <diagonal/>
    </border>
    <border>
      <left/>
      <right style="medium">
        <color indexed="64"/>
      </right>
      <top/>
      <bottom style="thin">
        <color indexed="22"/>
      </bottom>
      <diagonal/>
    </border>
  </borders>
  <cellStyleXfs count="2">
    <xf numFmtId="0" fontId="0" fillId="0" borderId="0"/>
    <xf numFmtId="0" fontId="5" fillId="0" borderId="0"/>
  </cellStyleXfs>
  <cellXfs count="8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9" xfId="1" applyNumberFormat="1" applyFont="1" applyFill="1" applyBorder="1" applyAlignment="1">
      <alignment horizontal="center" wrapText="1"/>
    </xf>
    <xf numFmtId="165" fontId="10" fillId="0" borderId="10" xfId="1" applyNumberFormat="1" applyFont="1" applyFill="1" applyBorder="1" applyAlignment="1">
      <alignment horizontal="left" wrapText="1"/>
    </xf>
    <xf numFmtId="165" fontId="10" fillId="0" borderId="10" xfId="1" applyNumberFormat="1" applyFont="1" applyFill="1" applyBorder="1" applyAlignment="1">
      <alignment horizontal="center" wrapText="1"/>
    </xf>
    <xf numFmtId="0" fontId="10" fillId="0" borderId="10" xfId="1" applyFont="1" applyFill="1" applyBorder="1" applyAlignment="1">
      <alignment horizontal="left" wrapText="1"/>
    </xf>
    <xf numFmtId="0" fontId="10" fillId="0" borderId="11" xfId="1" applyFont="1" applyFill="1" applyBorder="1" applyAlignment="1">
      <alignment horizontal="right" wrapText="1"/>
    </xf>
    <xf numFmtId="0" fontId="10" fillId="0" borderId="9" xfId="1" applyFont="1" applyFill="1" applyBorder="1" applyAlignment="1" applyProtection="1">
      <alignment wrapText="1"/>
      <protection locked="0"/>
    </xf>
    <xf numFmtId="0" fontId="10" fillId="0" borderId="10" xfId="1" applyFont="1" applyFill="1" applyBorder="1" applyAlignment="1" applyProtection="1">
      <alignment wrapText="1"/>
      <protection locked="0"/>
    </xf>
    <xf numFmtId="0" fontId="10" fillId="0" borderId="12" xfId="1" applyFont="1" applyFill="1" applyBorder="1" applyAlignment="1" applyProtection="1">
      <alignment wrapText="1"/>
      <protection locked="0"/>
    </xf>
    <xf numFmtId="0" fontId="10" fillId="0" borderId="13" xfId="1" applyFont="1" applyFill="1" applyBorder="1" applyAlignment="1" applyProtection="1">
      <alignment wrapText="1"/>
      <protection locked="0"/>
    </xf>
    <xf numFmtId="0" fontId="10" fillId="0" borderId="14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>
      <alignment wrapText="1"/>
    </xf>
    <xf numFmtId="166" fontId="10" fillId="5" borderId="15" xfId="1" applyNumberFormat="1" applyFont="1" applyFill="1" applyBorder="1" applyAlignment="1">
      <alignment horizontal="center" wrapText="1"/>
    </xf>
    <xf numFmtId="165" fontId="10" fillId="5" borderId="1" xfId="1" applyNumberFormat="1" applyFont="1" applyFill="1" applyBorder="1" applyAlignment="1">
      <alignment horizontal="left" wrapText="1"/>
    </xf>
    <xf numFmtId="165" fontId="10" fillId="5" borderId="16" xfId="1" applyNumberFormat="1" applyFont="1" applyFill="1" applyBorder="1" applyAlignment="1">
      <alignment horizontal="center" wrapText="1"/>
    </xf>
    <xf numFmtId="0" fontId="10" fillId="5" borderId="16" xfId="1" applyFont="1" applyFill="1" applyBorder="1" applyAlignment="1">
      <alignment horizontal="left" wrapText="1"/>
    </xf>
    <xf numFmtId="0" fontId="10" fillId="5" borderId="17" xfId="1" applyFont="1" applyFill="1" applyBorder="1" applyAlignment="1">
      <alignment horizontal="right" wrapText="1"/>
    </xf>
    <xf numFmtId="0" fontId="10" fillId="5" borderId="15" xfId="1" applyFont="1" applyFill="1" applyBorder="1" applyAlignment="1" applyProtection="1">
      <alignment wrapText="1"/>
      <protection locked="0"/>
    </xf>
    <xf numFmtId="0" fontId="10" fillId="5" borderId="16" xfId="1" applyFont="1" applyFill="1" applyBorder="1" applyAlignment="1" applyProtection="1">
      <alignment wrapText="1"/>
      <protection locked="0"/>
    </xf>
    <xf numFmtId="0" fontId="10" fillId="5" borderId="18" xfId="1" applyFont="1" applyFill="1" applyBorder="1" applyAlignment="1" applyProtection="1">
      <alignment wrapText="1"/>
      <protection locked="0"/>
    </xf>
    <xf numFmtId="0" fontId="10" fillId="5" borderId="19" xfId="1" applyFont="1" applyFill="1" applyBorder="1" applyAlignment="1" applyProtection="1">
      <alignment wrapText="1"/>
      <protection locked="0"/>
    </xf>
    <xf numFmtId="0" fontId="10" fillId="5" borderId="20" xfId="1" applyFont="1" applyFill="1" applyBorder="1" applyAlignment="1" applyProtection="1">
      <alignment wrapText="1"/>
      <protection locked="0"/>
    </xf>
    <xf numFmtId="0" fontId="10" fillId="5" borderId="21" xfId="1" applyFont="1" applyFill="1" applyBorder="1" applyAlignment="1">
      <alignment wrapText="1"/>
    </xf>
    <xf numFmtId="166" fontId="10" fillId="0" borderId="22" xfId="1" applyNumberFormat="1" applyFont="1" applyFill="1" applyBorder="1" applyAlignment="1">
      <alignment horizontal="center" wrapText="1"/>
    </xf>
    <xf numFmtId="165" fontId="10" fillId="0" borderId="16" xfId="1" applyNumberFormat="1" applyFont="1" applyFill="1" applyBorder="1" applyAlignment="1">
      <alignment horizontal="left" wrapText="1"/>
    </xf>
    <xf numFmtId="165" fontId="10" fillId="0" borderId="1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left" wrapText="1"/>
    </xf>
    <xf numFmtId="0" fontId="10" fillId="0" borderId="21" xfId="1" applyFont="1" applyFill="1" applyBorder="1" applyAlignment="1">
      <alignment horizontal="right" wrapText="1"/>
    </xf>
    <xf numFmtId="0" fontId="10" fillId="0" borderId="22" xfId="1" applyFont="1" applyFill="1" applyBorder="1" applyAlignment="1" applyProtection="1">
      <alignment wrapText="1"/>
      <protection locked="0"/>
    </xf>
    <xf numFmtId="0" fontId="10" fillId="0" borderId="1" xfId="1" applyFont="1" applyFill="1" applyBorder="1" applyAlignment="1" applyProtection="1">
      <alignment wrapText="1"/>
      <protection locked="0"/>
    </xf>
    <xf numFmtId="0" fontId="10" fillId="0" borderId="23" xfId="1" applyFont="1" applyFill="1" applyBorder="1" applyAlignment="1" applyProtection="1">
      <alignment wrapText="1"/>
      <protection locked="0"/>
    </xf>
    <xf numFmtId="0" fontId="10" fillId="0" borderId="24" xfId="1" applyFont="1" applyFill="1" applyBorder="1" applyAlignment="1" applyProtection="1">
      <alignment wrapText="1"/>
      <protection locked="0"/>
    </xf>
    <xf numFmtId="0" fontId="10" fillId="0" borderId="20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0" fillId="0" borderId="0" xfId="1" applyNumberFormat="1" applyFont="1" applyFill="1" applyBorder="1" applyAlignment="1">
      <alignment horizontal="center" wrapText="1"/>
    </xf>
    <xf numFmtId="165" fontId="10" fillId="0" borderId="0" xfId="1" applyNumberFormat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 applyProtection="1">
      <alignment wrapText="1"/>
      <protection locked="0"/>
    </xf>
    <xf numFmtId="0" fontId="10" fillId="0" borderId="0" xfId="1" applyFont="1" applyFill="1" applyBorder="1" applyAlignment="1">
      <alignment wrapText="1"/>
    </xf>
    <xf numFmtId="166" fontId="10" fillId="6" borderId="0" xfId="1" applyNumberFormat="1" applyFont="1" applyFill="1" applyBorder="1" applyAlignment="1">
      <alignment horizontal="center" wrapText="1"/>
    </xf>
    <xf numFmtId="165" fontId="10" fillId="6" borderId="0" xfId="1" applyNumberFormat="1" applyFont="1" applyFill="1" applyBorder="1" applyAlignment="1">
      <alignment horizontal="left" wrapText="1"/>
    </xf>
    <xf numFmtId="165" fontId="10" fillId="6" borderId="0" xfId="1" applyNumberFormat="1" applyFont="1" applyFill="1" applyBorder="1" applyAlignment="1">
      <alignment horizontal="center" wrapText="1"/>
    </xf>
    <xf numFmtId="0" fontId="10" fillId="6" borderId="0" xfId="1" applyFont="1" applyFill="1" applyBorder="1" applyAlignment="1">
      <alignment horizontal="left" wrapText="1"/>
    </xf>
    <xf numFmtId="0" fontId="10" fillId="6" borderId="0" xfId="1" applyFont="1" applyFill="1" applyBorder="1" applyAlignment="1">
      <alignment horizontal="right" wrapText="1"/>
    </xf>
    <xf numFmtId="0" fontId="10" fillId="6" borderId="0" xfId="1" applyFont="1" applyFill="1" applyBorder="1" applyAlignment="1" applyProtection="1">
      <alignment wrapText="1"/>
      <protection locked="0"/>
    </xf>
    <xf numFmtId="0" fontId="10" fillId="6" borderId="0" xfId="1" applyFont="1" applyFill="1" applyBorder="1" applyAlignment="1">
      <alignment wrapText="1"/>
    </xf>
    <xf numFmtId="0" fontId="9" fillId="7" borderId="25" xfId="1" applyFont="1" applyFill="1" applyBorder="1" applyAlignment="1">
      <alignment horizontal="center" vertical="center" wrapText="1"/>
    </xf>
    <xf numFmtId="0" fontId="9" fillId="7" borderId="25" xfId="1" applyFont="1" applyFill="1" applyBorder="1" applyAlignment="1">
      <alignment horizontal="left" vertical="center" wrapText="1"/>
    </xf>
    <xf numFmtId="3" fontId="9" fillId="7" borderId="25" xfId="1" applyNumberFormat="1" applyFont="1" applyFill="1" applyBorder="1" applyAlignment="1">
      <alignment horizontal="right" vertical="center" wrapText="1"/>
    </xf>
    <xf numFmtId="0" fontId="8" fillId="3" borderId="6" xfId="0" applyFont="1" applyFill="1" applyBorder="1" applyAlignment="1">
      <alignment horizontal="center"/>
    </xf>
    <xf numFmtId="0" fontId="10" fillId="0" borderId="26" xfId="1" applyFont="1" applyFill="1" applyBorder="1" applyAlignment="1" applyProtection="1">
      <alignment wrapText="1"/>
      <protection locked="0"/>
    </xf>
    <xf numFmtId="0" fontId="10" fillId="5" borderId="27" xfId="1" applyFont="1" applyFill="1" applyBorder="1" applyAlignment="1" applyProtection="1">
      <alignment wrapText="1"/>
      <protection locked="0"/>
    </xf>
    <xf numFmtId="0" fontId="10" fillId="0" borderId="28" xfId="1" applyFont="1" applyFill="1" applyBorder="1" applyAlignment="1" applyProtection="1">
      <alignment wrapText="1"/>
      <protection locked="0"/>
    </xf>
    <xf numFmtId="0" fontId="11" fillId="3" borderId="8" xfId="1" applyFont="1" applyFill="1" applyBorder="1" applyAlignment="1">
      <alignment horizontal="center" vertical="center" wrapText="1"/>
    </xf>
    <xf numFmtId="3" fontId="9" fillId="8" borderId="25" xfId="1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 wrapText="1"/>
    </xf>
    <xf numFmtId="0" fontId="9" fillId="4" borderId="6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23</xdr:col>
      <xdr:colOff>581025</xdr:colOff>
      <xdr:row>0</xdr:row>
      <xdr:rowOff>0</xdr:rowOff>
    </xdr:from>
    <xdr:ext cx="1340561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21125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15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4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3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0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8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552449</xdr:colOff>
      <xdr:row>11</xdr:row>
      <xdr:rowOff>142874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7524" y="2238374"/>
          <a:ext cx="600075" cy="600075"/>
        </a:xfrm>
        <a:prstGeom prst="rect">
          <a:avLst/>
        </a:prstGeom>
      </xdr:spPr>
    </xdr:pic>
    <xdr:clientData/>
  </xdr:oneCellAnchor>
  <xdr:oneCellAnchor>
    <xdr:from>
      <xdr:col>16</xdr:col>
      <xdr:colOff>34681</xdr:colOff>
      <xdr:row>12</xdr:row>
      <xdr:rowOff>33300</xdr:rowOff>
    </xdr:from>
    <xdr:ext cx="476250" cy="476250"/>
    <xdr:pic>
      <xdr:nvPicPr>
        <xdr:cNvPr id="14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4881" y="2319300"/>
          <a:ext cx="476250" cy="476250"/>
        </a:xfrm>
        <a:prstGeom prst="rect">
          <a:avLst/>
        </a:prstGeom>
      </xdr:spPr>
    </xdr:pic>
    <xdr:clientData/>
  </xdr:oneCellAnchor>
  <xdr:oneCellAnchor>
    <xdr:from>
      <xdr:col>16</xdr:col>
      <xdr:colOff>537031</xdr:colOff>
      <xdr:row>12</xdr:row>
      <xdr:rowOff>49875</xdr:rowOff>
    </xdr:from>
    <xdr:ext cx="457200" cy="457200"/>
    <xdr:pic>
      <xdr:nvPicPr>
        <xdr:cNvPr id="15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7231" y="2335875"/>
          <a:ext cx="457200" cy="457200"/>
        </a:xfrm>
        <a:prstGeom prst="rect">
          <a:avLst/>
        </a:prstGeom>
      </xdr:spPr>
    </xdr:pic>
    <xdr:clientData/>
  </xdr:oneCellAnchor>
  <xdr:oneCellAnchor>
    <xdr:from>
      <xdr:col>17</xdr:col>
      <xdr:colOff>44206</xdr:colOff>
      <xdr:row>12</xdr:row>
      <xdr:rowOff>52350</xdr:rowOff>
    </xdr:from>
    <xdr:ext cx="476250" cy="476250"/>
    <xdr:pic>
      <xdr:nvPicPr>
        <xdr:cNvPr id="16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21681" y="2338350"/>
          <a:ext cx="476250" cy="476250"/>
        </a:xfrm>
        <a:prstGeom prst="rect">
          <a:avLst/>
        </a:prstGeom>
      </xdr:spPr>
    </xdr:pic>
    <xdr:clientData/>
  </xdr:oneCellAnchor>
  <xdr:oneCellAnchor>
    <xdr:from>
      <xdr:col>17</xdr:col>
      <xdr:colOff>521325</xdr:colOff>
      <xdr:row>12</xdr:row>
      <xdr:rowOff>45075</xdr:rowOff>
    </xdr:from>
    <xdr:ext cx="476250" cy="476250"/>
    <xdr:pic>
      <xdr:nvPicPr>
        <xdr:cNvPr id="17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98800" y="2331075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28575</xdr:colOff>
      <xdr:row>12</xdr:row>
      <xdr:rowOff>57150</xdr:rowOff>
    </xdr:from>
    <xdr:ext cx="457200" cy="457200"/>
    <xdr:pic>
      <xdr:nvPicPr>
        <xdr:cNvPr id="18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4275" y="2343150"/>
          <a:ext cx="457200" cy="457200"/>
        </a:xfrm>
        <a:prstGeom prst="rect">
          <a:avLst/>
        </a:prstGeom>
      </xdr:spPr>
    </xdr:pic>
    <xdr:clientData/>
  </xdr:oneCellAnchor>
  <xdr:oneCellAnchor>
    <xdr:from>
      <xdr:col>18</xdr:col>
      <xdr:colOff>492750</xdr:colOff>
      <xdr:row>12</xdr:row>
      <xdr:rowOff>45075</xdr:rowOff>
    </xdr:from>
    <xdr:ext cx="476250" cy="476250"/>
    <xdr:pic>
      <xdr:nvPicPr>
        <xdr:cNvPr id="19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08450" y="2331075"/>
          <a:ext cx="476250" cy="476250"/>
        </a:xfrm>
        <a:prstGeom prst="rect">
          <a:avLst/>
        </a:prstGeom>
      </xdr:spPr>
    </xdr:pic>
    <xdr:clientData/>
  </xdr:oneCellAnchor>
  <xdr:oneCellAnchor>
    <xdr:from>
      <xdr:col>19</xdr:col>
      <xdr:colOff>25156</xdr:colOff>
      <xdr:row>12</xdr:row>
      <xdr:rowOff>52350</xdr:rowOff>
    </xdr:from>
    <xdr:ext cx="476250" cy="476250"/>
    <xdr:pic>
      <xdr:nvPicPr>
        <xdr:cNvPr id="20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40981" y="2338350"/>
          <a:ext cx="476250" cy="476250"/>
        </a:xfrm>
        <a:prstGeom prst="rect">
          <a:avLst/>
        </a:prstGeom>
      </xdr:spPr>
    </xdr:pic>
    <xdr:clientData/>
  </xdr:oneCellAnchor>
  <xdr:oneCellAnchor>
    <xdr:from>
      <xdr:col>19</xdr:col>
      <xdr:colOff>527506</xdr:colOff>
      <xdr:row>12</xdr:row>
      <xdr:rowOff>68925</xdr:rowOff>
    </xdr:from>
    <xdr:ext cx="457200" cy="457200"/>
    <xdr:pic>
      <xdr:nvPicPr>
        <xdr:cNvPr id="21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43331" y="2354925"/>
          <a:ext cx="457200" cy="457200"/>
        </a:xfrm>
        <a:prstGeom prst="rect">
          <a:avLst/>
        </a:prstGeom>
      </xdr:spPr>
    </xdr:pic>
    <xdr:clientData/>
  </xdr:oneCellAnchor>
  <xdr:oneCellAnchor>
    <xdr:from>
      <xdr:col>19</xdr:col>
      <xdr:colOff>997575</xdr:colOff>
      <xdr:row>12</xdr:row>
      <xdr:rowOff>64125</xdr:rowOff>
    </xdr:from>
    <xdr:ext cx="476250" cy="476250"/>
    <xdr:pic>
      <xdr:nvPicPr>
        <xdr:cNvPr id="2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13400" y="2350125"/>
          <a:ext cx="476250" cy="4762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1"/>
  <sheetViews>
    <sheetView tabSelected="1" topLeftCell="A8" zoomScale="80" zoomScaleNormal="80" workbookViewId="0">
      <pane xSplit="5" ySplit="6" topLeftCell="N41" activePane="bottomRight" state="frozen"/>
      <selection activeCell="A8" sqref="A8"/>
      <selection pane="topRight" activeCell="F8" sqref="F8"/>
      <selection pane="bottomLeft" activeCell="A14" sqref="A14"/>
      <selection pane="bottomRight" activeCell="Z71" sqref="Z71"/>
    </sheetView>
  </sheetViews>
  <sheetFormatPr baseColWidth="10" defaultRowHeight="15" x14ac:dyDescent="0.25"/>
  <cols>
    <col min="1" max="1" width="5.140625" bestFit="1" customWidth="1"/>
    <col min="2" max="2" width="16.5703125" style="8" bestFit="1" customWidth="1"/>
    <col min="3" max="3" width="6.5703125" style="8" bestFit="1" customWidth="1"/>
    <col min="4" max="4" width="13.42578125" bestFit="1" customWidth="1"/>
    <col min="5" max="5" width="9.42578125" customWidth="1"/>
    <col min="6" max="16" width="8.7109375" customWidth="1"/>
    <col min="17" max="17" width="15.85546875" customWidth="1"/>
    <col min="18" max="18" width="15.5703125" customWidth="1"/>
    <col min="19" max="19" width="15" customWidth="1"/>
    <col min="20" max="20" width="22.5703125" customWidth="1"/>
    <col min="21" max="21" width="11.7109375" bestFit="1" customWidth="1"/>
    <col min="22" max="22" width="11.85546875" bestFit="1" customWidth="1"/>
    <col min="23" max="26" width="9.7109375" customWidth="1"/>
    <col min="27" max="27" width="11.42578125" hidden="1" customWidth="1"/>
  </cols>
  <sheetData>
    <row r="1" spans="1:27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7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7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7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7" ht="15" customHeight="1" x14ac:dyDescent="0.25">
      <c r="B5" s="1"/>
      <c r="C5" s="1"/>
      <c r="D5" s="1"/>
      <c r="E5" s="2"/>
      <c r="F5" s="71" t="s">
        <v>24</v>
      </c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7" ht="15" customHeight="1" x14ac:dyDescent="0.25">
      <c r="B6" s="1"/>
      <c r="C6" s="1"/>
      <c r="D6" s="1"/>
      <c r="E6" s="2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 spans="1:27" ht="15" customHeight="1" x14ac:dyDescent="0.3">
      <c r="A7" s="72"/>
      <c r="B7" s="72"/>
      <c r="C7" s="72"/>
      <c r="D7" s="72"/>
      <c r="E7" s="2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7" ht="15" customHeight="1" x14ac:dyDescent="0.3">
      <c r="A8" s="72" t="s">
        <v>0</v>
      </c>
      <c r="B8" s="72"/>
      <c r="C8" s="72"/>
      <c r="D8" s="72"/>
      <c r="F8" s="73" t="s">
        <v>1</v>
      </c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</row>
    <row r="9" spans="1:27" ht="15" customHeight="1" x14ac:dyDescent="0.3">
      <c r="A9" s="3" t="str">
        <f>CONCATENATE("Casillas computadas: ",AA16," de ",AA15)</f>
        <v>Casillas computadas: 54 de 54</v>
      </c>
      <c r="B9" s="4"/>
      <c r="C9" s="4"/>
      <c r="D9" s="4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</row>
    <row r="10" spans="1:27" ht="15" customHeight="1" x14ac:dyDescent="0.3">
      <c r="A10" s="5" t="str">
        <f>CONCATENATE("Porcentaje de avance de captura: ",AA18,"%")</f>
        <v>Porcentaje de avance de captura: 100.00%</v>
      </c>
      <c r="B10" s="6"/>
      <c r="C10" s="6"/>
      <c r="D10" s="7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</row>
    <row r="11" spans="1:27" ht="15" customHeight="1" thickBot="1" x14ac:dyDescent="0.3">
      <c r="F11" s="2"/>
      <c r="G11" s="2"/>
      <c r="H11" s="2"/>
      <c r="I11" s="2"/>
      <c r="J11" s="2"/>
      <c r="K11" s="2"/>
    </row>
    <row r="12" spans="1:27" ht="15" customHeight="1" thickBot="1" x14ac:dyDescent="0.3">
      <c r="A12" s="74" t="s">
        <v>2</v>
      </c>
      <c r="B12" s="75"/>
      <c r="C12" s="75"/>
      <c r="D12" s="75"/>
      <c r="E12" s="76"/>
      <c r="F12" s="77" t="s">
        <v>3</v>
      </c>
      <c r="G12" s="78"/>
      <c r="H12" s="78"/>
      <c r="I12" s="78"/>
      <c r="J12" s="78"/>
      <c r="K12" s="78"/>
      <c r="L12" s="78"/>
      <c r="M12" s="78"/>
      <c r="N12" s="78"/>
      <c r="O12" s="79"/>
      <c r="P12" s="65"/>
      <c r="Q12" s="80" t="s">
        <v>4</v>
      </c>
      <c r="R12" s="81"/>
      <c r="S12" s="81"/>
      <c r="T12" s="81"/>
      <c r="U12" s="81"/>
      <c r="V12" s="82"/>
      <c r="W12" s="83" t="s">
        <v>5</v>
      </c>
      <c r="X12" s="84"/>
      <c r="Y12" s="84"/>
      <c r="Z12" s="85"/>
    </row>
    <row r="13" spans="1:27" s="12" customFormat="1" ht="47.25" thickBot="1" x14ac:dyDescent="0.3">
      <c r="A13" s="9" t="s">
        <v>6</v>
      </c>
      <c r="B13" s="9" t="s">
        <v>7</v>
      </c>
      <c r="C13" s="9" t="s">
        <v>8</v>
      </c>
      <c r="D13" s="9" t="s">
        <v>9</v>
      </c>
      <c r="E13" s="9" t="s">
        <v>10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69" t="s">
        <v>23</v>
      </c>
      <c r="Q13" s="11"/>
      <c r="R13" s="11"/>
      <c r="S13" s="11"/>
      <c r="T13" s="11"/>
      <c r="U13" s="11" t="s">
        <v>11</v>
      </c>
      <c r="V13" s="11" t="s">
        <v>12</v>
      </c>
      <c r="W13" s="10" t="s">
        <v>13</v>
      </c>
      <c r="X13" s="10" t="s">
        <v>14</v>
      </c>
      <c r="Y13" s="10" t="s">
        <v>15</v>
      </c>
      <c r="Z13" s="10" t="s">
        <v>25</v>
      </c>
    </row>
    <row r="14" spans="1:27" ht="15" customHeight="1" x14ac:dyDescent="0.25">
      <c r="A14" s="13">
        <v>1</v>
      </c>
      <c r="B14" s="14" t="s">
        <v>16</v>
      </c>
      <c r="C14" s="15">
        <v>2674</v>
      </c>
      <c r="D14" s="16" t="s">
        <v>17</v>
      </c>
      <c r="E14" s="17">
        <v>621</v>
      </c>
      <c r="F14" s="18">
        <v>18</v>
      </c>
      <c r="G14" s="19">
        <v>52</v>
      </c>
      <c r="H14" s="19">
        <v>143</v>
      </c>
      <c r="I14" s="19">
        <v>19</v>
      </c>
      <c r="J14" s="19">
        <v>6</v>
      </c>
      <c r="K14" s="19">
        <v>0</v>
      </c>
      <c r="L14" s="19">
        <v>3</v>
      </c>
      <c r="M14" s="19">
        <v>2</v>
      </c>
      <c r="N14" s="19">
        <v>0</v>
      </c>
      <c r="O14" s="19">
        <v>0</v>
      </c>
      <c r="P14" s="66">
        <v>30</v>
      </c>
      <c r="Q14" s="20">
        <v>0</v>
      </c>
      <c r="R14" s="20">
        <v>0</v>
      </c>
      <c r="S14" s="20">
        <v>0</v>
      </c>
      <c r="T14" s="20">
        <v>2</v>
      </c>
      <c r="U14" s="21">
        <f>SUM(Q14:T14)</f>
        <v>2</v>
      </c>
      <c r="V14" s="21">
        <f>U14+G14+J14+F14</f>
        <v>78</v>
      </c>
      <c r="W14" s="18"/>
      <c r="X14" s="19">
        <v>23</v>
      </c>
      <c r="Y14" s="22">
        <f>SUM(F14:P14)</f>
        <v>273</v>
      </c>
      <c r="Z14" s="23">
        <f>U14+W14+X14+Y14</f>
        <v>298</v>
      </c>
      <c r="AA14">
        <f>COUNTIF(Z14:Z67,0)</f>
        <v>0</v>
      </c>
    </row>
    <row r="15" spans="1:27" ht="15" customHeight="1" x14ac:dyDescent="0.25">
      <c r="A15" s="24">
        <f t="shared" ref="A15:A67" si="0">A14+1</f>
        <v>2</v>
      </c>
      <c r="B15" s="25" t="s">
        <v>16</v>
      </c>
      <c r="C15" s="26">
        <v>2673</v>
      </c>
      <c r="D15" s="27" t="s">
        <v>18</v>
      </c>
      <c r="E15" s="28">
        <v>412</v>
      </c>
      <c r="F15" s="29">
        <v>7</v>
      </c>
      <c r="G15" s="30">
        <v>43</v>
      </c>
      <c r="H15" s="30">
        <v>155</v>
      </c>
      <c r="I15" s="30">
        <v>15</v>
      </c>
      <c r="J15" s="30">
        <v>2</v>
      </c>
      <c r="K15" s="30">
        <v>0</v>
      </c>
      <c r="L15" s="30">
        <v>1</v>
      </c>
      <c r="M15" s="30">
        <v>9</v>
      </c>
      <c r="N15" s="30">
        <v>0</v>
      </c>
      <c r="O15" s="30">
        <v>0</v>
      </c>
      <c r="P15" s="67">
        <v>15</v>
      </c>
      <c r="Q15" s="31">
        <v>1</v>
      </c>
      <c r="R15" s="31">
        <v>1</v>
      </c>
      <c r="S15" s="31">
        <v>1</v>
      </c>
      <c r="T15" s="31">
        <v>2</v>
      </c>
      <c r="U15" s="32">
        <f t="shared" ref="U15:U67" si="1">SUM(Q15:T15)</f>
        <v>5</v>
      </c>
      <c r="V15" s="32">
        <f t="shared" ref="V15:V67" si="2">U15+G15+J15+F15</f>
        <v>57</v>
      </c>
      <c r="W15" s="29"/>
      <c r="X15" s="30">
        <v>20</v>
      </c>
      <c r="Y15" s="33">
        <f t="shared" ref="Y15:Y67" si="3">SUM(F15:P15)</f>
        <v>247</v>
      </c>
      <c r="Z15" s="34">
        <f t="shared" ref="Z15:Z67" si="4">U15+W15+X15+Y15</f>
        <v>272</v>
      </c>
      <c r="AA15">
        <f>C71</f>
        <v>54</v>
      </c>
    </row>
    <row r="16" spans="1:27" ht="15" customHeight="1" x14ac:dyDescent="0.25">
      <c r="A16" s="35">
        <f t="shared" si="0"/>
        <v>3</v>
      </c>
      <c r="B16" s="36" t="s">
        <v>16</v>
      </c>
      <c r="C16" s="37">
        <v>2673</v>
      </c>
      <c r="D16" s="38" t="s">
        <v>17</v>
      </c>
      <c r="E16" s="39">
        <v>413</v>
      </c>
      <c r="F16" s="40">
        <v>2</v>
      </c>
      <c r="G16" s="41">
        <v>41</v>
      </c>
      <c r="H16" s="41">
        <v>144</v>
      </c>
      <c r="I16" s="41">
        <v>18</v>
      </c>
      <c r="J16" s="41">
        <v>2</v>
      </c>
      <c r="K16" s="41">
        <v>0</v>
      </c>
      <c r="L16" s="41">
        <v>2</v>
      </c>
      <c r="M16" s="41">
        <v>4</v>
      </c>
      <c r="N16" s="41">
        <v>0</v>
      </c>
      <c r="O16" s="41">
        <v>0</v>
      </c>
      <c r="P16" s="68">
        <v>18</v>
      </c>
      <c r="Q16" s="42">
        <v>0</v>
      </c>
      <c r="R16" s="42">
        <v>0</v>
      </c>
      <c r="S16" s="42">
        <v>1</v>
      </c>
      <c r="T16" s="42">
        <v>0</v>
      </c>
      <c r="U16" s="43">
        <f t="shared" si="1"/>
        <v>1</v>
      </c>
      <c r="V16" s="43">
        <f t="shared" si="2"/>
        <v>46</v>
      </c>
      <c r="W16" s="40"/>
      <c r="X16" s="41">
        <v>17</v>
      </c>
      <c r="Y16" s="44">
        <f t="shared" si="3"/>
        <v>231</v>
      </c>
      <c r="Z16" s="45">
        <f t="shared" si="4"/>
        <v>249</v>
      </c>
      <c r="AA16">
        <f>AA15-AA14</f>
        <v>54</v>
      </c>
    </row>
    <row r="17" spans="1:27" ht="15" customHeight="1" x14ac:dyDescent="0.25">
      <c r="A17" s="24">
        <f t="shared" si="0"/>
        <v>4</v>
      </c>
      <c r="B17" s="25" t="s">
        <v>16</v>
      </c>
      <c r="C17" s="26">
        <v>1820</v>
      </c>
      <c r="D17" s="27" t="s">
        <v>18</v>
      </c>
      <c r="E17" s="28">
        <v>565</v>
      </c>
      <c r="F17" s="29">
        <v>36</v>
      </c>
      <c r="G17" s="30">
        <v>64</v>
      </c>
      <c r="H17" s="30">
        <v>145</v>
      </c>
      <c r="I17" s="30">
        <v>22</v>
      </c>
      <c r="J17" s="30">
        <v>7</v>
      </c>
      <c r="K17" s="30">
        <v>0</v>
      </c>
      <c r="L17" s="30">
        <v>1</v>
      </c>
      <c r="M17" s="30">
        <v>1</v>
      </c>
      <c r="N17" s="30">
        <v>0</v>
      </c>
      <c r="O17" s="30">
        <v>0</v>
      </c>
      <c r="P17" s="67">
        <v>82</v>
      </c>
      <c r="Q17" s="31">
        <v>4</v>
      </c>
      <c r="R17" s="31">
        <v>0</v>
      </c>
      <c r="S17" s="31">
        <v>1</v>
      </c>
      <c r="T17" s="31">
        <v>2</v>
      </c>
      <c r="U17" s="32">
        <f t="shared" si="1"/>
        <v>7</v>
      </c>
      <c r="V17" s="32">
        <f t="shared" si="2"/>
        <v>114</v>
      </c>
      <c r="W17" s="29"/>
      <c r="X17" s="30">
        <v>18</v>
      </c>
      <c r="Y17" s="33">
        <f t="shared" si="3"/>
        <v>358</v>
      </c>
      <c r="Z17" s="34">
        <f t="shared" si="4"/>
        <v>383</v>
      </c>
      <c r="AA17" s="46">
        <f>AA16*100/AA15</f>
        <v>100</v>
      </c>
    </row>
    <row r="18" spans="1:27" ht="15" customHeight="1" x14ac:dyDescent="0.25">
      <c r="A18" s="35">
        <f t="shared" si="0"/>
        <v>5</v>
      </c>
      <c r="B18" s="36" t="s">
        <v>16</v>
      </c>
      <c r="C18" s="37">
        <v>1820</v>
      </c>
      <c r="D18" s="38" t="s">
        <v>17</v>
      </c>
      <c r="E18" s="39">
        <v>565</v>
      </c>
      <c r="F18" s="40">
        <v>22</v>
      </c>
      <c r="G18" s="41">
        <v>62</v>
      </c>
      <c r="H18" s="41">
        <v>189</v>
      </c>
      <c r="I18" s="41">
        <v>15</v>
      </c>
      <c r="J18" s="41">
        <v>5</v>
      </c>
      <c r="K18" s="41">
        <v>0</v>
      </c>
      <c r="L18" s="41">
        <v>3</v>
      </c>
      <c r="M18" s="41">
        <v>3</v>
      </c>
      <c r="N18" s="41">
        <v>0</v>
      </c>
      <c r="O18" s="41">
        <v>0</v>
      </c>
      <c r="P18" s="68">
        <v>78</v>
      </c>
      <c r="Q18" s="42">
        <v>1</v>
      </c>
      <c r="R18" s="42">
        <v>0</v>
      </c>
      <c r="S18" s="42">
        <v>0</v>
      </c>
      <c r="T18" s="42">
        <v>7</v>
      </c>
      <c r="U18" s="43">
        <f t="shared" si="1"/>
        <v>8</v>
      </c>
      <c r="V18" s="43">
        <f t="shared" si="2"/>
        <v>97</v>
      </c>
      <c r="W18" s="40"/>
      <c r="X18" s="41">
        <v>19</v>
      </c>
      <c r="Y18" s="44">
        <f t="shared" si="3"/>
        <v>377</v>
      </c>
      <c r="Z18" s="45">
        <f t="shared" si="4"/>
        <v>404</v>
      </c>
      <c r="AA18" s="47" t="str">
        <f>TEXT(AA17,"0.00")</f>
        <v>100.00</v>
      </c>
    </row>
    <row r="19" spans="1:27" ht="15" customHeight="1" x14ac:dyDescent="0.25">
      <c r="A19" s="24">
        <f t="shared" si="0"/>
        <v>6</v>
      </c>
      <c r="B19" s="25" t="s">
        <v>16</v>
      </c>
      <c r="C19" s="26">
        <v>1819</v>
      </c>
      <c r="D19" s="27" t="s">
        <v>18</v>
      </c>
      <c r="E19" s="28">
        <v>425</v>
      </c>
      <c r="F19" s="29">
        <v>6</v>
      </c>
      <c r="G19" s="30">
        <v>65</v>
      </c>
      <c r="H19" s="30">
        <v>116</v>
      </c>
      <c r="I19" s="30">
        <v>7</v>
      </c>
      <c r="J19" s="30">
        <v>6</v>
      </c>
      <c r="K19" s="30">
        <v>0</v>
      </c>
      <c r="L19" s="30">
        <v>2</v>
      </c>
      <c r="M19" s="30">
        <v>2</v>
      </c>
      <c r="N19" s="30">
        <v>0</v>
      </c>
      <c r="O19" s="30">
        <v>0</v>
      </c>
      <c r="P19" s="67">
        <v>19</v>
      </c>
      <c r="Q19" s="31">
        <v>0</v>
      </c>
      <c r="R19" s="31">
        <v>0</v>
      </c>
      <c r="S19" s="31">
        <v>3</v>
      </c>
      <c r="T19" s="31">
        <v>3</v>
      </c>
      <c r="U19" s="32">
        <f t="shared" si="1"/>
        <v>6</v>
      </c>
      <c r="V19" s="32">
        <f t="shared" si="2"/>
        <v>83</v>
      </c>
      <c r="W19" s="29"/>
      <c r="X19" s="30">
        <v>12</v>
      </c>
      <c r="Y19" s="33">
        <f t="shared" si="3"/>
        <v>223</v>
      </c>
      <c r="Z19" s="34">
        <f t="shared" si="4"/>
        <v>241</v>
      </c>
    </row>
    <row r="20" spans="1:27" ht="15" customHeight="1" x14ac:dyDescent="0.25">
      <c r="A20" s="35">
        <f t="shared" si="0"/>
        <v>7</v>
      </c>
      <c r="B20" s="36" t="s">
        <v>16</v>
      </c>
      <c r="C20" s="37">
        <v>1819</v>
      </c>
      <c r="D20" s="38" t="s">
        <v>17</v>
      </c>
      <c r="E20" s="39">
        <v>425</v>
      </c>
      <c r="F20" s="40">
        <v>5</v>
      </c>
      <c r="G20" s="41">
        <v>55</v>
      </c>
      <c r="H20" s="41">
        <v>94</v>
      </c>
      <c r="I20" s="41">
        <v>10</v>
      </c>
      <c r="J20" s="41">
        <v>5</v>
      </c>
      <c r="K20" s="41">
        <v>0</v>
      </c>
      <c r="L20" s="41">
        <v>1</v>
      </c>
      <c r="M20" s="41">
        <v>0</v>
      </c>
      <c r="N20" s="41">
        <v>0</v>
      </c>
      <c r="O20" s="41">
        <v>0</v>
      </c>
      <c r="P20" s="68">
        <v>30</v>
      </c>
      <c r="Q20" s="42">
        <v>0</v>
      </c>
      <c r="R20" s="42">
        <v>0</v>
      </c>
      <c r="S20" s="42">
        <v>5</v>
      </c>
      <c r="T20" s="42">
        <v>0</v>
      </c>
      <c r="U20" s="43">
        <f t="shared" si="1"/>
        <v>5</v>
      </c>
      <c r="V20" s="43">
        <f t="shared" si="2"/>
        <v>70</v>
      </c>
      <c r="W20" s="40"/>
      <c r="X20" s="41">
        <v>19</v>
      </c>
      <c r="Y20" s="44">
        <f t="shared" si="3"/>
        <v>200</v>
      </c>
      <c r="Z20" s="45">
        <f t="shared" si="4"/>
        <v>224</v>
      </c>
    </row>
    <row r="21" spans="1:27" ht="15" customHeight="1" x14ac:dyDescent="0.25">
      <c r="A21" s="24">
        <f t="shared" si="0"/>
        <v>8</v>
      </c>
      <c r="B21" s="25" t="s">
        <v>16</v>
      </c>
      <c r="C21" s="26">
        <v>1818</v>
      </c>
      <c r="D21" s="27" t="s">
        <v>18</v>
      </c>
      <c r="E21" s="28">
        <v>514</v>
      </c>
      <c r="F21" s="29">
        <v>17</v>
      </c>
      <c r="G21" s="30">
        <v>24</v>
      </c>
      <c r="H21" s="30">
        <v>120</v>
      </c>
      <c r="I21" s="30">
        <v>9</v>
      </c>
      <c r="J21" s="30">
        <v>5</v>
      </c>
      <c r="K21" s="30">
        <v>0</v>
      </c>
      <c r="L21" s="30">
        <v>1</v>
      </c>
      <c r="M21" s="30">
        <v>1</v>
      </c>
      <c r="N21" s="30">
        <v>0</v>
      </c>
      <c r="O21" s="30">
        <v>0</v>
      </c>
      <c r="P21" s="67">
        <v>35</v>
      </c>
      <c r="Q21" s="31">
        <v>0</v>
      </c>
      <c r="R21" s="31">
        <v>0</v>
      </c>
      <c r="S21" s="31">
        <v>0</v>
      </c>
      <c r="T21" s="31">
        <v>0</v>
      </c>
      <c r="U21" s="32">
        <f t="shared" si="1"/>
        <v>0</v>
      </c>
      <c r="V21" s="32">
        <f t="shared" si="2"/>
        <v>46</v>
      </c>
      <c r="W21" s="29"/>
      <c r="X21" s="30">
        <v>18</v>
      </c>
      <c r="Y21" s="33">
        <f t="shared" si="3"/>
        <v>212</v>
      </c>
      <c r="Z21" s="34">
        <f t="shared" si="4"/>
        <v>230</v>
      </c>
    </row>
    <row r="22" spans="1:27" ht="15" customHeight="1" x14ac:dyDescent="0.25">
      <c r="A22" s="35">
        <f t="shared" si="0"/>
        <v>9</v>
      </c>
      <c r="B22" s="36" t="s">
        <v>16</v>
      </c>
      <c r="C22" s="37">
        <v>1818</v>
      </c>
      <c r="D22" s="38" t="s">
        <v>17</v>
      </c>
      <c r="E22" s="39">
        <v>515</v>
      </c>
      <c r="F22" s="40">
        <v>16</v>
      </c>
      <c r="G22" s="41">
        <v>28</v>
      </c>
      <c r="H22" s="41">
        <v>138</v>
      </c>
      <c r="I22" s="41">
        <v>3</v>
      </c>
      <c r="J22" s="41">
        <v>1</v>
      </c>
      <c r="K22" s="41">
        <v>0</v>
      </c>
      <c r="L22" s="41">
        <v>1</v>
      </c>
      <c r="M22" s="41">
        <v>1</v>
      </c>
      <c r="N22" s="41">
        <v>0</v>
      </c>
      <c r="O22" s="41">
        <v>0</v>
      </c>
      <c r="P22" s="68">
        <v>33</v>
      </c>
      <c r="Q22" s="42">
        <v>0</v>
      </c>
      <c r="R22" s="42">
        <v>0</v>
      </c>
      <c r="S22" s="42">
        <v>0</v>
      </c>
      <c r="T22" s="42">
        <v>1</v>
      </c>
      <c r="U22" s="43">
        <f t="shared" si="1"/>
        <v>1</v>
      </c>
      <c r="V22" s="43">
        <f t="shared" si="2"/>
        <v>46</v>
      </c>
      <c r="W22" s="40"/>
      <c r="X22" s="41">
        <v>20</v>
      </c>
      <c r="Y22" s="44">
        <f t="shared" si="3"/>
        <v>221</v>
      </c>
      <c r="Z22" s="45">
        <f t="shared" si="4"/>
        <v>242</v>
      </c>
    </row>
    <row r="23" spans="1:27" ht="15" customHeight="1" x14ac:dyDescent="0.25">
      <c r="A23" s="24">
        <f t="shared" si="0"/>
        <v>10</v>
      </c>
      <c r="B23" s="25" t="s">
        <v>16</v>
      </c>
      <c r="C23" s="26">
        <v>1817</v>
      </c>
      <c r="D23" s="27" t="s">
        <v>18</v>
      </c>
      <c r="E23" s="28">
        <v>553</v>
      </c>
      <c r="F23" s="29">
        <v>21</v>
      </c>
      <c r="G23" s="30">
        <v>33</v>
      </c>
      <c r="H23" s="30">
        <v>154</v>
      </c>
      <c r="I23" s="30">
        <v>12</v>
      </c>
      <c r="J23" s="30">
        <v>4</v>
      </c>
      <c r="K23" s="30">
        <v>0</v>
      </c>
      <c r="L23" s="30">
        <v>1</v>
      </c>
      <c r="M23" s="30">
        <v>1</v>
      </c>
      <c r="N23" s="30">
        <v>0</v>
      </c>
      <c r="O23" s="30">
        <v>0</v>
      </c>
      <c r="P23" s="67">
        <v>21</v>
      </c>
      <c r="Q23" s="31">
        <v>0</v>
      </c>
      <c r="R23" s="31">
        <v>0</v>
      </c>
      <c r="S23" s="31">
        <v>0</v>
      </c>
      <c r="T23" s="31">
        <v>6</v>
      </c>
      <c r="U23" s="32">
        <f t="shared" si="1"/>
        <v>6</v>
      </c>
      <c r="V23" s="32">
        <f t="shared" si="2"/>
        <v>64</v>
      </c>
      <c r="W23" s="29"/>
      <c r="X23" s="30">
        <v>7</v>
      </c>
      <c r="Y23" s="33">
        <f t="shared" si="3"/>
        <v>247</v>
      </c>
      <c r="Z23" s="34">
        <f t="shared" si="4"/>
        <v>260</v>
      </c>
    </row>
    <row r="24" spans="1:27" ht="15" customHeight="1" x14ac:dyDescent="0.25">
      <c r="A24" s="35">
        <f t="shared" si="0"/>
        <v>11</v>
      </c>
      <c r="B24" s="36" t="s">
        <v>16</v>
      </c>
      <c r="C24" s="37">
        <v>1817</v>
      </c>
      <c r="D24" s="38" t="s">
        <v>17</v>
      </c>
      <c r="E24" s="39">
        <v>553</v>
      </c>
      <c r="F24" s="40">
        <v>23</v>
      </c>
      <c r="G24" s="41">
        <v>37</v>
      </c>
      <c r="H24" s="41">
        <v>134</v>
      </c>
      <c r="I24" s="41">
        <v>12</v>
      </c>
      <c r="J24" s="41">
        <v>5</v>
      </c>
      <c r="K24" s="41">
        <v>0</v>
      </c>
      <c r="L24" s="41">
        <v>0</v>
      </c>
      <c r="M24" s="41">
        <v>1</v>
      </c>
      <c r="N24" s="41">
        <v>0</v>
      </c>
      <c r="O24" s="41">
        <v>0</v>
      </c>
      <c r="P24" s="68">
        <v>27</v>
      </c>
      <c r="Q24" s="42">
        <v>1</v>
      </c>
      <c r="R24" s="42">
        <v>0</v>
      </c>
      <c r="S24" s="42">
        <v>0</v>
      </c>
      <c r="T24" s="42">
        <v>3</v>
      </c>
      <c r="U24" s="43">
        <f t="shared" si="1"/>
        <v>4</v>
      </c>
      <c r="V24" s="43">
        <f t="shared" si="2"/>
        <v>69</v>
      </c>
      <c r="W24" s="40"/>
      <c r="X24" s="41">
        <v>14</v>
      </c>
      <c r="Y24" s="44">
        <f t="shared" si="3"/>
        <v>239</v>
      </c>
      <c r="Z24" s="45">
        <f t="shared" si="4"/>
        <v>257</v>
      </c>
    </row>
    <row r="25" spans="1:27" ht="15" customHeight="1" x14ac:dyDescent="0.25">
      <c r="A25" s="24">
        <f t="shared" si="0"/>
        <v>12</v>
      </c>
      <c r="B25" s="25" t="s">
        <v>16</v>
      </c>
      <c r="C25" s="26">
        <v>1816</v>
      </c>
      <c r="D25" s="27" t="s">
        <v>17</v>
      </c>
      <c r="E25" s="28">
        <v>613</v>
      </c>
      <c r="F25" s="29">
        <v>23</v>
      </c>
      <c r="G25" s="30">
        <v>57</v>
      </c>
      <c r="H25" s="30">
        <v>137</v>
      </c>
      <c r="I25" s="30">
        <v>45</v>
      </c>
      <c r="J25" s="30">
        <v>14</v>
      </c>
      <c r="K25" s="30">
        <v>0</v>
      </c>
      <c r="L25" s="30">
        <v>2</v>
      </c>
      <c r="M25" s="30">
        <v>5</v>
      </c>
      <c r="N25" s="30">
        <v>0</v>
      </c>
      <c r="O25" s="30">
        <v>0</v>
      </c>
      <c r="P25" s="67">
        <v>32</v>
      </c>
      <c r="Q25" s="31">
        <v>4</v>
      </c>
      <c r="R25" s="31">
        <v>0</v>
      </c>
      <c r="S25" s="31">
        <v>1</v>
      </c>
      <c r="T25" s="31">
        <v>1</v>
      </c>
      <c r="U25" s="32">
        <f t="shared" si="1"/>
        <v>6</v>
      </c>
      <c r="V25" s="32">
        <f t="shared" si="2"/>
        <v>100</v>
      </c>
      <c r="W25" s="29"/>
      <c r="X25" s="30">
        <v>19</v>
      </c>
      <c r="Y25" s="33">
        <f t="shared" si="3"/>
        <v>315</v>
      </c>
      <c r="Z25" s="34">
        <f t="shared" si="4"/>
        <v>340</v>
      </c>
    </row>
    <row r="26" spans="1:27" ht="15" customHeight="1" x14ac:dyDescent="0.25">
      <c r="A26" s="35">
        <f t="shared" si="0"/>
        <v>13</v>
      </c>
      <c r="B26" s="36" t="s">
        <v>16</v>
      </c>
      <c r="C26" s="37">
        <v>1815</v>
      </c>
      <c r="D26" s="38" t="s">
        <v>18</v>
      </c>
      <c r="E26" s="39">
        <v>550</v>
      </c>
      <c r="F26" s="40">
        <v>14</v>
      </c>
      <c r="G26" s="41">
        <v>58</v>
      </c>
      <c r="H26" s="41">
        <v>95</v>
      </c>
      <c r="I26" s="41">
        <v>46</v>
      </c>
      <c r="J26" s="41">
        <v>12</v>
      </c>
      <c r="K26" s="41">
        <v>0</v>
      </c>
      <c r="L26" s="41">
        <v>5</v>
      </c>
      <c r="M26" s="41">
        <v>13</v>
      </c>
      <c r="N26" s="41">
        <v>0</v>
      </c>
      <c r="O26" s="41">
        <v>0</v>
      </c>
      <c r="P26" s="68">
        <v>32</v>
      </c>
      <c r="Q26" s="42">
        <v>2</v>
      </c>
      <c r="R26" s="42">
        <v>1</v>
      </c>
      <c r="S26" s="42">
        <v>1</v>
      </c>
      <c r="T26" s="42">
        <v>0</v>
      </c>
      <c r="U26" s="43">
        <f t="shared" si="1"/>
        <v>4</v>
      </c>
      <c r="V26" s="43">
        <f t="shared" si="2"/>
        <v>88</v>
      </c>
      <c r="W26" s="40"/>
      <c r="X26" s="41">
        <v>28</v>
      </c>
      <c r="Y26" s="44">
        <f t="shared" si="3"/>
        <v>275</v>
      </c>
      <c r="Z26" s="45">
        <f t="shared" si="4"/>
        <v>307</v>
      </c>
    </row>
    <row r="27" spans="1:27" ht="15" customHeight="1" x14ac:dyDescent="0.25">
      <c r="A27" s="24">
        <f t="shared" si="0"/>
        <v>14</v>
      </c>
      <c r="B27" s="25" t="s">
        <v>16</v>
      </c>
      <c r="C27" s="26">
        <v>1815</v>
      </c>
      <c r="D27" s="27" t="s">
        <v>17</v>
      </c>
      <c r="E27" s="28">
        <v>551</v>
      </c>
      <c r="F27" s="29">
        <v>23</v>
      </c>
      <c r="G27" s="30">
        <v>59</v>
      </c>
      <c r="H27" s="30">
        <v>92</v>
      </c>
      <c r="I27" s="30">
        <v>33</v>
      </c>
      <c r="J27" s="30">
        <v>10</v>
      </c>
      <c r="K27" s="30">
        <v>0</v>
      </c>
      <c r="L27" s="30">
        <v>5</v>
      </c>
      <c r="M27" s="30">
        <v>3</v>
      </c>
      <c r="N27" s="30">
        <v>0</v>
      </c>
      <c r="O27" s="30">
        <v>0</v>
      </c>
      <c r="P27" s="67">
        <v>30</v>
      </c>
      <c r="Q27" s="31">
        <v>0</v>
      </c>
      <c r="R27" s="31">
        <v>0</v>
      </c>
      <c r="S27" s="31">
        <v>2</v>
      </c>
      <c r="T27" s="31">
        <v>0</v>
      </c>
      <c r="U27" s="32">
        <f t="shared" si="1"/>
        <v>2</v>
      </c>
      <c r="V27" s="32">
        <f t="shared" si="2"/>
        <v>94</v>
      </c>
      <c r="W27" s="29"/>
      <c r="X27" s="30">
        <v>25</v>
      </c>
      <c r="Y27" s="33">
        <f t="shared" si="3"/>
        <v>255</v>
      </c>
      <c r="Z27" s="34">
        <f t="shared" si="4"/>
        <v>282</v>
      </c>
      <c r="AA27">
        <f>C83</f>
        <v>0</v>
      </c>
    </row>
    <row r="28" spans="1:27" ht="15" customHeight="1" x14ac:dyDescent="0.25">
      <c r="A28" s="35">
        <f t="shared" si="0"/>
        <v>15</v>
      </c>
      <c r="B28" s="36" t="s">
        <v>16</v>
      </c>
      <c r="C28" s="37">
        <v>1814</v>
      </c>
      <c r="D28" s="38" t="s">
        <v>17</v>
      </c>
      <c r="E28" s="39">
        <v>545</v>
      </c>
      <c r="F28" s="40">
        <v>0</v>
      </c>
      <c r="G28" s="41">
        <v>69</v>
      </c>
      <c r="H28" s="41">
        <v>154</v>
      </c>
      <c r="I28" s="41">
        <v>13</v>
      </c>
      <c r="J28" s="41">
        <v>0</v>
      </c>
      <c r="K28" s="41">
        <v>0</v>
      </c>
      <c r="L28" s="41">
        <v>2</v>
      </c>
      <c r="M28" s="41">
        <v>0</v>
      </c>
      <c r="N28" s="41">
        <v>0</v>
      </c>
      <c r="O28" s="41">
        <v>0</v>
      </c>
      <c r="P28" s="68">
        <v>65</v>
      </c>
      <c r="Q28" s="42">
        <v>0</v>
      </c>
      <c r="R28" s="42">
        <v>0</v>
      </c>
      <c r="S28" s="42">
        <v>0</v>
      </c>
      <c r="T28" s="42">
        <v>69</v>
      </c>
      <c r="U28" s="43">
        <f t="shared" si="1"/>
        <v>69</v>
      </c>
      <c r="V28" s="43">
        <f t="shared" si="2"/>
        <v>138</v>
      </c>
      <c r="W28" s="40"/>
      <c r="X28" s="41">
        <v>28</v>
      </c>
      <c r="Y28" s="44">
        <f t="shared" si="3"/>
        <v>303</v>
      </c>
      <c r="Z28" s="45">
        <f t="shared" si="4"/>
        <v>400</v>
      </c>
      <c r="AA28">
        <f>AA27-AA26</f>
        <v>0</v>
      </c>
    </row>
    <row r="29" spans="1:27" ht="15" customHeight="1" x14ac:dyDescent="0.25">
      <c r="A29" s="24">
        <f t="shared" si="0"/>
        <v>16</v>
      </c>
      <c r="B29" s="25" t="s">
        <v>16</v>
      </c>
      <c r="C29" s="26">
        <v>1813</v>
      </c>
      <c r="D29" s="27" t="s">
        <v>17</v>
      </c>
      <c r="E29" s="28">
        <v>623</v>
      </c>
      <c r="F29" s="29">
        <v>14</v>
      </c>
      <c r="G29" s="30">
        <v>61</v>
      </c>
      <c r="H29" s="30">
        <v>155</v>
      </c>
      <c r="I29" s="30">
        <v>13</v>
      </c>
      <c r="J29" s="30">
        <v>8</v>
      </c>
      <c r="K29" s="30">
        <v>0</v>
      </c>
      <c r="L29" s="30">
        <v>2</v>
      </c>
      <c r="M29" s="30">
        <v>0</v>
      </c>
      <c r="N29" s="30">
        <v>0</v>
      </c>
      <c r="O29" s="30"/>
      <c r="P29" s="67">
        <v>13</v>
      </c>
      <c r="Q29" s="31">
        <v>0</v>
      </c>
      <c r="R29" s="31">
        <v>0</v>
      </c>
      <c r="S29" s="31">
        <v>1</v>
      </c>
      <c r="T29" s="31">
        <v>2</v>
      </c>
      <c r="U29" s="32">
        <f t="shared" si="1"/>
        <v>3</v>
      </c>
      <c r="V29" s="32">
        <f t="shared" si="2"/>
        <v>86</v>
      </c>
      <c r="W29" s="29"/>
      <c r="X29" s="30">
        <v>10</v>
      </c>
      <c r="Y29" s="33">
        <f t="shared" si="3"/>
        <v>266</v>
      </c>
      <c r="Z29" s="34">
        <f t="shared" si="4"/>
        <v>279</v>
      </c>
      <c r="AA29" s="46" t="e">
        <f>AA28*100/AA27</f>
        <v>#DIV/0!</v>
      </c>
    </row>
    <row r="30" spans="1:27" ht="15" customHeight="1" x14ac:dyDescent="0.25">
      <c r="A30" s="35">
        <f t="shared" si="0"/>
        <v>17</v>
      </c>
      <c r="B30" s="36" t="s">
        <v>16</v>
      </c>
      <c r="C30" s="37">
        <v>1812</v>
      </c>
      <c r="D30" s="38" t="s">
        <v>18</v>
      </c>
      <c r="E30" s="39">
        <v>573</v>
      </c>
      <c r="F30" s="40">
        <v>5</v>
      </c>
      <c r="G30" s="41">
        <v>68</v>
      </c>
      <c r="H30" s="41">
        <v>126</v>
      </c>
      <c r="I30" s="41">
        <v>5</v>
      </c>
      <c r="J30" s="41">
        <v>13</v>
      </c>
      <c r="K30" s="41">
        <v>0</v>
      </c>
      <c r="L30" s="41">
        <v>0</v>
      </c>
      <c r="M30" s="41">
        <v>2</v>
      </c>
      <c r="N30" s="41">
        <v>0</v>
      </c>
      <c r="O30" s="41">
        <v>0</v>
      </c>
      <c r="P30" s="68">
        <v>34</v>
      </c>
      <c r="Q30" s="42">
        <v>0</v>
      </c>
      <c r="R30" s="42">
        <v>0</v>
      </c>
      <c r="S30" s="42">
        <v>6</v>
      </c>
      <c r="T30" s="42">
        <v>0</v>
      </c>
      <c r="U30" s="43">
        <f t="shared" si="1"/>
        <v>6</v>
      </c>
      <c r="V30" s="43">
        <f t="shared" si="2"/>
        <v>92</v>
      </c>
      <c r="W30" s="40"/>
      <c r="X30" s="41">
        <v>11</v>
      </c>
      <c r="Y30" s="44">
        <f t="shared" si="3"/>
        <v>253</v>
      </c>
      <c r="Z30" s="45">
        <f t="shared" si="4"/>
        <v>270</v>
      </c>
      <c r="AA30" s="47" t="e">
        <f>TEXT(AA29,"0.00")</f>
        <v>#DIV/0!</v>
      </c>
    </row>
    <row r="31" spans="1:27" ht="15" customHeight="1" x14ac:dyDescent="0.25">
      <c r="A31" s="24">
        <f t="shared" si="0"/>
        <v>18</v>
      </c>
      <c r="B31" s="25" t="s">
        <v>16</v>
      </c>
      <c r="C31" s="26">
        <v>1812</v>
      </c>
      <c r="D31" s="27" t="s">
        <v>17</v>
      </c>
      <c r="E31" s="28">
        <v>573</v>
      </c>
      <c r="F31" s="29">
        <v>6</v>
      </c>
      <c r="G31" s="30">
        <v>68</v>
      </c>
      <c r="H31" s="30">
        <v>119</v>
      </c>
      <c r="I31" s="30">
        <v>9</v>
      </c>
      <c r="J31" s="30">
        <v>8</v>
      </c>
      <c r="K31" s="30">
        <v>0</v>
      </c>
      <c r="L31" s="30">
        <v>1</v>
      </c>
      <c r="M31" s="30">
        <v>1</v>
      </c>
      <c r="N31" s="30">
        <v>0</v>
      </c>
      <c r="O31" s="30">
        <v>0</v>
      </c>
      <c r="P31" s="67">
        <v>25</v>
      </c>
      <c r="Q31" s="31">
        <v>2</v>
      </c>
      <c r="R31" s="31">
        <v>0</v>
      </c>
      <c r="S31" s="31">
        <v>0</v>
      </c>
      <c r="T31" s="31">
        <v>0</v>
      </c>
      <c r="U31" s="32">
        <f t="shared" si="1"/>
        <v>2</v>
      </c>
      <c r="V31" s="32">
        <f t="shared" si="2"/>
        <v>84</v>
      </c>
      <c r="W31" s="29"/>
      <c r="X31" s="30">
        <v>23</v>
      </c>
      <c r="Y31" s="33">
        <f t="shared" si="3"/>
        <v>237</v>
      </c>
      <c r="Z31" s="34">
        <f t="shared" si="4"/>
        <v>262</v>
      </c>
    </row>
    <row r="32" spans="1:27" ht="15" customHeight="1" x14ac:dyDescent="0.25">
      <c r="A32" s="35">
        <f t="shared" si="0"/>
        <v>19</v>
      </c>
      <c r="B32" s="36" t="s">
        <v>16</v>
      </c>
      <c r="C32" s="37">
        <v>1811</v>
      </c>
      <c r="D32" s="38" t="s">
        <v>17</v>
      </c>
      <c r="E32" s="39">
        <v>629</v>
      </c>
      <c r="F32" s="40">
        <v>15</v>
      </c>
      <c r="G32" s="41">
        <v>51</v>
      </c>
      <c r="H32" s="41">
        <v>198</v>
      </c>
      <c r="I32" s="41">
        <v>22</v>
      </c>
      <c r="J32" s="41">
        <v>6</v>
      </c>
      <c r="K32" s="41">
        <v>0</v>
      </c>
      <c r="L32" s="41">
        <v>1</v>
      </c>
      <c r="M32" s="41">
        <v>3</v>
      </c>
      <c r="N32" s="41">
        <v>0</v>
      </c>
      <c r="O32" s="41">
        <v>0</v>
      </c>
      <c r="P32" s="68">
        <v>36</v>
      </c>
      <c r="Q32" s="42">
        <v>2</v>
      </c>
      <c r="R32" s="42">
        <v>0</v>
      </c>
      <c r="S32" s="42">
        <v>0</v>
      </c>
      <c r="T32" s="42">
        <v>7</v>
      </c>
      <c r="U32" s="43">
        <f t="shared" si="1"/>
        <v>9</v>
      </c>
      <c r="V32" s="43">
        <f t="shared" si="2"/>
        <v>81</v>
      </c>
      <c r="W32" s="40"/>
      <c r="X32" s="41">
        <v>19</v>
      </c>
      <c r="Y32" s="44">
        <f t="shared" si="3"/>
        <v>332</v>
      </c>
      <c r="Z32" s="45">
        <f t="shared" si="4"/>
        <v>360</v>
      </c>
    </row>
    <row r="33" spans="1:27" ht="15" customHeight="1" x14ac:dyDescent="0.25">
      <c r="A33" s="24">
        <f t="shared" si="0"/>
        <v>20</v>
      </c>
      <c r="B33" s="25" t="s">
        <v>16</v>
      </c>
      <c r="C33" s="26">
        <v>1810</v>
      </c>
      <c r="D33" s="27" t="s">
        <v>18</v>
      </c>
      <c r="E33" s="28">
        <v>622</v>
      </c>
      <c r="F33" s="29">
        <v>6</v>
      </c>
      <c r="G33" s="30">
        <v>142</v>
      </c>
      <c r="H33" s="30">
        <v>128</v>
      </c>
      <c r="I33" s="30">
        <v>6</v>
      </c>
      <c r="J33" s="30">
        <v>41</v>
      </c>
      <c r="K33" s="30">
        <v>0</v>
      </c>
      <c r="L33" s="30">
        <v>5</v>
      </c>
      <c r="M33" s="30">
        <v>2</v>
      </c>
      <c r="N33" s="30">
        <v>0</v>
      </c>
      <c r="O33" s="30">
        <v>0</v>
      </c>
      <c r="P33" s="67">
        <v>29</v>
      </c>
      <c r="Q33" s="31">
        <v>0</v>
      </c>
      <c r="R33" s="31">
        <v>0</v>
      </c>
      <c r="S33" s="31">
        <v>10</v>
      </c>
      <c r="T33" s="31">
        <v>4</v>
      </c>
      <c r="U33" s="32">
        <f t="shared" si="1"/>
        <v>14</v>
      </c>
      <c r="V33" s="32">
        <f t="shared" si="2"/>
        <v>203</v>
      </c>
      <c r="W33" s="29"/>
      <c r="X33" s="30">
        <v>24</v>
      </c>
      <c r="Y33" s="33">
        <f t="shared" si="3"/>
        <v>359</v>
      </c>
      <c r="Z33" s="34">
        <f t="shared" si="4"/>
        <v>397</v>
      </c>
    </row>
    <row r="34" spans="1:27" ht="15" customHeight="1" x14ac:dyDescent="0.25">
      <c r="A34" s="35">
        <f t="shared" si="0"/>
        <v>21</v>
      </c>
      <c r="B34" s="36" t="s">
        <v>16</v>
      </c>
      <c r="C34" s="37">
        <v>1810</v>
      </c>
      <c r="D34" s="38" t="s">
        <v>17</v>
      </c>
      <c r="E34" s="39">
        <v>622</v>
      </c>
      <c r="F34" s="40">
        <v>11</v>
      </c>
      <c r="G34" s="41">
        <v>148</v>
      </c>
      <c r="H34" s="41">
        <v>131</v>
      </c>
      <c r="I34" s="41">
        <v>8</v>
      </c>
      <c r="J34" s="41">
        <v>29</v>
      </c>
      <c r="K34" s="41">
        <v>0</v>
      </c>
      <c r="L34" s="41">
        <v>0</v>
      </c>
      <c r="M34" s="41">
        <v>4</v>
      </c>
      <c r="N34" s="41">
        <v>0</v>
      </c>
      <c r="O34" s="41">
        <v>0</v>
      </c>
      <c r="P34" s="68">
        <v>28</v>
      </c>
      <c r="Q34" s="42">
        <v>0</v>
      </c>
      <c r="R34" s="42">
        <v>0</v>
      </c>
      <c r="S34" s="42">
        <v>3</v>
      </c>
      <c r="T34" s="42">
        <v>2</v>
      </c>
      <c r="U34" s="43">
        <f t="shared" si="1"/>
        <v>5</v>
      </c>
      <c r="V34" s="43">
        <f t="shared" si="2"/>
        <v>193</v>
      </c>
      <c r="W34" s="40"/>
      <c r="X34" s="41">
        <v>18</v>
      </c>
      <c r="Y34" s="44">
        <f t="shared" si="3"/>
        <v>359</v>
      </c>
      <c r="Z34" s="45">
        <f t="shared" si="4"/>
        <v>382</v>
      </c>
    </row>
    <row r="35" spans="1:27" ht="15" customHeight="1" x14ac:dyDescent="0.25">
      <c r="A35" s="24">
        <f t="shared" si="0"/>
        <v>22</v>
      </c>
      <c r="B35" s="25" t="s">
        <v>16</v>
      </c>
      <c r="C35" s="26">
        <v>1809</v>
      </c>
      <c r="D35" s="27" t="s">
        <v>17</v>
      </c>
      <c r="E35" s="28">
        <v>671</v>
      </c>
      <c r="F35" s="29">
        <v>24</v>
      </c>
      <c r="G35" s="30">
        <v>67</v>
      </c>
      <c r="H35" s="30">
        <v>232</v>
      </c>
      <c r="I35" s="30">
        <v>30</v>
      </c>
      <c r="J35" s="30">
        <v>2</v>
      </c>
      <c r="K35" s="30">
        <v>0</v>
      </c>
      <c r="L35" s="30">
        <v>5</v>
      </c>
      <c r="M35" s="30">
        <v>3</v>
      </c>
      <c r="N35" s="30">
        <v>0</v>
      </c>
      <c r="O35" s="30">
        <v>0</v>
      </c>
      <c r="P35" s="67">
        <v>42</v>
      </c>
      <c r="Q35" s="31">
        <v>2</v>
      </c>
      <c r="R35" s="31">
        <v>0</v>
      </c>
      <c r="S35" s="31">
        <v>1</v>
      </c>
      <c r="T35" s="31">
        <v>3</v>
      </c>
      <c r="U35" s="32">
        <f t="shared" si="1"/>
        <v>6</v>
      </c>
      <c r="V35" s="32">
        <f t="shared" si="2"/>
        <v>99</v>
      </c>
      <c r="W35" s="29"/>
      <c r="X35" s="30">
        <v>36</v>
      </c>
      <c r="Y35" s="33">
        <f t="shared" si="3"/>
        <v>405</v>
      </c>
      <c r="Z35" s="34">
        <f t="shared" si="4"/>
        <v>447</v>
      </c>
    </row>
    <row r="36" spans="1:27" ht="15" customHeight="1" x14ac:dyDescent="0.25">
      <c r="A36" s="35">
        <f t="shared" si="0"/>
        <v>23</v>
      </c>
      <c r="B36" s="36" t="s">
        <v>16</v>
      </c>
      <c r="C36" s="37">
        <v>1808</v>
      </c>
      <c r="D36" s="38" t="s">
        <v>17</v>
      </c>
      <c r="E36" s="39">
        <v>621</v>
      </c>
      <c r="F36" s="40">
        <v>37</v>
      </c>
      <c r="G36" s="41">
        <v>80</v>
      </c>
      <c r="H36" s="41">
        <v>153</v>
      </c>
      <c r="I36" s="41">
        <v>14</v>
      </c>
      <c r="J36" s="41">
        <v>9</v>
      </c>
      <c r="K36" s="41">
        <v>0</v>
      </c>
      <c r="L36" s="41">
        <v>0</v>
      </c>
      <c r="M36" s="41">
        <v>0</v>
      </c>
      <c r="N36" s="41">
        <v>0</v>
      </c>
      <c r="O36" s="41">
        <v>0</v>
      </c>
      <c r="P36" s="68">
        <v>42</v>
      </c>
      <c r="Q36" s="42">
        <v>0</v>
      </c>
      <c r="R36" s="42">
        <v>0</v>
      </c>
      <c r="S36" s="42">
        <v>0</v>
      </c>
      <c r="T36" s="42">
        <v>4</v>
      </c>
      <c r="U36" s="43">
        <f t="shared" si="1"/>
        <v>4</v>
      </c>
      <c r="V36" s="43">
        <f t="shared" si="2"/>
        <v>130</v>
      </c>
      <c r="W36" s="40"/>
      <c r="X36" s="41">
        <v>22</v>
      </c>
      <c r="Y36" s="44">
        <f t="shared" si="3"/>
        <v>335</v>
      </c>
      <c r="Z36" s="45">
        <f t="shared" si="4"/>
        <v>361</v>
      </c>
    </row>
    <row r="37" spans="1:27" ht="15" customHeight="1" x14ac:dyDescent="0.25">
      <c r="A37" s="24">
        <f t="shared" si="0"/>
        <v>24</v>
      </c>
      <c r="B37" s="25" t="s">
        <v>16</v>
      </c>
      <c r="C37" s="26">
        <v>1807</v>
      </c>
      <c r="D37" s="27" t="s">
        <v>17</v>
      </c>
      <c r="E37" s="28">
        <v>749</v>
      </c>
      <c r="F37" s="29">
        <v>14</v>
      </c>
      <c r="G37" s="30">
        <v>93</v>
      </c>
      <c r="H37" s="30">
        <v>75</v>
      </c>
      <c r="I37" s="30">
        <v>21</v>
      </c>
      <c r="J37" s="30">
        <v>14</v>
      </c>
      <c r="K37" s="30">
        <v>0</v>
      </c>
      <c r="L37" s="30">
        <v>4</v>
      </c>
      <c r="M37" s="30">
        <v>0</v>
      </c>
      <c r="N37" s="30">
        <v>0</v>
      </c>
      <c r="O37" s="30">
        <v>0</v>
      </c>
      <c r="P37" s="67">
        <v>176</v>
      </c>
      <c r="Q37" s="31">
        <v>0</v>
      </c>
      <c r="R37" s="31">
        <v>0</v>
      </c>
      <c r="S37" s="31">
        <v>0</v>
      </c>
      <c r="T37" s="31">
        <v>3</v>
      </c>
      <c r="U37" s="32">
        <f t="shared" si="1"/>
        <v>3</v>
      </c>
      <c r="V37" s="32">
        <f t="shared" si="2"/>
        <v>124</v>
      </c>
      <c r="W37" s="29"/>
      <c r="X37" s="30">
        <v>44</v>
      </c>
      <c r="Y37" s="33">
        <f t="shared" si="3"/>
        <v>397</v>
      </c>
      <c r="Z37" s="34">
        <f t="shared" si="4"/>
        <v>444</v>
      </c>
    </row>
    <row r="38" spans="1:27" ht="15" customHeight="1" x14ac:dyDescent="0.25">
      <c r="A38" s="35">
        <f t="shared" si="0"/>
        <v>25</v>
      </c>
      <c r="B38" s="36" t="s">
        <v>16</v>
      </c>
      <c r="C38" s="37">
        <v>1806</v>
      </c>
      <c r="D38" s="38" t="s">
        <v>19</v>
      </c>
      <c r="E38" s="39">
        <v>700</v>
      </c>
      <c r="F38" s="40">
        <v>16</v>
      </c>
      <c r="G38" s="41">
        <v>133</v>
      </c>
      <c r="H38" s="41">
        <v>141</v>
      </c>
      <c r="I38" s="41">
        <v>6</v>
      </c>
      <c r="J38" s="41">
        <v>2</v>
      </c>
      <c r="K38" s="41">
        <v>0</v>
      </c>
      <c r="L38" s="41">
        <v>4</v>
      </c>
      <c r="M38" s="41">
        <v>4</v>
      </c>
      <c r="N38" s="41">
        <v>0</v>
      </c>
      <c r="O38" s="41">
        <v>0</v>
      </c>
      <c r="P38" s="68">
        <v>135</v>
      </c>
      <c r="Q38" s="42">
        <v>2</v>
      </c>
      <c r="R38" s="42">
        <v>0</v>
      </c>
      <c r="S38" s="42">
        <v>1</v>
      </c>
      <c r="T38" s="42">
        <v>3</v>
      </c>
      <c r="U38" s="43">
        <f t="shared" si="1"/>
        <v>6</v>
      </c>
      <c r="V38" s="43">
        <f t="shared" si="2"/>
        <v>157</v>
      </c>
      <c r="W38" s="40"/>
      <c r="X38" s="41">
        <v>25</v>
      </c>
      <c r="Y38" s="44">
        <f t="shared" si="3"/>
        <v>441</v>
      </c>
      <c r="Z38" s="45">
        <f t="shared" si="4"/>
        <v>472</v>
      </c>
    </row>
    <row r="39" spans="1:27" ht="15" customHeight="1" x14ac:dyDescent="0.25">
      <c r="A39" s="24">
        <f t="shared" si="0"/>
        <v>26</v>
      </c>
      <c r="B39" s="25" t="s">
        <v>16</v>
      </c>
      <c r="C39" s="26">
        <v>1806</v>
      </c>
      <c r="D39" s="27" t="s">
        <v>18</v>
      </c>
      <c r="E39" s="28">
        <v>701</v>
      </c>
      <c r="F39" s="29">
        <v>16</v>
      </c>
      <c r="G39" s="30">
        <v>137</v>
      </c>
      <c r="H39" s="30">
        <v>114</v>
      </c>
      <c r="I39" s="30">
        <v>6</v>
      </c>
      <c r="J39" s="30">
        <v>9</v>
      </c>
      <c r="K39" s="30">
        <v>0</v>
      </c>
      <c r="L39" s="30">
        <v>2</v>
      </c>
      <c r="M39" s="30">
        <v>3</v>
      </c>
      <c r="N39" s="30">
        <v>0</v>
      </c>
      <c r="O39" s="30">
        <v>0</v>
      </c>
      <c r="P39" s="67">
        <v>134</v>
      </c>
      <c r="Q39" s="31">
        <v>0</v>
      </c>
      <c r="R39" s="31">
        <v>0</v>
      </c>
      <c r="S39" s="31">
        <v>0</v>
      </c>
      <c r="T39" s="31">
        <v>0</v>
      </c>
      <c r="U39" s="32">
        <f t="shared" si="1"/>
        <v>0</v>
      </c>
      <c r="V39" s="32">
        <f t="shared" si="2"/>
        <v>162</v>
      </c>
      <c r="W39" s="29"/>
      <c r="X39" s="30">
        <v>35</v>
      </c>
      <c r="Y39" s="33">
        <f t="shared" si="3"/>
        <v>421</v>
      </c>
      <c r="Z39" s="34">
        <f t="shared" si="4"/>
        <v>456</v>
      </c>
      <c r="AA39">
        <f>C95</f>
        <v>0</v>
      </c>
    </row>
    <row r="40" spans="1:27" ht="15" customHeight="1" x14ac:dyDescent="0.25">
      <c r="A40" s="35">
        <f t="shared" si="0"/>
        <v>27</v>
      </c>
      <c r="B40" s="36" t="s">
        <v>16</v>
      </c>
      <c r="C40" s="37">
        <v>1806</v>
      </c>
      <c r="D40" s="38" t="s">
        <v>17</v>
      </c>
      <c r="E40" s="39">
        <v>701</v>
      </c>
      <c r="F40" s="40">
        <v>18</v>
      </c>
      <c r="G40" s="41">
        <v>98</v>
      </c>
      <c r="H40" s="41">
        <v>95</v>
      </c>
      <c r="I40" s="41">
        <v>6</v>
      </c>
      <c r="J40" s="41">
        <v>9</v>
      </c>
      <c r="K40" s="41">
        <v>0</v>
      </c>
      <c r="L40" s="41">
        <v>4</v>
      </c>
      <c r="M40" s="41">
        <v>8</v>
      </c>
      <c r="N40" s="41">
        <v>0</v>
      </c>
      <c r="O40" s="41">
        <v>0</v>
      </c>
      <c r="P40" s="68">
        <v>162</v>
      </c>
      <c r="Q40" s="42">
        <v>1</v>
      </c>
      <c r="R40" s="42">
        <v>0</v>
      </c>
      <c r="S40" s="42">
        <v>1</v>
      </c>
      <c r="T40" s="42">
        <v>5</v>
      </c>
      <c r="U40" s="43">
        <f t="shared" si="1"/>
        <v>7</v>
      </c>
      <c r="V40" s="43">
        <f t="shared" si="2"/>
        <v>132</v>
      </c>
      <c r="W40" s="40"/>
      <c r="X40" s="41">
        <v>34</v>
      </c>
      <c r="Y40" s="44">
        <f t="shared" si="3"/>
        <v>400</v>
      </c>
      <c r="Z40" s="45">
        <f t="shared" si="4"/>
        <v>441</v>
      </c>
      <c r="AA40">
        <f>AA39-AA38</f>
        <v>0</v>
      </c>
    </row>
    <row r="41" spans="1:27" ht="15" customHeight="1" x14ac:dyDescent="0.25">
      <c r="A41" s="24">
        <f t="shared" si="0"/>
        <v>28</v>
      </c>
      <c r="B41" s="25" t="s">
        <v>16</v>
      </c>
      <c r="C41" s="26">
        <v>1805</v>
      </c>
      <c r="D41" s="27" t="s">
        <v>19</v>
      </c>
      <c r="E41" s="28">
        <v>591</v>
      </c>
      <c r="F41" s="29">
        <v>6</v>
      </c>
      <c r="G41" s="30">
        <v>73</v>
      </c>
      <c r="H41" s="30">
        <v>116</v>
      </c>
      <c r="I41" s="30">
        <v>15</v>
      </c>
      <c r="J41" s="30">
        <v>27</v>
      </c>
      <c r="K41" s="30">
        <v>0</v>
      </c>
      <c r="L41" s="30">
        <v>1</v>
      </c>
      <c r="M41" s="30">
        <v>3</v>
      </c>
      <c r="N41" s="30">
        <v>0</v>
      </c>
      <c r="O41" s="30">
        <v>0</v>
      </c>
      <c r="P41" s="67">
        <v>36</v>
      </c>
      <c r="Q41" s="31">
        <v>1</v>
      </c>
      <c r="R41" s="31">
        <v>1</v>
      </c>
      <c r="S41" s="31">
        <v>8</v>
      </c>
      <c r="T41" s="31">
        <v>0</v>
      </c>
      <c r="U41" s="32">
        <f t="shared" si="1"/>
        <v>10</v>
      </c>
      <c r="V41" s="32">
        <f t="shared" si="2"/>
        <v>116</v>
      </c>
      <c r="W41" s="29">
        <v>1</v>
      </c>
      <c r="X41" s="30">
        <v>17</v>
      </c>
      <c r="Y41" s="33">
        <f t="shared" si="3"/>
        <v>277</v>
      </c>
      <c r="Z41" s="34">
        <f t="shared" si="4"/>
        <v>305</v>
      </c>
      <c r="AA41" s="46" t="e">
        <f>AA40*100/AA39</f>
        <v>#DIV/0!</v>
      </c>
    </row>
    <row r="42" spans="1:27" ht="15" customHeight="1" x14ac:dyDescent="0.25">
      <c r="A42" s="35">
        <f t="shared" si="0"/>
        <v>29</v>
      </c>
      <c r="B42" s="36" t="s">
        <v>16</v>
      </c>
      <c r="C42" s="37">
        <v>1805</v>
      </c>
      <c r="D42" s="38" t="s">
        <v>18</v>
      </c>
      <c r="E42" s="39">
        <v>592</v>
      </c>
      <c r="F42" s="40">
        <v>13</v>
      </c>
      <c r="G42" s="41">
        <v>62</v>
      </c>
      <c r="H42" s="41">
        <v>103</v>
      </c>
      <c r="I42" s="41">
        <v>15</v>
      </c>
      <c r="J42" s="41">
        <v>32</v>
      </c>
      <c r="K42" s="41">
        <v>0</v>
      </c>
      <c r="L42" s="41">
        <v>0</v>
      </c>
      <c r="M42" s="41">
        <v>1</v>
      </c>
      <c r="N42" s="41">
        <v>0</v>
      </c>
      <c r="O42" s="41">
        <v>0</v>
      </c>
      <c r="P42" s="68">
        <v>51</v>
      </c>
      <c r="Q42" s="42">
        <v>0</v>
      </c>
      <c r="R42" s="42">
        <v>0</v>
      </c>
      <c r="S42" s="42">
        <v>3</v>
      </c>
      <c r="T42" s="42">
        <v>4</v>
      </c>
      <c r="U42" s="43">
        <f t="shared" si="1"/>
        <v>7</v>
      </c>
      <c r="V42" s="43">
        <f t="shared" si="2"/>
        <v>114</v>
      </c>
      <c r="W42" s="40"/>
      <c r="X42" s="41">
        <v>19</v>
      </c>
      <c r="Y42" s="44">
        <f t="shared" si="3"/>
        <v>277</v>
      </c>
      <c r="Z42" s="45">
        <f t="shared" si="4"/>
        <v>303</v>
      </c>
      <c r="AA42" s="47" t="e">
        <f>TEXT(AA41,"0.00")</f>
        <v>#DIV/0!</v>
      </c>
    </row>
    <row r="43" spans="1:27" ht="15" customHeight="1" x14ac:dyDescent="0.25">
      <c r="A43" s="24">
        <f t="shared" si="0"/>
        <v>30</v>
      </c>
      <c r="B43" s="25" t="s">
        <v>16</v>
      </c>
      <c r="C43" s="26">
        <v>1805</v>
      </c>
      <c r="D43" s="27" t="s">
        <v>17</v>
      </c>
      <c r="E43" s="28">
        <v>592</v>
      </c>
      <c r="F43" s="29">
        <v>18</v>
      </c>
      <c r="G43" s="30">
        <v>64</v>
      </c>
      <c r="H43" s="30">
        <v>93</v>
      </c>
      <c r="I43" s="30">
        <v>2</v>
      </c>
      <c r="J43" s="30">
        <v>28</v>
      </c>
      <c r="K43" s="30">
        <v>0</v>
      </c>
      <c r="L43" s="30">
        <v>4</v>
      </c>
      <c r="M43" s="30">
        <v>5</v>
      </c>
      <c r="N43" s="30">
        <v>0</v>
      </c>
      <c r="O43" s="30">
        <v>0</v>
      </c>
      <c r="P43" s="67">
        <v>39</v>
      </c>
      <c r="Q43" s="31">
        <v>3</v>
      </c>
      <c r="R43" s="31">
        <v>0</v>
      </c>
      <c r="S43" s="31">
        <v>3</v>
      </c>
      <c r="T43" s="31">
        <v>7</v>
      </c>
      <c r="U43" s="32">
        <f t="shared" si="1"/>
        <v>13</v>
      </c>
      <c r="V43" s="32">
        <f t="shared" si="2"/>
        <v>123</v>
      </c>
      <c r="W43" s="29"/>
      <c r="X43" s="30">
        <v>30</v>
      </c>
      <c r="Y43" s="33">
        <f t="shared" si="3"/>
        <v>253</v>
      </c>
      <c r="Z43" s="34">
        <f t="shared" si="4"/>
        <v>296</v>
      </c>
    </row>
    <row r="44" spans="1:27" ht="15" customHeight="1" x14ac:dyDescent="0.25">
      <c r="A44" s="35">
        <f t="shared" si="0"/>
        <v>31</v>
      </c>
      <c r="B44" s="36" t="s">
        <v>16</v>
      </c>
      <c r="C44" s="37">
        <v>1804</v>
      </c>
      <c r="D44" s="38" t="s">
        <v>19</v>
      </c>
      <c r="E44" s="39">
        <v>729</v>
      </c>
      <c r="F44" s="40">
        <v>12</v>
      </c>
      <c r="G44" s="41">
        <v>67</v>
      </c>
      <c r="H44" s="41">
        <v>146</v>
      </c>
      <c r="I44" s="41">
        <v>10</v>
      </c>
      <c r="J44" s="41">
        <v>33</v>
      </c>
      <c r="K44" s="41">
        <v>0</v>
      </c>
      <c r="L44" s="41">
        <v>2</v>
      </c>
      <c r="M44" s="41">
        <v>6</v>
      </c>
      <c r="N44" s="41">
        <v>0</v>
      </c>
      <c r="O44" s="41">
        <v>0</v>
      </c>
      <c r="P44" s="68">
        <v>54</v>
      </c>
      <c r="Q44" s="42">
        <v>0</v>
      </c>
      <c r="R44" s="42">
        <v>0</v>
      </c>
      <c r="S44" s="42">
        <v>4</v>
      </c>
      <c r="T44" s="42">
        <v>4</v>
      </c>
      <c r="U44" s="43">
        <f t="shared" si="1"/>
        <v>8</v>
      </c>
      <c r="V44" s="43">
        <f t="shared" si="2"/>
        <v>120</v>
      </c>
      <c r="W44" s="40"/>
      <c r="X44" s="41">
        <v>27</v>
      </c>
      <c r="Y44" s="44">
        <f t="shared" si="3"/>
        <v>330</v>
      </c>
      <c r="Z44" s="45">
        <f t="shared" si="4"/>
        <v>365</v>
      </c>
    </row>
    <row r="45" spans="1:27" ht="15" customHeight="1" x14ac:dyDescent="0.25">
      <c r="A45" s="24">
        <f t="shared" si="0"/>
        <v>32</v>
      </c>
      <c r="B45" s="25" t="s">
        <v>16</v>
      </c>
      <c r="C45" s="26">
        <v>1804</v>
      </c>
      <c r="D45" s="27" t="s">
        <v>18</v>
      </c>
      <c r="E45" s="28">
        <v>729</v>
      </c>
      <c r="F45" s="29">
        <v>26</v>
      </c>
      <c r="G45" s="30">
        <v>65</v>
      </c>
      <c r="H45" s="30">
        <v>114</v>
      </c>
      <c r="I45" s="30">
        <v>22</v>
      </c>
      <c r="J45" s="30">
        <v>20</v>
      </c>
      <c r="K45" s="30">
        <v>0</v>
      </c>
      <c r="L45" s="30">
        <v>3</v>
      </c>
      <c r="M45" s="30">
        <v>7</v>
      </c>
      <c r="N45" s="30">
        <v>0</v>
      </c>
      <c r="O45" s="30">
        <v>0</v>
      </c>
      <c r="P45" s="67">
        <v>64</v>
      </c>
      <c r="Q45" s="31">
        <v>0</v>
      </c>
      <c r="R45" s="31">
        <v>0</v>
      </c>
      <c r="S45" s="31">
        <v>5</v>
      </c>
      <c r="T45" s="31">
        <v>4</v>
      </c>
      <c r="U45" s="32">
        <f t="shared" si="1"/>
        <v>9</v>
      </c>
      <c r="V45" s="32">
        <f t="shared" si="2"/>
        <v>120</v>
      </c>
      <c r="W45" s="29"/>
      <c r="X45" s="30">
        <v>21</v>
      </c>
      <c r="Y45" s="33">
        <f t="shared" si="3"/>
        <v>321</v>
      </c>
      <c r="Z45" s="34">
        <f t="shared" si="4"/>
        <v>351</v>
      </c>
    </row>
    <row r="46" spans="1:27" ht="15" customHeight="1" x14ac:dyDescent="0.25">
      <c r="A46" s="35">
        <f t="shared" si="0"/>
        <v>33</v>
      </c>
      <c r="B46" s="36" t="s">
        <v>16</v>
      </c>
      <c r="C46" s="37">
        <v>1804</v>
      </c>
      <c r="D46" s="38" t="s">
        <v>17</v>
      </c>
      <c r="E46" s="39">
        <v>730</v>
      </c>
      <c r="F46" s="40">
        <v>20</v>
      </c>
      <c r="G46" s="41">
        <v>56</v>
      </c>
      <c r="H46" s="41">
        <v>144</v>
      </c>
      <c r="I46" s="41">
        <v>13</v>
      </c>
      <c r="J46" s="41">
        <v>33</v>
      </c>
      <c r="K46" s="41">
        <v>0</v>
      </c>
      <c r="L46" s="41">
        <v>7</v>
      </c>
      <c r="M46" s="41">
        <v>12</v>
      </c>
      <c r="N46" s="41">
        <v>0</v>
      </c>
      <c r="O46" s="41">
        <v>0</v>
      </c>
      <c r="P46" s="68">
        <v>65</v>
      </c>
      <c r="Q46" s="42">
        <v>1</v>
      </c>
      <c r="R46" s="42">
        <v>0</v>
      </c>
      <c r="S46" s="42">
        <v>7</v>
      </c>
      <c r="T46" s="42">
        <v>3</v>
      </c>
      <c r="U46" s="43">
        <f t="shared" si="1"/>
        <v>11</v>
      </c>
      <c r="V46" s="43">
        <f t="shared" si="2"/>
        <v>120</v>
      </c>
      <c r="W46" s="40"/>
      <c r="X46" s="41">
        <v>20</v>
      </c>
      <c r="Y46" s="44">
        <f t="shared" si="3"/>
        <v>350</v>
      </c>
      <c r="Z46" s="45">
        <f t="shared" si="4"/>
        <v>381</v>
      </c>
      <c r="AA46">
        <f>AA45-AA44</f>
        <v>0</v>
      </c>
    </row>
    <row r="47" spans="1:27" ht="15" customHeight="1" x14ac:dyDescent="0.25">
      <c r="A47" s="24">
        <f t="shared" si="0"/>
        <v>34</v>
      </c>
      <c r="B47" s="25" t="s">
        <v>16</v>
      </c>
      <c r="C47" s="26">
        <v>1803</v>
      </c>
      <c r="D47" s="27" t="s">
        <v>20</v>
      </c>
      <c r="E47" s="28">
        <v>675</v>
      </c>
      <c r="F47" s="29">
        <v>17</v>
      </c>
      <c r="G47" s="30">
        <v>84</v>
      </c>
      <c r="H47" s="30">
        <v>102</v>
      </c>
      <c r="I47" s="30">
        <v>7</v>
      </c>
      <c r="J47" s="30">
        <v>39</v>
      </c>
      <c r="K47" s="30">
        <v>0</v>
      </c>
      <c r="L47" s="30">
        <v>0</v>
      </c>
      <c r="M47" s="30">
        <v>2</v>
      </c>
      <c r="N47" s="30">
        <v>0</v>
      </c>
      <c r="O47" s="30">
        <v>0</v>
      </c>
      <c r="P47" s="67">
        <v>87</v>
      </c>
      <c r="Q47" s="31">
        <v>0</v>
      </c>
      <c r="R47" s="31">
        <v>0</v>
      </c>
      <c r="S47" s="31">
        <v>0</v>
      </c>
      <c r="T47" s="31">
        <v>9</v>
      </c>
      <c r="U47" s="32">
        <f t="shared" si="1"/>
        <v>9</v>
      </c>
      <c r="V47" s="32">
        <f t="shared" si="2"/>
        <v>149</v>
      </c>
      <c r="W47" s="29"/>
      <c r="X47" s="30">
        <v>24</v>
      </c>
      <c r="Y47" s="33">
        <f t="shared" si="3"/>
        <v>338</v>
      </c>
      <c r="Z47" s="34">
        <f t="shared" si="4"/>
        <v>371</v>
      </c>
      <c r="AA47" s="46" t="e">
        <f>AA46*100/AA45</f>
        <v>#DIV/0!</v>
      </c>
    </row>
    <row r="48" spans="1:27" ht="15" customHeight="1" x14ac:dyDescent="0.25">
      <c r="A48" s="35">
        <f t="shared" si="0"/>
        <v>35</v>
      </c>
      <c r="B48" s="36" t="s">
        <v>16</v>
      </c>
      <c r="C48" s="37">
        <v>1803</v>
      </c>
      <c r="D48" s="38" t="s">
        <v>21</v>
      </c>
      <c r="E48" s="39">
        <v>675</v>
      </c>
      <c r="F48" s="40">
        <v>11</v>
      </c>
      <c r="G48" s="41">
        <v>56</v>
      </c>
      <c r="H48" s="41">
        <v>123</v>
      </c>
      <c r="I48" s="41">
        <v>8</v>
      </c>
      <c r="J48" s="41">
        <v>27</v>
      </c>
      <c r="K48" s="41">
        <v>0</v>
      </c>
      <c r="L48" s="41">
        <v>1</v>
      </c>
      <c r="M48" s="41">
        <v>6</v>
      </c>
      <c r="N48" s="41">
        <v>0</v>
      </c>
      <c r="O48" s="41">
        <v>0</v>
      </c>
      <c r="P48" s="68">
        <v>93</v>
      </c>
      <c r="Q48" s="42">
        <v>1</v>
      </c>
      <c r="R48" s="42">
        <v>0</v>
      </c>
      <c r="S48" s="42">
        <v>2</v>
      </c>
      <c r="T48" s="42">
        <v>9</v>
      </c>
      <c r="U48" s="43">
        <f t="shared" si="1"/>
        <v>12</v>
      </c>
      <c r="V48" s="43">
        <f t="shared" si="2"/>
        <v>106</v>
      </c>
      <c r="W48" s="40"/>
      <c r="X48" s="41">
        <v>24</v>
      </c>
      <c r="Y48" s="44">
        <f t="shared" si="3"/>
        <v>325</v>
      </c>
      <c r="Z48" s="45">
        <f t="shared" si="4"/>
        <v>361</v>
      </c>
      <c r="AA48" s="47" t="e">
        <f>TEXT(AA47,"0.00")</f>
        <v>#DIV/0!</v>
      </c>
    </row>
    <row r="49" spans="1:27" ht="15" customHeight="1" x14ac:dyDescent="0.25">
      <c r="A49" s="24">
        <f t="shared" si="0"/>
        <v>36</v>
      </c>
      <c r="B49" s="25" t="s">
        <v>16</v>
      </c>
      <c r="C49" s="26">
        <v>1803</v>
      </c>
      <c r="D49" s="27" t="s">
        <v>19</v>
      </c>
      <c r="E49" s="28">
        <v>675</v>
      </c>
      <c r="F49" s="29">
        <v>10</v>
      </c>
      <c r="G49" s="30">
        <v>77</v>
      </c>
      <c r="H49" s="30">
        <v>130</v>
      </c>
      <c r="I49" s="30">
        <v>6</v>
      </c>
      <c r="J49" s="30">
        <v>21</v>
      </c>
      <c r="K49" s="30">
        <v>0</v>
      </c>
      <c r="L49" s="30">
        <v>4</v>
      </c>
      <c r="M49" s="30">
        <v>7</v>
      </c>
      <c r="N49" s="30">
        <v>0</v>
      </c>
      <c r="O49" s="30">
        <v>0</v>
      </c>
      <c r="P49" s="67">
        <v>76</v>
      </c>
      <c r="Q49" s="31">
        <v>0</v>
      </c>
      <c r="R49" s="31">
        <v>1</v>
      </c>
      <c r="S49" s="31">
        <v>5</v>
      </c>
      <c r="T49" s="31">
        <v>0</v>
      </c>
      <c r="U49" s="32">
        <f t="shared" si="1"/>
        <v>6</v>
      </c>
      <c r="V49" s="32">
        <f t="shared" si="2"/>
        <v>114</v>
      </c>
      <c r="W49" s="29"/>
      <c r="X49" s="30">
        <v>34</v>
      </c>
      <c r="Y49" s="33">
        <f t="shared" si="3"/>
        <v>331</v>
      </c>
      <c r="Z49" s="34">
        <f t="shared" si="4"/>
        <v>371</v>
      </c>
    </row>
    <row r="50" spans="1:27" ht="15" customHeight="1" x14ac:dyDescent="0.25">
      <c r="A50" s="35">
        <f t="shared" si="0"/>
        <v>37</v>
      </c>
      <c r="B50" s="36" t="s">
        <v>16</v>
      </c>
      <c r="C50" s="37">
        <v>1803</v>
      </c>
      <c r="D50" s="38" t="s">
        <v>18</v>
      </c>
      <c r="E50" s="39">
        <v>675</v>
      </c>
      <c r="F50" s="40">
        <v>15</v>
      </c>
      <c r="G50" s="41">
        <v>74</v>
      </c>
      <c r="H50" s="41">
        <v>145</v>
      </c>
      <c r="I50" s="41">
        <v>15</v>
      </c>
      <c r="J50" s="41">
        <v>29</v>
      </c>
      <c r="K50" s="41">
        <v>0</v>
      </c>
      <c r="L50" s="41">
        <v>2</v>
      </c>
      <c r="M50" s="41">
        <v>3</v>
      </c>
      <c r="N50" s="41">
        <v>0</v>
      </c>
      <c r="O50" s="41">
        <v>0</v>
      </c>
      <c r="P50" s="68">
        <v>77</v>
      </c>
      <c r="Q50" s="42">
        <v>0</v>
      </c>
      <c r="R50" s="42">
        <v>0</v>
      </c>
      <c r="S50" s="42">
        <v>5</v>
      </c>
      <c r="T50" s="42">
        <v>4</v>
      </c>
      <c r="U50" s="43">
        <f t="shared" si="1"/>
        <v>9</v>
      </c>
      <c r="V50" s="43">
        <f t="shared" si="2"/>
        <v>127</v>
      </c>
      <c r="W50" s="40"/>
      <c r="X50" s="41">
        <v>22</v>
      </c>
      <c r="Y50" s="44">
        <f t="shared" si="3"/>
        <v>360</v>
      </c>
      <c r="Z50" s="45">
        <f t="shared" si="4"/>
        <v>391</v>
      </c>
    </row>
    <row r="51" spans="1:27" ht="15" customHeight="1" x14ac:dyDescent="0.25">
      <c r="A51" s="24">
        <f t="shared" si="0"/>
        <v>38</v>
      </c>
      <c r="B51" s="25" t="s">
        <v>16</v>
      </c>
      <c r="C51" s="26">
        <v>1803</v>
      </c>
      <c r="D51" s="27" t="s">
        <v>17</v>
      </c>
      <c r="E51" s="28">
        <v>675</v>
      </c>
      <c r="F51" s="29">
        <v>14</v>
      </c>
      <c r="G51" s="30">
        <v>71</v>
      </c>
      <c r="H51" s="30">
        <v>122</v>
      </c>
      <c r="I51" s="30">
        <v>23</v>
      </c>
      <c r="J51" s="30">
        <v>34</v>
      </c>
      <c r="K51" s="30">
        <v>0</v>
      </c>
      <c r="L51" s="30">
        <v>0</v>
      </c>
      <c r="M51" s="30">
        <v>6</v>
      </c>
      <c r="N51" s="30">
        <v>0</v>
      </c>
      <c r="O51" s="30">
        <v>0</v>
      </c>
      <c r="P51" s="67">
        <v>85</v>
      </c>
      <c r="Q51" s="31">
        <v>0</v>
      </c>
      <c r="R51" s="31">
        <v>0</v>
      </c>
      <c r="S51" s="31">
        <v>4</v>
      </c>
      <c r="T51" s="31">
        <v>3</v>
      </c>
      <c r="U51" s="32">
        <f t="shared" si="1"/>
        <v>7</v>
      </c>
      <c r="V51" s="32">
        <f t="shared" si="2"/>
        <v>126</v>
      </c>
      <c r="W51" s="29"/>
      <c r="X51" s="30">
        <v>25</v>
      </c>
      <c r="Y51" s="33">
        <f t="shared" si="3"/>
        <v>355</v>
      </c>
      <c r="Z51" s="34">
        <f t="shared" si="4"/>
        <v>387</v>
      </c>
    </row>
    <row r="52" spans="1:27" ht="15" customHeight="1" x14ac:dyDescent="0.25">
      <c r="A52" s="35">
        <f t="shared" si="0"/>
        <v>39</v>
      </c>
      <c r="B52" s="36" t="s">
        <v>16</v>
      </c>
      <c r="C52" s="37">
        <v>1802</v>
      </c>
      <c r="D52" s="38" t="s">
        <v>20</v>
      </c>
      <c r="E52" s="39">
        <v>692</v>
      </c>
      <c r="F52" s="40">
        <v>14</v>
      </c>
      <c r="G52" s="41">
        <v>84</v>
      </c>
      <c r="H52" s="41">
        <v>183</v>
      </c>
      <c r="I52" s="41">
        <v>13</v>
      </c>
      <c r="J52" s="41">
        <v>10</v>
      </c>
      <c r="K52" s="41">
        <v>0</v>
      </c>
      <c r="L52" s="41">
        <v>2</v>
      </c>
      <c r="M52" s="41">
        <v>6</v>
      </c>
      <c r="N52" s="41">
        <v>0</v>
      </c>
      <c r="O52" s="41">
        <v>0</v>
      </c>
      <c r="P52" s="68">
        <v>93</v>
      </c>
      <c r="Q52" s="42">
        <v>0</v>
      </c>
      <c r="R52" s="42">
        <v>0</v>
      </c>
      <c r="S52" s="42">
        <v>0</v>
      </c>
      <c r="T52" s="42">
        <v>2</v>
      </c>
      <c r="U52" s="43">
        <f t="shared" si="1"/>
        <v>2</v>
      </c>
      <c r="V52" s="43">
        <f t="shared" si="2"/>
        <v>110</v>
      </c>
      <c r="W52" s="40"/>
      <c r="X52" s="41">
        <v>20</v>
      </c>
      <c r="Y52" s="44">
        <f t="shared" si="3"/>
        <v>405</v>
      </c>
      <c r="Z52" s="45">
        <f t="shared" si="4"/>
        <v>427</v>
      </c>
    </row>
    <row r="53" spans="1:27" ht="15" customHeight="1" x14ac:dyDescent="0.25">
      <c r="A53" s="24">
        <f t="shared" si="0"/>
        <v>40</v>
      </c>
      <c r="B53" s="25" t="s">
        <v>16</v>
      </c>
      <c r="C53" s="26">
        <v>1802</v>
      </c>
      <c r="D53" s="27" t="s">
        <v>21</v>
      </c>
      <c r="E53" s="28">
        <v>692</v>
      </c>
      <c r="F53" s="29">
        <v>14</v>
      </c>
      <c r="G53" s="30">
        <v>87</v>
      </c>
      <c r="H53" s="30">
        <v>198</v>
      </c>
      <c r="I53" s="30">
        <v>15</v>
      </c>
      <c r="J53" s="30">
        <v>0</v>
      </c>
      <c r="K53" s="30">
        <v>0</v>
      </c>
      <c r="L53" s="30">
        <v>1</v>
      </c>
      <c r="M53" s="30">
        <v>3</v>
      </c>
      <c r="N53" s="30">
        <v>0</v>
      </c>
      <c r="O53" s="30">
        <v>0</v>
      </c>
      <c r="P53" s="67">
        <v>86</v>
      </c>
      <c r="Q53" s="31">
        <v>2</v>
      </c>
      <c r="R53" s="31">
        <v>0</v>
      </c>
      <c r="S53" s="31">
        <v>0</v>
      </c>
      <c r="T53" s="31">
        <v>5</v>
      </c>
      <c r="U53" s="32">
        <f t="shared" si="1"/>
        <v>7</v>
      </c>
      <c r="V53" s="32">
        <f t="shared" si="2"/>
        <v>108</v>
      </c>
      <c r="W53" s="29"/>
      <c r="X53" s="30">
        <v>20</v>
      </c>
      <c r="Y53" s="33">
        <f t="shared" si="3"/>
        <v>404</v>
      </c>
      <c r="Z53" s="34">
        <f t="shared" si="4"/>
        <v>431</v>
      </c>
    </row>
    <row r="54" spans="1:27" ht="15" customHeight="1" x14ac:dyDescent="0.25">
      <c r="A54" s="35">
        <f t="shared" si="0"/>
        <v>41</v>
      </c>
      <c r="B54" s="36" t="s">
        <v>16</v>
      </c>
      <c r="C54" s="37">
        <v>1802</v>
      </c>
      <c r="D54" s="38" t="s">
        <v>19</v>
      </c>
      <c r="E54" s="39">
        <v>693</v>
      </c>
      <c r="F54" s="40">
        <v>19</v>
      </c>
      <c r="G54" s="41">
        <v>82</v>
      </c>
      <c r="H54" s="41">
        <v>159</v>
      </c>
      <c r="I54" s="41">
        <v>17</v>
      </c>
      <c r="J54" s="41">
        <v>5</v>
      </c>
      <c r="K54" s="41">
        <v>0</v>
      </c>
      <c r="L54" s="41">
        <v>2</v>
      </c>
      <c r="M54" s="41">
        <v>2</v>
      </c>
      <c r="N54" s="41">
        <v>0</v>
      </c>
      <c r="O54" s="41">
        <v>0</v>
      </c>
      <c r="P54" s="68">
        <v>99</v>
      </c>
      <c r="Q54" s="42">
        <v>5</v>
      </c>
      <c r="R54" s="42">
        <v>0</v>
      </c>
      <c r="S54" s="42">
        <v>1</v>
      </c>
      <c r="T54" s="42">
        <v>4</v>
      </c>
      <c r="U54" s="43">
        <f t="shared" si="1"/>
        <v>10</v>
      </c>
      <c r="V54" s="43">
        <f t="shared" si="2"/>
        <v>116</v>
      </c>
      <c r="W54" s="40"/>
      <c r="X54" s="41">
        <v>22</v>
      </c>
      <c r="Y54" s="44">
        <f t="shared" si="3"/>
        <v>385</v>
      </c>
      <c r="Z54" s="45">
        <f t="shared" si="4"/>
        <v>417</v>
      </c>
    </row>
    <row r="55" spans="1:27" ht="15" customHeight="1" x14ac:dyDescent="0.25">
      <c r="A55" s="24">
        <f t="shared" si="0"/>
        <v>42</v>
      </c>
      <c r="B55" s="25" t="s">
        <v>16</v>
      </c>
      <c r="C55" s="26">
        <v>1802</v>
      </c>
      <c r="D55" s="27" t="s">
        <v>18</v>
      </c>
      <c r="E55" s="28">
        <v>693</v>
      </c>
      <c r="F55" s="29">
        <v>17</v>
      </c>
      <c r="G55" s="30">
        <v>85</v>
      </c>
      <c r="H55" s="30">
        <v>206</v>
      </c>
      <c r="I55" s="30">
        <v>26</v>
      </c>
      <c r="J55" s="30">
        <v>6</v>
      </c>
      <c r="K55" s="30">
        <v>0</v>
      </c>
      <c r="L55" s="30">
        <v>0</v>
      </c>
      <c r="M55" s="30">
        <v>8</v>
      </c>
      <c r="N55" s="30">
        <v>0</v>
      </c>
      <c r="O55" s="30">
        <v>0</v>
      </c>
      <c r="P55" s="67">
        <v>90</v>
      </c>
      <c r="Q55" s="31">
        <v>1</v>
      </c>
      <c r="R55" s="31">
        <v>0</v>
      </c>
      <c r="S55" s="31">
        <v>0</v>
      </c>
      <c r="T55" s="31">
        <v>1</v>
      </c>
      <c r="U55" s="32">
        <f t="shared" si="1"/>
        <v>2</v>
      </c>
      <c r="V55" s="32">
        <f t="shared" si="2"/>
        <v>110</v>
      </c>
      <c r="W55" s="29"/>
      <c r="X55" s="30">
        <v>24</v>
      </c>
      <c r="Y55" s="33">
        <f t="shared" si="3"/>
        <v>438</v>
      </c>
      <c r="Z55" s="34">
        <f t="shared" si="4"/>
        <v>464</v>
      </c>
    </row>
    <row r="56" spans="1:27" ht="15" customHeight="1" x14ac:dyDescent="0.25">
      <c r="A56" s="35">
        <f t="shared" si="0"/>
        <v>43</v>
      </c>
      <c r="B56" s="36" t="s">
        <v>16</v>
      </c>
      <c r="C56" s="37">
        <v>1802</v>
      </c>
      <c r="D56" s="38" t="s">
        <v>17</v>
      </c>
      <c r="E56" s="39">
        <v>693</v>
      </c>
      <c r="F56" s="40">
        <v>20</v>
      </c>
      <c r="G56" s="41">
        <v>66</v>
      </c>
      <c r="H56" s="41">
        <v>207</v>
      </c>
      <c r="I56" s="41">
        <v>22</v>
      </c>
      <c r="J56" s="41">
        <v>6</v>
      </c>
      <c r="K56" s="41">
        <v>0</v>
      </c>
      <c r="L56" s="41">
        <v>1</v>
      </c>
      <c r="M56" s="41">
        <v>14</v>
      </c>
      <c r="N56" s="41">
        <v>0</v>
      </c>
      <c r="O56" s="41">
        <v>0</v>
      </c>
      <c r="P56" s="68">
        <v>71</v>
      </c>
      <c r="Q56" s="42">
        <v>0</v>
      </c>
      <c r="R56" s="42">
        <v>5</v>
      </c>
      <c r="S56" s="42">
        <v>3</v>
      </c>
      <c r="T56" s="42">
        <v>0</v>
      </c>
      <c r="U56" s="43">
        <f t="shared" si="1"/>
        <v>8</v>
      </c>
      <c r="V56" s="43">
        <f t="shared" si="2"/>
        <v>100</v>
      </c>
      <c r="W56" s="40">
        <v>1</v>
      </c>
      <c r="X56" s="41">
        <v>16</v>
      </c>
      <c r="Y56" s="44">
        <f t="shared" si="3"/>
        <v>407</v>
      </c>
      <c r="Z56" s="45">
        <f t="shared" si="4"/>
        <v>432</v>
      </c>
    </row>
    <row r="57" spans="1:27" ht="15" customHeight="1" x14ac:dyDescent="0.25">
      <c r="A57" s="24">
        <f t="shared" si="0"/>
        <v>44</v>
      </c>
      <c r="B57" s="25" t="s">
        <v>16</v>
      </c>
      <c r="C57" s="26">
        <v>1801</v>
      </c>
      <c r="D57" s="27" t="s">
        <v>19</v>
      </c>
      <c r="E57" s="28">
        <v>670</v>
      </c>
      <c r="F57" s="29">
        <v>33</v>
      </c>
      <c r="G57" s="30">
        <v>113</v>
      </c>
      <c r="H57" s="30">
        <v>162</v>
      </c>
      <c r="I57" s="30">
        <v>9</v>
      </c>
      <c r="J57" s="30">
        <v>2</v>
      </c>
      <c r="K57" s="30">
        <v>0</v>
      </c>
      <c r="L57" s="30">
        <v>2</v>
      </c>
      <c r="M57" s="30">
        <v>3</v>
      </c>
      <c r="N57" s="30">
        <v>0</v>
      </c>
      <c r="O57" s="30">
        <v>0</v>
      </c>
      <c r="P57" s="67">
        <v>107</v>
      </c>
      <c r="Q57" s="31">
        <v>2</v>
      </c>
      <c r="R57" s="31">
        <v>0</v>
      </c>
      <c r="S57" s="31">
        <v>2</v>
      </c>
      <c r="T57" s="31">
        <v>4</v>
      </c>
      <c r="U57" s="32">
        <f t="shared" si="1"/>
        <v>8</v>
      </c>
      <c r="V57" s="32">
        <f t="shared" si="2"/>
        <v>156</v>
      </c>
      <c r="W57" s="29"/>
      <c r="X57" s="30">
        <v>17</v>
      </c>
      <c r="Y57" s="33">
        <f t="shared" si="3"/>
        <v>431</v>
      </c>
      <c r="Z57" s="34">
        <f t="shared" si="4"/>
        <v>456</v>
      </c>
      <c r="AA57">
        <f>C113</f>
        <v>0</v>
      </c>
    </row>
    <row r="58" spans="1:27" ht="15" customHeight="1" x14ac:dyDescent="0.25">
      <c r="A58" s="35">
        <f t="shared" si="0"/>
        <v>45</v>
      </c>
      <c r="B58" s="36" t="s">
        <v>16</v>
      </c>
      <c r="C58" s="37">
        <v>1801</v>
      </c>
      <c r="D58" s="38" t="s">
        <v>18</v>
      </c>
      <c r="E58" s="39">
        <v>670</v>
      </c>
      <c r="F58" s="40">
        <v>27</v>
      </c>
      <c r="G58" s="41">
        <v>75</v>
      </c>
      <c r="H58" s="41">
        <v>194</v>
      </c>
      <c r="I58" s="41">
        <v>15</v>
      </c>
      <c r="J58" s="41">
        <v>4</v>
      </c>
      <c r="K58" s="41">
        <v>0</v>
      </c>
      <c r="L58" s="41">
        <v>2</v>
      </c>
      <c r="M58" s="41">
        <v>7</v>
      </c>
      <c r="N58" s="41">
        <v>0</v>
      </c>
      <c r="O58" s="41">
        <v>0</v>
      </c>
      <c r="P58" s="68">
        <v>86</v>
      </c>
      <c r="Q58" s="42">
        <v>3</v>
      </c>
      <c r="R58" s="42">
        <v>0</v>
      </c>
      <c r="S58" s="42">
        <v>2</v>
      </c>
      <c r="T58" s="42">
        <v>5</v>
      </c>
      <c r="U58" s="43">
        <f t="shared" si="1"/>
        <v>10</v>
      </c>
      <c r="V58" s="43">
        <f t="shared" si="2"/>
        <v>116</v>
      </c>
      <c r="W58" s="40"/>
      <c r="X58" s="41">
        <v>19</v>
      </c>
      <c r="Y58" s="44">
        <f t="shared" si="3"/>
        <v>410</v>
      </c>
      <c r="Z58" s="45">
        <f t="shared" si="4"/>
        <v>439</v>
      </c>
      <c r="AA58">
        <f>AA57-AA56</f>
        <v>0</v>
      </c>
    </row>
    <row r="59" spans="1:27" ht="15" customHeight="1" x14ac:dyDescent="0.25">
      <c r="A59" s="24">
        <f t="shared" si="0"/>
        <v>46</v>
      </c>
      <c r="B59" s="25" t="s">
        <v>16</v>
      </c>
      <c r="C59" s="26">
        <v>1801</v>
      </c>
      <c r="D59" s="27" t="s">
        <v>17</v>
      </c>
      <c r="E59" s="28">
        <v>670</v>
      </c>
      <c r="F59" s="29">
        <v>32</v>
      </c>
      <c r="G59" s="30">
        <v>80</v>
      </c>
      <c r="H59" s="30">
        <v>177</v>
      </c>
      <c r="I59" s="30">
        <v>10</v>
      </c>
      <c r="J59" s="30">
        <v>2</v>
      </c>
      <c r="K59" s="30">
        <v>0</v>
      </c>
      <c r="L59" s="30">
        <v>0</v>
      </c>
      <c r="M59" s="30">
        <v>3</v>
      </c>
      <c r="N59" s="30">
        <v>0</v>
      </c>
      <c r="O59" s="30">
        <v>0</v>
      </c>
      <c r="P59" s="67">
        <v>111</v>
      </c>
      <c r="Q59" s="31">
        <v>2</v>
      </c>
      <c r="R59" s="31">
        <v>0</v>
      </c>
      <c r="S59" s="31">
        <v>0</v>
      </c>
      <c r="T59" s="31">
        <v>5</v>
      </c>
      <c r="U59" s="32">
        <f t="shared" si="1"/>
        <v>7</v>
      </c>
      <c r="V59" s="32">
        <f t="shared" si="2"/>
        <v>121</v>
      </c>
      <c r="W59" s="29"/>
      <c r="X59" s="30">
        <v>12</v>
      </c>
      <c r="Y59" s="33">
        <f t="shared" si="3"/>
        <v>415</v>
      </c>
      <c r="Z59" s="34">
        <f t="shared" si="4"/>
        <v>434</v>
      </c>
      <c r="AA59" s="46" t="e">
        <f>AA58*100/AA57</f>
        <v>#DIV/0!</v>
      </c>
    </row>
    <row r="60" spans="1:27" ht="15" customHeight="1" x14ac:dyDescent="0.25">
      <c r="A60" s="35">
        <f t="shared" si="0"/>
        <v>47</v>
      </c>
      <c r="B60" s="36" t="s">
        <v>16</v>
      </c>
      <c r="C60" s="37">
        <v>1800</v>
      </c>
      <c r="D60" s="38" t="s">
        <v>20</v>
      </c>
      <c r="E60" s="39">
        <v>631</v>
      </c>
      <c r="F60" s="40">
        <v>30</v>
      </c>
      <c r="G60" s="41">
        <v>77</v>
      </c>
      <c r="H60" s="41">
        <v>181</v>
      </c>
      <c r="I60" s="41">
        <v>14</v>
      </c>
      <c r="J60" s="41">
        <v>6</v>
      </c>
      <c r="K60" s="41">
        <v>0</v>
      </c>
      <c r="L60" s="41">
        <v>1</v>
      </c>
      <c r="M60" s="41">
        <v>4</v>
      </c>
      <c r="N60" s="41">
        <v>0</v>
      </c>
      <c r="O60" s="41">
        <v>0</v>
      </c>
      <c r="P60" s="68">
        <v>68</v>
      </c>
      <c r="Q60" s="42">
        <v>2</v>
      </c>
      <c r="R60" s="42">
        <v>0</v>
      </c>
      <c r="S60" s="42">
        <v>0</v>
      </c>
      <c r="T60" s="42">
        <v>3</v>
      </c>
      <c r="U60" s="43">
        <f t="shared" si="1"/>
        <v>5</v>
      </c>
      <c r="V60" s="43">
        <f t="shared" si="2"/>
        <v>118</v>
      </c>
      <c r="W60" s="40"/>
      <c r="X60" s="41">
        <v>21</v>
      </c>
      <c r="Y60" s="44">
        <f t="shared" si="3"/>
        <v>381</v>
      </c>
      <c r="Z60" s="45">
        <f t="shared" si="4"/>
        <v>407</v>
      </c>
      <c r="AA60" s="47" t="e">
        <f>TEXT(AA59,"0.00")</f>
        <v>#DIV/0!</v>
      </c>
    </row>
    <row r="61" spans="1:27" ht="15" customHeight="1" x14ac:dyDescent="0.25">
      <c r="A61" s="24">
        <f t="shared" si="0"/>
        <v>48</v>
      </c>
      <c r="B61" s="25" t="s">
        <v>16</v>
      </c>
      <c r="C61" s="26">
        <v>1800</v>
      </c>
      <c r="D61" s="27" t="s">
        <v>21</v>
      </c>
      <c r="E61" s="28">
        <v>631</v>
      </c>
      <c r="F61" s="29">
        <v>15</v>
      </c>
      <c r="G61" s="30">
        <v>68</v>
      </c>
      <c r="H61" s="30">
        <v>170</v>
      </c>
      <c r="I61" s="30">
        <v>10</v>
      </c>
      <c r="J61" s="30">
        <v>8</v>
      </c>
      <c r="K61" s="30">
        <v>0</v>
      </c>
      <c r="L61" s="30">
        <v>0</v>
      </c>
      <c r="M61" s="30">
        <v>6</v>
      </c>
      <c r="N61" s="30">
        <v>0</v>
      </c>
      <c r="O61" s="30">
        <v>0</v>
      </c>
      <c r="P61" s="67">
        <v>95</v>
      </c>
      <c r="Q61" s="31">
        <v>2</v>
      </c>
      <c r="R61" s="31">
        <v>0</v>
      </c>
      <c r="S61" s="31">
        <v>0</v>
      </c>
      <c r="T61" s="31">
        <v>7</v>
      </c>
      <c r="U61" s="32">
        <f t="shared" si="1"/>
        <v>9</v>
      </c>
      <c r="V61" s="32">
        <f t="shared" si="2"/>
        <v>100</v>
      </c>
      <c r="W61" s="29"/>
      <c r="X61" s="30">
        <v>23</v>
      </c>
      <c r="Y61" s="33">
        <f t="shared" si="3"/>
        <v>372</v>
      </c>
      <c r="Z61" s="34">
        <f t="shared" si="4"/>
        <v>404</v>
      </c>
    </row>
    <row r="62" spans="1:27" ht="15" customHeight="1" x14ac:dyDescent="0.25">
      <c r="A62" s="35">
        <f t="shared" si="0"/>
        <v>49</v>
      </c>
      <c r="B62" s="36" t="s">
        <v>16</v>
      </c>
      <c r="C62" s="37">
        <v>1800</v>
      </c>
      <c r="D62" s="38" t="s">
        <v>19</v>
      </c>
      <c r="E62" s="39">
        <v>632</v>
      </c>
      <c r="F62" s="40">
        <v>25</v>
      </c>
      <c r="G62" s="41">
        <v>71</v>
      </c>
      <c r="H62" s="41">
        <v>195</v>
      </c>
      <c r="I62" s="41">
        <v>15</v>
      </c>
      <c r="J62" s="41">
        <v>3</v>
      </c>
      <c r="K62" s="41">
        <v>0</v>
      </c>
      <c r="L62" s="41">
        <v>1</v>
      </c>
      <c r="M62" s="41">
        <v>4</v>
      </c>
      <c r="N62" s="41">
        <v>0</v>
      </c>
      <c r="O62" s="41">
        <v>0</v>
      </c>
      <c r="P62" s="68">
        <v>76</v>
      </c>
      <c r="Q62" s="42">
        <v>1</v>
      </c>
      <c r="R62" s="42">
        <v>1</v>
      </c>
      <c r="S62" s="42">
        <v>1</v>
      </c>
      <c r="T62" s="42">
        <v>4</v>
      </c>
      <c r="U62" s="43">
        <f t="shared" si="1"/>
        <v>7</v>
      </c>
      <c r="V62" s="43">
        <f t="shared" si="2"/>
        <v>106</v>
      </c>
      <c r="W62" s="40"/>
      <c r="X62" s="41">
        <v>24</v>
      </c>
      <c r="Y62" s="44">
        <f t="shared" si="3"/>
        <v>390</v>
      </c>
      <c r="Z62" s="45">
        <f t="shared" si="4"/>
        <v>421</v>
      </c>
    </row>
    <row r="63" spans="1:27" ht="15" customHeight="1" x14ac:dyDescent="0.25">
      <c r="A63" s="24">
        <f t="shared" si="0"/>
        <v>50</v>
      </c>
      <c r="B63" s="25" t="s">
        <v>16</v>
      </c>
      <c r="C63" s="26">
        <v>1800</v>
      </c>
      <c r="D63" s="27" t="s">
        <v>18</v>
      </c>
      <c r="E63" s="28">
        <v>632</v>
      </c>
      <c r="F63" s="29">
        <v>24</v>
      </c>
      <c r="G63" s="30">
        <v>71</v>
      </c>
      <c r="H63" s="30">
        <v>210</v>
      </c>
      <c r="I63" s="30">
        <v>14</v>
      </c>
      <c r="J63" s="30">
        <v>7</v>
      </c>
      <c r="K63" s="30">
        <v>0</v>
      </c>
      <c r="L63" s="30">
        <v>1</v>
      </c>
      <c r="M63" s="30">
        <v>5</v>
      </c>
      <c r="N63" s="30">
        <v>0</v>
      </c>
      <c r="O63" s="30">
        <v>0</v>
      </c>
      <c r="P63" s="67">
        <v>76</v>
      </c>
      <c r="Q63" s="31">
        <v>1</v>
      </c>
      <c r="R63" s="31">
        <v>0</v>
      </c>
      <c r="S63" s="31">
        <v>0</v>
      </c>
      <c r="T63" s="31">
        <v>1</v>
      </c>
      <c r="U63" s="32">
        <f t="shared" si="1"/>
        <v>2</v>
      </c>
      <c r="V63" s="32">
        <f t="shared" si="2"/>
        <v>104</v>
      </c>
      <c r="W63" s="29"/>
      <c r="X63" s="30">
        <v>20</v>
      </c>
      <c r="Y63" s="33">
        <f t="shared" si="3"/>
        <v>408</v>
      </c>
      <c r="Z63" s="34">
        <f t="shared" si="4"/>
        <v>430</v>
      </c>
    </row>
    <row r="64" spans="1:27" ht="15" customHeight="1" x14ac:dyDescent="0.25">
      <c r="A64" s="35">
        <f t="shared" si="0"/>
        <v>51</v>
      </c>
      <c r="B64" s="36" t="s">
        <v>16</v>
      </c>
      <c r="C64" s="37">
        <v>1800</v>
      </c>
      <c r="D64" s="38" t="s">
        <v>17</v>
      </c>
      <c r="E64" s="39">
        <v>632</v>
      </c>
      <c r="F64" s="40">
        <v>19</v>
      </c>
      <c r="G64" s="41">
        <v>76</v>
      </c>
      <c r="H64" s="41">
        <v>165</v>
      </c>
      <c r="I64" s="41">
        <v>10</v>
      </c>
      <c r="J64" s="41">
        <v>8</v>
      </c>
      <c r="K64" s="41">
        <v>0</v>
      </c>
      <c r="L64" s="41">
        <v>2</v>
      </c>
      <c r="M64" s="41">
        <v>3</v>
      </c>
      <c r="N64" s="41">
        <v>0</v>
      </c>
      <c r="O64" s="41">
        <v>0</v>
      </c>
      <c r="P64" s="68">
        <v>86</v>
      </c>
      <c r="Q64" s="42">
        <v>4</v>
      </c>
      <c r="R64" s="42">
        <v>0</v>
      </c>
      <c r="S64" s="42">
        <v>1</v>
      </c>
      <c r="T64" s="42">
        <v>5</v>
      </c>
      <c r="U64" s="43">
        <f t="shared" si="1"/>
        <v>10</v>
      </c>
      <c r="V64" s="43">
        <f t="shared" si="2"/>
        <v>113</v>
      </c>
      <c r="W64" s="40"/>
      <c r="X64" s="41">
        <v>26</v>
      </c>
      <c r="Y64" s="44">
        <f t="shared" si="3"/>
        <v>369</v>
      </c>
      <c r="Z64" s="45">
        <f t="shared" si="4"/>
        <v>405</v>
      </c>
      <c r="AA64" s="47" t="str">
        <f>TEXT(AA63,"0.00")</f>
        <v>0.00</v>
      </c>
    </row>
    <row r="65" spans="1:26" ht="15" customHeight="1" x14ac:dyDescent="0.25">
      <c r="A65" s="24">
        <f t="shared" si="0"/>
        <v>52</v>
      </c>
      <c r="B65" s="25" t="s">
        <v>16</v>
      </c>
      <c r="C65" s="26">
        <v>1799</v>
      </c>
      <c r="D65" s="27" t="s">
        <v>19</v>
      </c>
      <c r="E65" s="28">
        <v>564</v>
      </c>
      <c r="F65" s="29">
        <v>26</v>
      </c>
      <c r="G65" s="30">
        <v>48</v>
      </c>
      <c r="H65" s="30">
        <v>121</v>
      </c>
      <c r="I65" s="30">
        <v>10</v>
      </c>
      <c r="J65" s="30">
        <v>5</v>
      </c>
      <c r="K65" s="30">
        <v>0</v>
      </c>
      <c r="L65" s="30">
        <v>1</v>
      </c>
      <c r="M65" s="30">
        <v>1</v>
      </c>
      <c r="N65" s="30">
        <v>0</v>
      </c>
      <c r="O65" s="30">
        <v>0</v>
      </c>
      <c r="P65" s="67">
        <v>140</v>
      </c>
      <c r="Q65" s="31">
        <v>2</v>
      </c>
      <c r="R65" s="31">
        <v>0</v>
      </c>
      <c r="S65" s="31">
        <v>0</v>
      </c>
      <c r="T65" s="31">
        <v>2</v>
      </c>
      <c r="U65" s="32">
        <f t="shared" si="1"/>
        <v>4</v>
      </c>
      <c r="V65" s="32">
        <f t="shared" si="2"/>
        <v>83</v>
      </c>
      <c r="W65" s="29"/>
      <c r="X65" s="30">
        <v>18</v>
      </c>
      <c r="Y65" s="33">
        <f t="shared" si="3"/>
        <v>352</v>
      </c>
      <c r="Z65" s="34">
        <f t="shared" si="4"/>
        <v>374</v>
      </c>
    </row>
    <row r="66" spans="1:26" ht="15" customHeight="1" x14ac:dyDescent="0.25">
      <c r="A66" s="35">
        <f t="shared" si="0"/>
        <v>53</v>
      </c>
      <c r="B66" s="36" t="s">
        <v>16</v>
      </c>
      <c r="C66" s="37">
        <v>1799</v>
      </c>
      <c r="D66" s="38" t="s">
        <v>18</v>
      </c>
      <c r="E66" s="39">
        <v>565</v>
      </c>
      <c r="F66" s="40">
        <v>29</v>
      </c>
      <c r="G66" s="41">
        <v>42</v>
      </c>
      <c r="H66" s="41">
        <v>156</v>
      </c>
      <c r="I66" s="41">
        <v>14</v>
      </c>
      <c r="J66" s="41">
        <v>2</v>
      </c>
      <c r="K66" s="41">
        <v>0</v>
      </c>
      <c r="L66" s="41">
        <v>4</v>
      </c>
      <c r="M66" s="41">
        <v>4</v>
      </c>
      <c r="N66" s="41">
        <v>0</v>
      </c>
      <c r="O66" s="41">
        <v>0</v>
      </c>
      <c r="P66" s="68">
        <v>118</v>
      </c>
      <c r="Q66" s="42">
        <v>0</v>
      </c>
      <c r="R66" s="42">
        <v>0</v>
      </c>
      <c r="S66" s="42">
        <v>0</v>
      </c>
      <c r="T66" s="42">
        <v>2</v>
      </c>
      <c r="U66" s="43">
        <f t="shared" si="1"/>
        <v>2</v>
      </c>
      <c r="V66" s="43">
        <f t="shared" si="2"/>
        <v>75</v>
      </c>
      <c r="W66" s="40"/>
      <c r="X66" s="41">
        <v>17</v>
      </c>
      <c r="Y66" s="44">
        <f t="shared" si="3"/>
        <v>369</v>
      </c>
      <c r="Z66" s="45">
        <f t="shared" si="4"/>
        <v>388</v>
      </c>
    </row>
    <row r="67" spans="1:26" ht="15" customHeight="1" x14ac:dyDescent="0.25">
      <c r="A67" s="24">
        <f t="shared" si="0"/>
        <v>54</v>
      </c>
      <c r="B67" s="25" t="s">
        <v>16</v>
      </c>
      <c r="C67" s="26">
        <v>1799</v>
      </c>
      <c r="D67" s="27" t="s">
        <v>17</v>
      </c>
      <c r="E67" s="28">
        <v>565</v>
      </c>
      <c r="F67" s="29">
        <v>32</v>
      </c>
      <c r="G67" s="30">
        <v>49</v>
      </c>
      <c r="H67" s="30">
        <v>140</v>
      </c>
      <c r="I67" s="30">
        <v>16</v>
      </c>
      <c r="J67" s="30">
        <v>7</v>
      </c>
      <c r="K67" s="30">
        <v>0</v>
      </c>
      <c r="L67" s="30">
        <v>1</v>
      </c>
      <c r="M67" s="30">
        <v>1</v>
      </c>
      <c r="N67" s="30">
        <v>0</v>
      </c>
      <c r="O67" s="30">
        <v>0</v>
      </c>
      <c r="P67" s="67">
        <v>145</v>
      </c>
      <c r="Q67" s="31">
        <v>1</v>
      </c>
      <c r="R67" s="31">
        <v>0</v>
      </c>
      <c r="S67" s="31">
        <v>0</v>
      </c>
      <c r="T67" s="31">
        <v>2</v>
      </c>
      <c r="U67" s="32">
        <f t="shared" si="1"/>
        <v>3</v>
      </c>
      <c r="V67" s="32">
        <f t="shared" si="2"/>
        <v>91</v>
      </c>
      <c r="W67" s="29"/>
      <c r="X67" s="30">
        <v>16</v>
      </c>
      <c r="Y67" s="33">
        <f t="shared" si="3"/>
        <v>391</v>
      </c>
      <c r="Z67" s="34">
        <f t="shared" si="4"/>
        <v>410</v>
      </c>
    </row>
    <row r="68" spans="1:26" ht="5.0999999999999996" customHeight="1" x14ac:dyDescent="0.25">
      <c r="A68" s="48"/>
      <c r="B68" s="49"/>
      <c r="C68" s="50"/>
      <c r="D68" s="51"/>
      <c r="E68" s="52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4"/>
    </row>
    <row r="69" spans="1:26" ht="0.95" customHeight="1" x14ac:dyDescent="0.25">
      <c r="A69" s="55"/>
      <c r="B69" s="56"/>
      <c r="C69" s="57"/>
      <c r="D69" s="58"/>
      <c r="E69" s="59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1"/>
    </row>
    <row r="70" spans="1:26" ht="0.95" customHeight="1" x14ac:dyDescent="0.25">
      <c r="A70" s="48"/>
      <c r="B70" s="49"/>
      <c r="C70" s="50"/>
      <c r="D70" s="51"/>
      <c r="E70" s="52"/>
      <c r="F70" s="53"/>
      <c r="G70" s="53"/>
      <c r="H70" s="53"/>
      <c r="I70" s="53"/>
      <c r="J70" s="53"/>
      <c r="K70" s="53"/>
      <c r="L70" s="53"/>
      <c r="M70" s="53"/>
      <c r="N70" s="53">
        <v>0</v>
      </c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4"/>
    </row>
    <row r="71" spans="1:26" ht="30" customHeight="1" x14ac:dyDescent="0.25">
      <c r="A71" s="62" t="s">
        <v>22</v>
      </c>
      <c r="B71" s="62"/>
      <c r="C71" s="62">
        <f>COUNTA(C14:C67)</f>
        <v>54</v>
      </c>
      <c r="D71" s="63"/>
      <c r="E71" s="64">
        <f>SUM(E14:E67)</f>
        <v>33268</v>
      </c>
      <c r="F71" s="64">
        <f t="shared" ref="F71:Z71" si="5">SUM(F14:F67)</f>
        <v>953</v>
      </c>
      <c r="G71" s="64">
        <f t="shared" si="5"/>
        <v>3816</v>
      </c>
      <c r="H71" s="64">
        <f t="shared" si="5"/>
        <v>7839</v>
      </c>
      <c r="I71" s="64">
        <f t="shared" si="5"/>
        <v>791</v>
      </c>
      <c r="J71" s="64">
        <f t="shared" si="5"/>
        <v>638</v>
      </c>
      <c r="K71" s="64">
        <f t="shared" si="5"/>
        <v>0</v>
      </c>
      <c r="L71" s="70">
        <f>SUM(L14:L70)</f>
        <v>103</v>
      </c>
      <c r="M71" s="70">
        <f t="shared" si="5"/>
        <v>208</v>
      </c>
      <c r="N71" s="64">
        <f t="shared" si="5"/>
        <v>0</v>
      </c>
      <c r="O71" s="64">
        <f t="shared" si="5"/>
        <v>0</v>
      </c>
      <c r="P71" s="64">
        <f>SUM(P14:P67)</f>
        <v>3677</v>
      </c>
      <c r="Q71" s="64">
        <f t="shared" si="5"/>
        <v>56</v>
      </c>
      <c r="R71" s="64">
        <f t="shared" si="5"/>
        <v>10</v>
      </c>
      <c r="S71" s="64">
        <f t="shared" si="5"/>
        <v>94</v>
      </c>
      <c r="T71" s="64">
        <f>SUM(T14:T68)</f>
        <v>228</v>
      </c>
      <c r="U71" s="64">
        <f t="shared" si="5"/>
        <v>388</v>
      </c>
      <c r="V71" s="64">
        <f t="shared" si="5"/>
        <v>5795</v>
      </c>
      <c r="W71" s="64">
        <f t="shared" si="5"/>
        <v>2</v>
      </c>
      <c r="X71" s="64">
        <f t="shared" si="5"/>
        <v>1166</v>
      </c>
      <c r="Y71" s="64">
        <f t="shared" si="5"/>
        <v>18025</v>
      </c>
      <c r="Z71" s="64">
        <f t="shared" si="5"/>
        <v>19581</v>
      </c>
    </row>
  </sheetData>
  <mergeCells count="8">
    <mergeCell ref="F5:Z7"/>
    <mergeCell ref="A7:D7"/>
    <mergeCell ref="A8:D8"/>
    <mergeCell ref="F8:Z10"/>
    <mergeCell ref="A12:E12"/>
    <mergeCell ref="F12:O12"/>
    <mergeCell ref="Q12:V12"/>
    <mergeCell ref="W12:Z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José María Ramírez Hernández</cp:lastModifiedBy>
  <dcterms:created xsi:type="dcterms:W3CDTF">2015-06-07T01:42:34Z</dcterms:created>
  <dcterms:modified xsi:type="dcterms:W3CDTF">2015-11-11T20:02:33Z</dcterms:modified>
</cp:coreProperties>
</file>