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330"/>
  </bookViews>
  <sheets>
    <sheet name="M_18_013_CARACUARO" sheetId="1" r:id="rId1"/>
  </sheets>
  <definedNames>
    <definedName name="_xlnm._FilterDatabase" localSheetId="0" hidden="1">M_18_013_CARACUARO!$Q$12:$S$12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Y29" i="1" l="1"/>
  <c r="U29" i="1"/>
  <c r="V29" i="1" s="1"/>
  <c r="R29" i="1"/>
  <c r="Y28" i="1"/>
  <c r="U28" i="1"/>
  <c r="V28" i="1" s="1"/>
  <c r="R28" i="1"/>
  <c r="S28" i="1" s="1"/>
  <c r="Y27" i="1"/>
  <c r="U27" i="1"/>
  <c r="V27" i="1" s="1"/>
  <c r="R27" i="1"/>
  <c r="S27" i="1" s="1"/>
  <c r="Y26" i="1"/>
  <c r="U26" i="1"/>
  <c r="V26" i="1" s="1"/>
  <c r="R26" i="1"/>
  <c r="S26" i="1" s="1"/>
  <c r="Y25" i="1"/>
  <c r="U25" i="1"/>
  <c r="V25" i="1" s="1"/>
  <c r="R25" i="1"/>
  <c r="Y24" i="1"/>
  <c r="U24" i="1"/>
  <c r="V24" i="1" s="1"/>
  <c r="R24" i="1"/>
  <c r="S24" i="1" s="1"/>
  <c r="Y23" i="1"/>
  <c r="U23" i="1"/>
  <c r="V23" i="1" s="1"/>
  <c r="R23" i="1"/>
  <c r="S23" i="1" s="1"/>
  <c r="Y22" i="1"/>
  <c r="U22" i="1"/>
  <c r="V22" i="1" s="1"/>
  <c r="S22" i="1"/>
  <c r="R22" i="1"/>
  <c r="Y21" i="1"/>
  <c r="U21" i="1"/>
  <c r="V21" i="1" s="1"/>
  <c r="R21" i="1"/>
  <c r="Y20" i="1"/>
  <c r="U20" i="1"/>
  <c r="V20" i="1" s="1"/>
  <c r="R20" i="1"/>
  <c r="S20" i="1" s="1"/>
  <c r="Y19" i="1"/>
  <c r="U19" i="1"/>
  <c r="R19" i="1"/>
  <c r="Y18" i="1"/>
  <c r="U18" i="1"/>
  <c r="V18" i="1" s="1"/>
  <c r="R18" i="1"/>
  <c r="S18" i="1" s="1"/>
  <c r="Y17" i="1"/>
  <c r="U17" i="1"/>
  <c r="V17" i="1" s="1"/>
  <c r="R17" i="1"/>
  <c r="Y16" i="1"/>
  <c r="U16" i="1"/>
  <c r="V16" i="1" s="1"/>
  <c r="R16" i="1"/>
  <c r="S16" i="1" s="1"/>
  <c r="Y15" i="1"/>
  <c r="U15" i="1"/>
  <c r="V15" i="1" s="1"/>
  <c r="R15" i="1"/>
  <c r="S15" i="1" s="1"/>
  <c r="F33" i="1"/>
  <c r="Y14" i="1"/>
  <c r="U14" i="1"/>
  <c r="V14" i="1" s="1"/>
  <c r="R14" i="1"/>
  <c r="S14" i="1" s="1"/>
  <c r="X33" i="1"/>
  <c r="W33" i="1"/>
  <c r="T33" i="1"/>
  <c r="Q33" i="1"/>
  <c r="P33" i="1"/>
  <c r="O33" i="1"/>
  <c r="N33" i="1"/>
  <c r="M33" i="1"/>
  <c r="L33" i="1"/>
  <c r="K33" i="1"/>
  <c r="J33" i="1"/>
  <c r="I33" i="1"/>
  <c r="H33" i="1"/>
  <c r="G33" i="1"/>
  <c r="Z29" i="1" l="1"/>
  <c r="Z25" i="1"/>
  <c r="Z20" i="1"/>
  <c r="Z17" i="1"/>
  <c r="Z16" i="1"/>
  <c r="Z26" i="1"/>
  <c r="Z24" i="1"/>
  <c r="Z22" i="1"/>
  <c r="Z21" i="1"/>
  <c r="U33" i="1"/>
  <c r="Z18" i="1"/>
  <c r="Z14" i="1"/>
  <c r="V33" i="1"/>
  <c r="Z28" i="1"/>
  <c r="Z15" i="1"/>
  <c r="S17" i="1"/>
  <c r="Z19" i="1"/>
  <c r="S21" i="1"/>
  <c r="Z23" i="1"/>
  <c r="S25" i="1"/>
  <c r="Z27" i="1"/>
  <c r="S29" i="1"/>
  <c r="R33" i="1"/>
  <c r="E33" i="1"/>
  <c r="C33" i="1"/>
  <c r="AA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3" i="1" l="1"/>
  <c r="Z33" i="1"/>
  <c r="AA14" i="1"/>
  <c r="AA16" i="1" s="1"/>
  <c r="Y33" i="1"/>
  <c r="AA17" i="1" l="1"/>
  <c r="AA18" i="1" s="1"/>
  <c r="A10" i="1" s="1"/>
  <c r="A9" i="1"/>
</calcChain>
</file>

<file path=xl/sharedStrings.xml><?xml version="1.0" encoding="utf-8"?>
<sst xmlns="http://schemas.openxmlformats.org/spreadsheetml/2006/main" count="55" uniqueCount="26">
  <si>
    <t>Municipio: 013 Caracuaro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</si>
  <si>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</si>
  <si>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</si>
  <si>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</si>
  <si>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</si>
  <si>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</si>
  <si>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</si>
  <si>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</si>
  <si>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</si>
  <si>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</si>
  <si>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</si>
  <si>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</si>
  <si>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</si>
  <si>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</si>
  <si>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</si>
  <si>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</si>
  <si>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</si>
  <si>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CARACUARO</t>
  </si>
  <si>
    <t>BÁSICA</t>
  </si>
  <si>
    <t>CONTIGUA 1</t>
  </si>
  <si>
    <t>CONTIGUA 2</t>
  </si>
  <si>
    <t>CONTIGUA 3</t>
  </si>
  <si>
    <t>TOTAL</t>
  </si>
  <si>
    <t>CI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</si>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</sst>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b/>
      <sz val="2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/>
    </xf>
    <xf numFmtId="0" fontId="11" fillId="6" borderId="22" xfId="1" applyFont="1" applyFill="1" applyBorder="1" applyAlignment="1" applyProtection="1">
      <alignment wrapText="1"/>
      <protection locked="0"/>
    </xf>
    <xf numFmtId="0" fontId="11" fillId="0" borderId="23" xfId="1" applyFont="1" applyFill="1" applyBorder="1" applyAlignment="1" applyProtection="1">
      <alignment wrapText="1"/>
      <protection locked="0"/>
    </xf>
    <xf numFmtId="0" fontId="12" fillId="3" borderId="8" xfId="1" applyFont="1" applyFill="1" applyBorder="1" applyAlignment="1">
      <alignment horizontal="center" vertical="top" wrapText="1"/>
    </xf>
    <xf numFmtId="166" fontId="11" fillId="0" borderId="16" xfId="1" applyNumberFormat="1" applyFont="1" applyFill="1" applyBorder="1" applyAlignment="1">
      <alignment horizontal="center" wrapText="1"/>
    </xf>
    <xf numFmtId="0" fontId="1" fillId="0" borderId="0" xfId="0" applyFont="1" applyFill="1"/>
    <xf numFmtId="0" fontId="11" fillId="0" borderId="16" xfId="1" applyFont="1" applyFill="1" applyBorder="1" applyAlignment="1" applyProtection="1">
      <alignment wrapText="1"/>
      <protection locked="0"/>
    </xf>
    <xf numFmtId="0" fontId="11" fillId="0" borderId="10" xfId="1" applyFont="1" applyFill="1" applyBorder="1" applyAlignment="1" applyProtection="1">
      <alignment wrapText="1"/>
      <protection locked="0"/>
    </xf>
    <xf numFmtId="0" fontId="11" fillId="0" borderId="22" xfId="1" applyFont="1" applyFill="1" applyBorder="1" applyAlignment="1" applyProtection="1">
      <alignment wrapText="1"/>
      <protection locked="0"/>
    </xf>
    <xf numFmtId="0" fontId="11" fillId="0" borderId="17" xfId="1" applyFont="1" applyFill="1" applyBorder="1" applyAlignment="1" applyProtection="1">
      <alignment wrapText="1"/>
      <protection locked="0"/>
    </xf>
    <xf numFmtId="2" fontId="0" fillId="0" borderId="0" xfId="0" applyNumberFormat="1" applyFill="1"/>
    <xf numFmtId="0" fontId="0" fillId="0" borderId="0" xfId="0" applyFill="1"/>
    <xf numFmtId="0" fontId="11" fillId="9" borderId="11" xfId="1" applyFont="1" applyFill="1" applyBorder="1" applyAlignment="1" applyProtection="1">
      <alignment wrapText="1"/>
      <protection locked="0"/>
    </xf>
    <xf numFmtId="0" fontId="11" fillId="9" borderId="13" xfId="1" applyFont="1" applyFill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581025</xdr:colOff>
      <xdr:row>0</xdr:row>
      <xdr:rowOff>0</xdr:rowOff>
    </xdr:from>
    <xdr:to>
      <xdr:col>25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3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93550</xdr:colOff>
      <xdr:row>12</xdr:row>
      <xdr:rowOff>23700</xdr:rowOff>
    </xdr:from>
    <xdr:to>
      <xdr:col>7</xdr:col>
      <xdr:colOff>569800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330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13</xdr:row>
      <xdr:rowOff>2441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16</xdr:col>
      <xdr:colOff>30825</xdr:colOff>
      <xdr:row>12</xdr:row>
      <xdr:rowOff>11774</xdr:rowOff>
    </xdr:from>
    <xdr:to>
      <xdr:col>16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492750</xdr:colOff>
      <xdr:row>12</xdr:row>
      <xdr:rowOff>6975</xdr:rowOff>
    </xdr:from>
    <xdr:to>
      <xdr:col>16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oneCellAnchor>
    <xdr:from>
      <xdr:col>19</xdr:col>
      <xdr:colOff>542925</xdr:colOff>
      <xdr:row>12</xdr:row>
      <xdr:rowOff>47625</xdr:rowOff>
    </xdr:from>
    <xdr:ext cx="450000" cy="450000"/>
    <xdr:pic>
      <xdr:nvPicPr>
        <xdr:cNvPr id="16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3625"/>
          <a:ext cx="450000" cy="45000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42750</xdr:rowOff>
    </xdr:from>
    <xdr:ext cx="476250" cy="476250"/>
    <xdr:pic>
      <xdr:nvPicPr>
        <xdr:cNvPr id="1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zoomScale="104" zoomScaleNormal="104" workbookViewId="0">
      <pane xSplit="5" ySplit="13" topLeftCell="H14" activePane="bottomRight" state="frozen"/>
      <selection pane="topRight" activeCell="F1" sqref="F1"/>
      <selection pane="bottomLeft" activeCell="A13" sqref="A13"/>
      <selection pane="bottomRight" activeCell="AB26" sqref="AB26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6" width="8.7109375" customWidth="1"/>
    <col min="17" max="17" width="14.7109375" bestFit="1" customWidth="1"/>
    <col min="18" max="19" width="11.85546875" customWidth="1"/>
    <col min="20" max="20" width="15.42578125" customWidth="1"/>
    <col min="21" max="22" width="11.85546875" customWidth="1"/>
    <col min="23" max="26" width="9.7109375" customWidth="1"/>
    <col min="27" max="27" width="11.42578125" hidden="1" customWidth="1"/>
  </cols>
  <sheetData>
    <row r="1" spans="1:27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7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7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7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7" ht="15" customHeight="1" x14ac:dyDescent="0.25">
      <c r="B5" s="1"/>
      <c r="C5" s="1"/>
      <c r="D5" s="1"/>
      <c r="E5" s="2"/>
      <c r="F5" s="68" t="s">
        <v>24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7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7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7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7" ht="15" customHeight="1" x14ac:dyDescent="0.3">
      <c r="A9" s="3" t="str">
        <f>CONCATENATE("Casillas computadas: ",AA16," de ",AA15)</f>
        <v>Casillas computadas: 16 de 16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7" ht="15" customHeight="1" x14ac:dyDescent="0.3">
      <c r="A10" s="5" t="str">
        <f>CONCATENATE("Porcentaje de avance de captura: ",AA18,"%")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7" ht="15" customHeight="1" thickBot="1" x14ac:dyDescent="0.3">
      <c r="F11" s="2"/>
      <c r="G11" s="2"/>
      <c r="H11" s="2"/>
      <c r="I11" s="2"/>
      <c r="J11" s="2"/>
      <c r="K11" s="2"/>
    </row>
    <row r="12" spans="1:27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54"/>
      <c r="Q12" s="77" t="s">
        <v>4</v>
      </c>
      <c r="R12" s="77"/>
      <c r="S12" s="77"/>
      <c r="T12" s="78" t="s">
        <v>5</v>
      </c>
      <c r="U12" s="79"/>
      <c r="V12" s="80"/>
      <c r="W12" s="81" t="s">
        <v>6</v>
      </c>
      <c r="X12" s="82"/>
      <c r="Y12" s="82"/>
      <c r="Z12" s="83"/>
    </row>
    <row r="13" spans="1:27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7" t="s">
        <v>23</v>
      </c>
      <c r="Q13" s="11"/>
      <c r="R13" s="12" t="s">
        <v>12</v>
      </c>
      <c r="S13" s="12" t="s">
        <v>13</v>
      </c>
      <c r="T13" s="10"/>
      <c r="U13" s="10" t="s">
        <v>12</v>
      </c>
      <c r="V13" s="10" t="s">
        <v>13</v>
      </c>
      <c r="W13" s="12" t="s">
        <v>14</v>
      </c>
      <c r="X13" s="12" t="s">
        <v>15</v>
      </c>
      <c r="Y13" s="12" t="s">
        <v>16</v>
      </c>
      <c r="Z13" s="12" t="s">
        <v>25</v>
      </c>
    </row>
    <row r="14" spans="1:27" ht="15" customHeight="1" x14ac:dyDescent="0.25">
      <c r="A14" s="14">
        <v>1</v>
      </c>
      <c r="B14" s="15" t="s">
        <v>17</v>
      </c>
      <c r="C14" s="16">
        <v>213</v>
      </c>
      <c r="D14" s="15" t="s">
        <v>18</v>
      </c>
      <c r="E14" s="2">
        <v>714</v>
      </c>
      <c r="F14" s="17">
        <v>3</v>
      </c>
      <c r="G14" s="66">
        <v>205</v>
      </c>
      <c r="H14" s="18">
        <v>209</v>
      </c>
      <c r="I14" s="18">
        <v>2</v>
      </c>
      <c r="J14" s="66">
        <v>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21">
        <v>82</v>
      </c>
      <c r="Q14" s="67">
        <v>4</v>
      </c>
      <c r="R14" s="20">
        <f>Q14</f>
        <v>4</v>
      </c>
      <c r="S14" s="21">
        <f>R14+G14+J14</f>
        <v>210</v>
      </c>
      <c r="T14" s="19">
        <v>3</v>
      </c>
      <c r="U14" s="20">
        <f>T14</f>
        <v>3</v>
      </c>
      <c r="V14" s="21">
        <f>U14+H14+O14</f>
        <v>212</v>
      </c>
      <c r="W14" s="17">
        <v>0</v>
      </c>
      <c r="X14" s="18">
        <v>13</v>
      </c>
      <c r="Y14" s="22">
        <f>SUM(F14:P14)</f>
        <v>502</v>
      </c>
      <c r="Z14" s="23">
        <f>R14+U14+W14+X14+Y14</f>
        <v>522</v>
      </c>
      <c r="AA14">
        <f>COUNTIF(Z14:Z29,0)</f>
        <v>0</v>
      </c>
    </row>
    <row r="15" spans="1:27" ht="15" customHeight="1" x14ac:dyDescent="0.25">
      <c r="A15" s="24">
        <f>A14+1</f>
        <v>2</v>
      </c>
      <c r="B15" s="15" t="s">
        <v>17</v>
      </c>
      <c r="C15" s="16">
        <v>213</v>
      </c>
      <c r="D15" s="15" t="s">
        <v>19</v>
      </c>
      <c r="E15" s="2">
        <v>713</v>
      </c>
      <c r="F15" s="25">
        <v>1</v>
      </c>
      <c r="G15" s="26">
        <v>190</v>
      </c>
      <c r="H15" s="26">
        <v>254</v>
      </c>
      <c r="I15" s="26">
        <v>0</v>
      </c>
      <c r="J15" s="26">
        <v>3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55">
        <v>68</v>
      </c>
      <c r="Q15" s="25">
        <v>1</v>
      </c>
      <c r="R15" s="26">
        <f t="shared" ref="R15:R29" si="0">Q15</f>
        <v>1</v>
      </c>
      <c r="S15" s="27">
        <f t="shared" ref="S15:S29" si="1">R15+G15+J15</f>
        <v>194</v>
      </c>
      <c r="T15" s="25">
        <v>3</v>
      </c>
      <c r="U15" s="26">
        <f t="shared" ref="U15:U29" si="2">T15</f>
        <v>3</v>
      </c>
      <c r="V15" s="27">
        <f t="shared" ref="V15:V29" si="3">U15+H15+O15</f>
        <v>257</v>
      </c>
      <c r="W15" s="25">
        <v>0</v>
      </c>
      <c r="X15" s="26">
        <v>13</v>
      </c>
      <c r="Y15" s="28">
        <f t="shared" ref="Y15:Y29" si="4">SUM(F15:P15)</f>
        <v>516</v>
      </c>
      <c r="Z15" s="29">
        <f t="shared" ref="Z15:Z29" si="5">R15+U15+W15+X15+Y15</f>
        <v>533</v>
      </c>
      <c r="AA15">
        <f>C33</f>
        <v>16</v>
      </c>
    </row>
    <row r="16" spans="1:27" ht="15" customHeight="1" x14ac:dyDescent="0.25">
      <c r="A16" s="30">
        <f t="shared" ref="A16:A29" si="6">A15+1</f>
        <v>3</v>
      </c>
      <c r="B16" s="15" t="s">
        <v>17</v>
      </c>
      <c r="C16" s="16">
        <v>213</v>
      </c>
      <c r="D16" s="15" t="s">
        <v>20</v>
      </c>
      <c r="E16" s="2">
        <v>713</v>
      </c>
      <c r="F16" s="31">
        <v>1</v>
      </c>
      <c r="G16" s="20">
        <v>182</v>
      </c>
      <c r="H16" s="20">
        <v>253</v>
      </c>
      <c r="I16" s="20">
        <v>1</v>
      </c>
      <c r="J16" s="20">
        <v>2</v>
      </c>
      <c r="K16" s="20">
        <v>0</v>
      </c>
      <c r="L16" s="20">
        <v>1</v>
      </c>
      <c r="M16" s="20">
        <v>0</v>
      </c>
      <c r="N16" s="20">
        <v>0</v>
      </c>
      <c r="O16" s="20">
        <v>0</v>
      </c>
      <c r="P16" s="56">
        <v>61</v>
      </c>
      <c r="Q16" s="31">
        <v>0</v>
      </c>
      <c r="R16" s="20">
        <f t="shared" si="0"/>
        <v>0</v>
      </c>
      <c r="S16" s="32">
        <f t="shared" si="1"/>
        <v>184</v>
      </c>
      <c r="T16" s="31">
        <v>7</v>
      </c>
      <c r="U16" s="20">
        <f t="shared" si="2"/>
        <v>7</v>
      </c>
      <c r="V16" s="32">
        <f t="shared" si="3"/>
        <v>260</v>
      </c>
      <c r="W16" s="31">
        <v>0</v>
      </c>
      <c r="X16" s="20">
        <v>14</v>
      </c>
      <c r="Y16" s="33">
        <f t="shared" si="4"/>
        <v>501</v>
      </c>
      <c r="Z16" s="34">
        <f t="shared" si="5"/>
        <v>522</v>
      </c>
      <c r="AA16">
        <f>AA15-AA14</f>
        <v>16</v>
      </c>
    </row>
    <row r="17" spans="1:27" s="65" customFormat="1" ht="15" customHeight="1" x14ac:dyDescent="0.25">
      <c r="A17" s="58">
        <f t="shared" si="6"/>
        <v>4</v>
      </c>
      <c r="B17" s="15" t="s">
        <v>17</v>
      </c>
      <c r="C17" s="16">
        <v>213</v>
      </c>
      <c r="D17" s="15" t="s">
        <v>21</v>
      </c>
      <c r="E17" s="59">
        <v>713</v>
      </c>
      <c r="F17" s="60">
        <v>0</v>
      </c>
      <c r="G17" s="61">
        <v>215</v>
      </c>
      <c r="H17" s="61">
        <v>233</v>
      </c>
      <c r="I17" s="61">
        <v>2</v>
      </c>
      <c r="J17" s="61">
        <v>4</v>
      </c>
      <c r="K17" s="61">
        <v>0</v>
      </c>
      <c r="L17" s="61">
        <v>1</v>
      </c>
      <c r="M17" s="61">
        <v>0</v>
      </c>
      <c r="N17" s="61">
        <v>0</v>
      </c>
      <c r="O17" s="61">
        <v>0</v>
      </c>
      <c r="P17" s="62">
        <v>33</v>
      </c>
      <c r="Q17" s="60">
        <v>4</v>
      </c>
      <c r="R17" s="61">
        <f t="shared" si="0"/>
        <v>4</v>
      </c>
      <c r="S17" s="63">
        <f t="shared" si="1"/>
        <v>223</v>
      </c>
      <c r="T17" s="60">
        <v>2</v>
      </c>
      <c r="U17" s="61">
        <f t="shared" si="2"/>
        <v>2</v>
      </c>
      <c r="V17" s="63">
        <f t="shared" si="3"/>
        <v>235</v>
      </c>
      <c r="W17" s="60">
        <v>0</v>
      </c>
      <c r="X17" s="61">
        <v>0</v>
      </c>
      <c r="Y17" s="33">
        <f t="shared" si="4"/>
        <v>488</v>
      </c>
      <c r="Z17" s="34">
        <f t="shared" si="5"/>
        <v>494</v>
      </c>
      <c r="AA17" s="64">
        <f>AA16*100/AA15</f>
        <v>100</v>
      </c>
    </row>
    <row r="18" spans="1:27" ht="15" customHeight="1" x14ac:dyDescent="0.25">
      <c r="A18" s="30">
        <f t="shared" si="6"/>
        <v>5</v>
      </c>
      <c r="B18" s="15" t="s">
        <v>17</v>
      </c>
      <c r="C18" s="16">
        <v>214</v>
      </c>
      <c r="D18" s="15" t="s">
        <v>18</v>
      </c>
      <c r="E18" s="2">
        <v>502</v>
      </c>
      <c r="F18" s="31">
        <v>1</v>
      </c>
      <c r="G18" s="20">
        <v>122</v>
      </c>
      <c r="H18" s="20">
        <v>144</v>
      </c>
      <c r="I18" s="20">
        <v>0</v>
      </c>
      <c r="J18" s="20">
        <v>1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56">
        <v>63</v>
      </c>
      <c r="Q18" s="31">
        <v>1</v>
      </c>
      <c r="R18" s="20">
        <f t="shared" si="0"/>
        <v>1</v>
      </c>
      <c r="S18" s="32">
        <f t="shared" si="1"/>
        <v>124</v>
      </c>
      <c r="T18" s="31">
        <v>7</v>
      </c>
      <c r="U18" s="20">
        <f t="shared" si="2"/>
        <v>7</v>
      </c>
      <c r="V18" s="32">
        <f t="shared" si="3"/>
        <v>151</v>
      </c>
      <c r="W18" s="31">
        <v>0</v>
      </c>
      <c r="X18" s="20">
        <v>18</v>
      </c>
      <c r="Y18" s="33">
        <f t="shared" si="4"/>
        <v>331</v>
      </c>
      <c r="Z18" s="34">
        <f t="shared" si="5"/>
        <v>357</v>
      </c>
      <c r="AA18" s="36" t="str">
        <f>TEXT(AA17,"0.00")</f>
        <v>100.00</v>
      </c>
    </row>
    <row r="19" spans="1:27" ht="15" customHeight="1" x14ac:dyDescent="0.25">
      <c r="A19" s="24">
        <f t="shared" si="6"/>
        <v>6</v>
      </c>
      <c r="B19" s="15" t="s">
        <v>17</v>
      </c>
      <c r="C19" s="16">
        <v>215</v>
      </c>
      <c r="D19" s="15" t="s">
        <v>18</v>
      </c>
      <c r="E19" s="2">
        <v>209</v>
      </c>
      <c r="F19" s="25">
        <v>2</v>
      </c>
      <c r="G19" s="26">
        <v>88</v>
      </c>
      <c r="H19" s="26">
        <v>44</v>
      </c>
      <c r="I19" s="26">
        <v>1</v>
      </c>
      <c r="J19" s="26">
        <v>2</v>
      </c>
      <c r="K19" s="26">
        <v>0</v>
      </c>
      <c r="L19" s="26">
        <v>1</v>
      </c>
      <c r="M19" s="26">
        <v>0</v>
      </c>
      <c r="N19" s="26">
        <v>0</v>
      </c>
      <c r="O19" s="26">
        <v>0</v>
      </c>
      <c r="P19" s="55">
        <v>15</v>
      </c>
      <c r="Q19" s="25">
        <v>0</v>
      </c>
      <c r="R19" s="26">
        <f t="shared" si="0"/>
        <v>0</v>
      </c>
      <c r="S19" s="27">
        <v>0</v>
      </c>
      <c r="T19" s="25">
        <v>0</v>
      </c>
      <c r="U19" s="26">
        <f t="shared" si="2"/>
        <v>0</v>
      </c>
      <c r="V19" s="27">
        <f>H19+I19+L19</f>
        <v>46</v>
      </c>
      <c r="W19" s="25">
        <v>0</v>
      </c>
      <c r="X19" s="26">
        <v>5</v>
      </c>
      <c r="Y19" s="28">
        <f t="shared" si="4"/>
        <v>153</v>
      </c>
      <c r="Z19" s="29">
        <f t="shared" si="5"/>
        <v>158</v>
      </c>
    </row>
    <row r="20" spans="1:27" ht="15" customHeight="1" x14ac:dyDescent="0.25">
      <c r="A20" s="30">
        <f t="shared" si="6"/>
        <v>7</v>
      </c>
      <c r="B20" s="15" t="s">
        <v>17</v>
      </c>
      <c r="C20" s="16">
        <v>216</v>
      </c>
      <c r="D20" s="15" t="s">
        <v>18</v>
      </c>
      <c r="E20" s="2">
        <v>179</v>
      </c>
      <c r="F20" s="31">
        <v>1</v>
      </c>
      <c r="G20" s="20">
        <v>69</v>
      </c>
      <c r="H20" s="20">
        <v>40</v>
      </c>
      <c r="I20" s="20">
        <v>1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56">
        <v>15</v>
      </c>
      <c r="Q20" s="31">
        <v>2</v>
      </c>
      <c r="R20" s="20">
        <f t="shared" si="0"/>
        <v>2</v>
      </c>
      <c r="S20" s="32">
        <f t="shared" si="1"/>
        <v>72</v>
      </c>
      <c r="T20" s="31">
        <v>1</v>
      </c>
      <c r="U20" s="20">
        <f t="shared" si="2"/>
        <v>1</v>
      </c>
      <c r="V20" s="32">
        <f t="shared" si="3"/>
        <v>41</v>
      </c>
      <c r="W20" s="31">
        <v>0</v>
      </c>
      <c r="X20" s="20">
        <v>5</v>
      </c>
      <c r="Y20" s="33">
        <f t="shared" si="4"/>
        <v>127</v>
      </c>
      <c r="Z20" s="34">
        <f t="shared" si="5"/>
        <v>135</v>
      </c>
    </row>
    <row r="21" spans="1:27" ht="15" customHeight="1" x14ac:dyDescent="0.25">
      <c r="A21" s="24">
        <f t="shared" si="6"/>
        <v>8</v>
      </c>
      <c r="B21" s="15" t="s">
        <v>17</v>
      </c>
      <c r="C21" s="16">
        <v>217</v>
      </c>
      <c r="D21" s="15" t="s">
        <v>18</v>
      </c>
      <c r="E21" s="2">
        <v>705</v>
      </c>
      <c r="F21" s="25">
        <v>4</v>
      </c>
      <c r="G21" s="26">
        <v>209</v>
      </c>
      <c r="H21" s="26">
        <v>156</v>
      </c>
      <c r="I21" s="26">
        <v>2</v>
      </c>
      <c r="J21" s="26">
        <v>2</v>
      </c>
      <c r="K21" s="26">
        <v>0</v>
      </c>
      <c r="L21" s="26">
        <v>1</v>
      </c>
      <c r="M21" s="26">
        <v>0</v>
      </c>
      <c r="N21" s="26">
        <v>0</v>
      </c>
      <c r="O21" s="26">
        <v>0</v>
      </c>
      <c r="P21" s="55">
        <v>81</v>
      </c>
      <c r="Q21" s="25">
        <v>1</v>
      </c>
      <c r="R21" s="26">
        <f t="shared" si="0"/>
        <v>1</v>
      </c>
      <c r="S21" s="27">
        <f t="shared" si="1"/>
        <v>212</v>
      </c>
      <c r="T21" s="25">
        <v>6</v>
      </c>
      <c r="U21" s="26">
        <f t="shared" si="2"/>
        <v>6</v>
      </c>
      <c r="V21" s="27">
        <f t="shared" si="3"/>
        <v>162</v>
      </c>
      <c r="W21" s="25">
        <v>0</v>
      </c>
      <c r="X21" s="26">
        <v>31</v>
      </c>
      <c r="Y21" s="28">
        <f t="shared" si="4"/>
        <v>455</v>
      </c>
      <c r="Z21" s="29">
        <f t="shared" si="5"/>
        <v>493</v>
      </c>
    </row>
    <row r="22" spans="1:27" ht="15" customHeight="1" x14ac:dyDescent="0.25">
      <c r="A22" s="30">
        <f t="shared" si="6"/>
        <v>9</v>
      </c>
      <c r="B22" s="15" t="s">
        <v>17</v>
      </c>
      <c r="C22" s="16">
        <v>218</v>
      </c>
      <c r="D22" s="15" t="s">
        <v>18</v>
      </c>
      <c r="E22" s="2">
        <v>172</v>
      </c>
      <c r="F22" s="31">
        <v>0</v>
      </c>
      <c r="G22" s="20">
        <v>73</v>
      </c>
      <c r="H22" s="20">
        <v>37</v>
      </c>
      <c r="I22" s="20">
        <v>1</v>
      </c>
      <c r="J22" s="20">
        <v>1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56">
        <v>7</v>
      </c>
      <c r="Q22" s="31">
        <v>2</v>
      </c>
      <c r="R22" s="20">
        <f t="shared" si="0"/>
        <v>2</v>
      </c>
      <c r="S22" s="32">
        <f t="shared" si="1"/>
        <v>76</v>
      </c>
      <c r="T22" s="31">
        <v>2</v>
      </c>
      <c r="U22" s="20">
        <f t="shared" si="2"/>
        <v>2</v>
      </c>
      <c r="V22" s="32">
        <f t="shared" si="3"/>
        <v>39</v>
      </c>
      <c r="W22" s="31">
        <v>0</v>
      </c>
      <c r="X22" s="20">
        <v>2</v>
      </c>
      <c r="Y22" s="33">
        <f t="shared" si="4"/>
        <v>119</v>
      </c>
      <c r="Z22" s="34">
        <f t="shared" si="5"/>
        <v>125</v>
      </c>
    </row>
    <row r="23" spans="1:27" ht="15" customHeight="1" x14ac:dyDescent="0.25">
      <c r="A23" s="24">
        <f t="shared" si="6"/>
        <v>10</v>
      </c>
      <c r="B23" s="15" t="s">
        <v>17</v>
      </c>
      <c r="C23" s="16">
        <v>219</v>
      </c>
      <c r="D23" s="15" t="s">
        <v>18</v>
      </c>
      <c r="E23" s="2">
        <v>626</v>
      </c>
      <c r="F23" s="25">
        <v>3</v>
      </c>
      <c r="G23" s="26">
        <v>208</v>
      </c>
      <c r="H23" s="26">
        <v>154</v>
      </c>
      <c r="I23" s="26">
        <v>1</v>
      </c>
      <c r="J23" s="26">
        <v>3</v>
      </c>
      <c r="K23" s="26">
        <v>0</v>
      </c>
      <c r="L23" s="26">
        <v>1</v>
      </c>
      <c r="M23" s="26">
        <v>0</v>
      </c>
      <c r="N23" s="26">
        <v>0</v>
      </c>
      <c r="O23" s="26">
        <v>0</v>
      </c>
      <c r="P23" s="55">
        <v>14</v>
      </c>
      <c r="Q23" s="25">
        <v>5</v>
      </c>
      <c r="R23" s="26">
        <f t="shared" si="0"/>
        <v>5</v>
      </c>
      <c r="S23" s="27">
        <f t="shared" si="1"/>
        <v>216</v>
      </c>
      <c r="T23" s="25">
        <v>5</v>
      </c>
      <c r="U23" s="26">
        <f t="shared" si="2"/>
        <v>5</v>
      </c>
      <c r="V23" s="27">
        <f t="shared" si="3"/>
        <v>159</v>
      </c>
      <c r="W23" s="25">
        <v>0</v>
      </c>
      <c r="X23" s="26">
        <v>24</v>
      </c>
      <c r="Y23" s="28">
        <f t="shared" si="4"/>
        <v>384</v>
      </c>
      <c r="Z23" s="29">
        <f t="shared" si="5"/>
        <v>418</v>
      </c>
      <c r="AA23" s="35"/>
    </row>
    <row r="24" spans="1:27" ht="15" customHeight="1" x14ac:dyDescent="0.25">
      <c r="A24" s="30">
        <f t="shared" si="6"/>
        <v>11</v>
      </c>
      <c r="B24" s="15" t="s">
        <v>17</v>
      </c>
      <c r="C24" s="16">
        <v>219</v>
      </c>
      <c r="D24" s="15" t="s">
        <v>19</v>
      </c>
      <c r="E24" s="2">
        <v>626</v>
      </c>
      <c r="F24" s="31">
        <v>7</v>
      </c>
      <c r="G24" s="20">
        <v>203</v>
      </c>
      <c r="H24" s="20">
        <v>181</v>
      </c>
      <c r="I24" s="20">
        <v>3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56">
        <v>16</v>
      </c>
      <c r="Q24" s="31">
        <v>2</v>
      </c>
      <c r="R24" s="20">
        <f t="shared" si="0"/>
        <v>2</v>
      </c>
      <c r="S24" s="32">
        <f t="shared" si="1"/>
        <v>206</v>
      </c>
      <c r="T24" s="31">
        <v>10</v>
      </c>
      <c r="U24" s="20">
        <f t="shared" si="2"/>
        <v>10</v>
      </c>
      <c r="V24" s="32">
        <f t="shared" si="3"/>
        <v>191</v>
      </c>
      <c r="W24" s="31">
        <v>0</v>
      </c>
      <c r="X24" s="20">
        <v>17</v>
      </c>
      <c r="Y24" s="33">
        <f t="shared" si="4"/>
        <v>411</v>
      </c>
      <c r="Z24" s="34">
        <f t="shared" si="5"/>
        <v>440</v>
      </c>
      <c r="AA24" s="36"/>
    </row>
    <row r="25" spans="1:27" ht="15" customHeight="1" x14ac:dyDescent="0.25">
      <c r="A25" s="24">
        <f t="shared" si="6"/>
        <v>12</v>
      </c>
      <c r="B25" s="15" t="s">
        <v>17</v>
      </c>
      <c r="C25" s="16">
        <v>220</v>
      </c>
      <c r="D25" s="15" t="s">
        <v>18</v>
      </c>
      <c r="E25" s="2">
        <v>355</v>
      </c>
      <c r="F25" s="25">
        <v>0</v>
      </c>
      <c r="G25" s="26">
        <v>111</v>
      </c>
      <c r="H25" s="26">
        <v>82</v>
      </c>
      <c r="I25" s="26">
        <v>0</v>
      </c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55">
        <v>53</v>
      </c>
      <c r="Q25" s="25">
        <v>1</v>
      </c>
      <c r="R25" s="26">
        <f t="shared" si="0"/>
        <v>1</v>
      </c>
      <c r="S25" s="27">
        <f t="shared" si="1"/>
        <v>113</v>
      </c>
      <c r="T25" s="25">
        <v>2</v>
      </c>
      <c r="U25" s="26">
        <f t="shared" si="2"/>
        <v>2</v>
      </c>
      <c r="V25" s="27">
        <f t="shared" si="3"/>
        <v>84</v>
      </c>
      <c r="W25" s="25">
        <v>0</v>
      </c>
      <c r="X25" s="26">
        <v>8</v>
      </c>
      <c r="Y25" s="28">
        <f t="shared" si="4"/>
        <v>247</v>
      </c>
      <c r="Z25" s="29">
        <f t="shared" si="5"/>
        <v>258</v>
      </c>
    </row>
    <row r="26" spans="1:27" ht="15" customHeight="1" x14ac:dyDescent="0.25">
      <c r="A26" s="30">
        <f t="shared" si="6"/>
        <v>13</v>
      </c>
      <c r="B26" s="15" t="s">
        <v>17</v>
      </c>
      <c r="C26" s="16">
        <v>221</v>
      </c>
      <c r="D26" s="15" t="s">
        <v>18</v>
      </c>
      <c r="E26" s="2">
        <v>383</v>
      </c>
      <c r="F26" s="31">
        <v>1</v>
      </c>
      <c r="G26" s="20">
        <v>153</v>
      </c>
      <c r="H26" s="20">
        <v>96</v>
      </c>
      <c r="I26" s="20">
        <v>0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56">
        <v>13</v>
      </c>
      <c r="Q26" s="31">
        <v>4</v>
      </c>
      <c r="R26" s="20">
        <f t="shared" si="0"/>
        <v>4</v>
      </c>
      <c r="S26" s="32">
        <f t="shared" si="1"/>
        <v>158</v>
      </c>
      <c r="T26" s="31">
        <v>6</v>
      </c>
      <c r="U26" s="20">
        <f t="shared" si="2"/>
        <v>6</v>
      </c>
      <c r="V26" s="32">
        <f t="shared" si="3"/>
        <v>102</v>
      </c>
      <c r="W26" s="31">
        <v>1</v>
      </c>
      <c r="X26" s="20">
        <v>11</v>
      </c>
      <c r="Y26" s="33">
        <f t="shared" si="4"/>
        <v>264</v>
      </c>
      <c r="Z26" s="34">
        <f t="shared" si="5"/>
        <v>286</v>
      </c>
    </row>
    <row r="27" spans="1:27" ht="15" customHeight="1" x14ac:dyDescent="0.25">
      <c r="A27" s="24">
        <f t="shared" si="6"/>
        <v>14</v>
      </c>
      <c r="B27" s="15" t="s">
        <v>17</v>
      </c>
      <c r="C27" s="16">
        <v>222</v>
      </c>
      <c r="D27" s="15" t="s">
        <v>18</v>
      </c>
      <c r="E27" s="2">
        <v>225</v>
      </c>
      <c r="F27" s="25">
        <v>2</v>
      </c>
      <c r="G27" s="26">
        <v>91</v>
      </c>
      <c r="H27" s="26">
        <v>51</v>
      </c>
      <c r="I27" s="26">
        <v>0</v>
      </c>
      <c r="J27" s="26">
        <v>0</v>
      </c>
      <c r="K27" s="26">
        <v>0</v>
      </c>
      <c r="L27" s="26">
        <v>1</v>
      </c>
      <c r="M27" s="26">
        <v>0</v>
      </c>
      <c r="N27" s="26">
        <v>0</v>
      </c>
      <c r="O27" s="26">
        <v>0</v>
      </c>
      <c r="P27" s="55">
        <v>21</v>
      </c>
      <c r="Q27" s="25">
        <v>0</v>
      </c>
      <c r="R27" s="26">
        <f t="shared" si="0"/>
        <v>0</v>
      </c>
      <c r="S27" s="27">
        <f t="shared" si="1"/>
        <v>91</v>
      </c>
      <c r="T27" s="25">
        <v>0</v>
      </c>
      <c r="U27" s="26">
        <f t="shared" si="2"/>
        <v>0</v>
      </c>
      <c r="V27" s="27">
        <f t="shared" si="3"/>
        <v>51</v>
      </c>
      <c r="W27" s="25">
        <v>0</v>
      </c>
      <c r="X27" s="26">
        <v>3</v>
      </c>
      <c r="Y27" s="28">
        <f t="shared" si="4"/>
        <v>166</v>
      </c>
      <c r="Z27" s="29">
        <f t="shared" si="5"/>
        <v>169</v>
      </c>
    </row>
    <row r="28" spans="1:27" ht="15" customHeight="1" x14ac:dyDescent="0.25">
      <c r="A28" s="30">
        <f t="shared" si="6"/>
        <v>15</v>
      </c>
      <c r="B28" s="15" t="s">
        <v>17</v>
      </c>
      <c r="C28" s="16">
        <v>223</v>
      </c>
      <c r="D28" s="15" t="s">
        <v>18</v>
      </c>
      <c r="E28" s="2">
        <v>313</v>
      </c>
      <c r="F28" s="31">
        <v>0</v>
      </c>
      <c r="G28" s="20">
        <v>92</v>
      </c>
      <c r="H28" s="20">
        <v>93</v>
      </c>
      <c r="I28" s="20">
        <v>2</v>
      </c>
      <c r="J28" s="20">
        <v>1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56">
        <v>19</v>
      </c>
      <c r="Q28" s="31">
        <v>2</v>
      </c>
      <c r="R28" s="20">
        <f t="shared" si="0"/>
        <v>2</v>
      </c>
      <c r="S28" s="32">
        <f t="shared" si="1"/>
        <v>95</v>
      </c>
      <c r="T28" s="31">
        <v>4</v>
      </c>
      <c r="U28" s="20">
        <f t="shared" si="2"/>
        <v>4</v>
      </c>
      <c r="V28" s="32">
        <f t="shared" si="3"/>
        <v>97</v>
      </c>
      <c r="W28" s="31">
        <v>0</v>
      </c>
      <c r="X28" s="20">
        <v>6</v>
      </c>
      <c r="Y28" s="33">
        <f t="shared" si="4"/>
        <v>207</v>
      </c>
      <c r="Z28" s="34">
        <f t="shared" si="5"/>
        <v>219</v>
      </c>
    </row>
    <row r="29" spans="1:27" ht="15" customHeight="1" x14ac:dyDescent="0.25">
      <c r="A29" s="24">
        <f t="shared" si="6"/>
        <v>16</v>
      </c>
      <c r="B29" s="15" t="s">
        <v>17</v>
      </c>
      <c r="C29" s="16">
        <v>224</v>
      </c>
      <c r="D29" s="15" t="s">
        <v>18</v>
      </c>
      <c r="E29" s="2">
        <v>382</v>
      </c>
      <c r="F29" s="25">
        <v>1</v>
      </c>
      <c r="G29" s="26">
        <v>94</v>
      </c>
      <c r="H29" s="26">
        <v>107</v>
      </c>
      <c r="I29" s="26">
        <v>2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55">
        <v>28</v>
      </c>
      <c r="Q29" s="25">
        <v>1</v>
      </c>
      <c r="R29" s="26">
        <f t="shared" si="0"/>
        <v>1</v>
      </c>
      <c r="S29" s="27">
        <f t="shared" si="1"/>
        <v>95</v>
      </c>
      <c r="T29" s="25">
        <v>0</v>
      </c>
      <c r="U29" s="26">
        <f t="shared" si="2"/>
        <v>0</v>
      </c>
      <c r="V29" s="27">
        <f t="shared" si="3"/>
        <v>107</v>
      </c>
      <c r="W29" s="25">
        <v>0</v>
      </c>
      <c r="X29" s="26">
        <v>2</v>
      </c>
      <c r="Y29" s="28">
        <f t="shared" si="4"/>
        <v>232</v>
      </c>
      <c r="Z29" s="29">
        <f t="shared" si="5"/>
        <v>235</v>
      </c>
    </row>
    <row r="30" spans="1:27" ht="5.0999999999999996" customHeight="1" x14ac:dyDescent="0.25">
      <c r="A30" s="37"/>
      <c r="B30" s="38"/>
      <c r="C30" s="39"/>
      <c r="D30" s="40"/>
      <c r="E30" s="41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/>
    </row>
    <row r="31" spans="1:27" ht="0.95" customHeight="1" x14ac:dyDescent="0.25">
      <c r="A31" s="44"/>
      <c r="B31" s="45"/>
      <c r="C31" s="46"/>
      <c r="D31" s="47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0"/>
    </row>
    <row r="32" spans="1:27" ht="0.95" customHeight="1" x14ac:dyDescent="0.25">
      <c r="A32" s="37"/>
      <c r="B32" s="38"/>
      <c r="C32" s="39"/>
      <c r="D32" s="40"/>
      <c r="E32" s="41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/>
    </row>
    <row r="33" spans="1:26" ht="30" customHeight="1" x14ac:dyDescent="0.25">
      <c r="A33" s="51" t="s">
        <v>22</v>
      </c>
      <c r="B33" s="51"/>
      <c r="C33" s="51">
        <f>COUNTA(C14:C29)</f>
        <v>16</v>
      </c>
      <c r="D33" s="52"/>
      <c r="E33" s="53">
        <f>SUM(E14:E29)</f>
        <v>7530</v>
      </c>
      <c r="F33" s="53">
        <f t="shared" ref="F33:Z33" si="7">SUM(F14:F29)</f>
        <v>27</v>
      </c>
      <c r="G33" s="53">
        <f t="shared" si="7"/>
        <v>2305</v>
      </c>
      <c r="H33" s="53">
        <f t="shared" si="7"/>
        <v>2134</v>
      </c>
      <c r="I33" s="53">
        <f t="shared" si="7"/>
        <v>18</v>
      </c>
      <c r="J33" s="53">
        <f t="shared" si="7"/>
        <v>24</v>
      </c>
      <c r="K33" s="53">
        <f t="shared" si="7"/>
        <v>0</v>
      </c>
      <c r="L33" s="53">
        <f t="shared" si="7"/>
        <v>6</v>
      </c>
      <c r="M33" s="53">
        <f t="shared" si="7"/>
        <v>0</v>
      </c>
      <c r="N33" s="53">
        <f t="shared" si="7"/>
        <v>0</v>
      </c>
      <c r="O33" s="53">
        <f t="shared" si="7"/>
        <v>0</v>
      </c>
      <c r="P33" s="53">
        <f t="shared" si="7"/>
        <v>589</v>
      </c>
      <c r="Q33" s="53">
        <f t="shared" si="7"/>
        <v>30</v>
      </c>
      <c r="R33" s="53">
        <f t="shared" si="7"/>
        <v>30</v>
      </c>
      <c r="S33" s="53">
        <f t="shared" si="7"/>
        <v>2269</v>
      </c>
      <c r="T33" s="53">
        <f t="shared" si="7"/>
        <v>58</v>
      </c>
      <c r="U33" s="53">
        <f t="shared" si="7"/>
        <v>58</v>
      </c>
      <c r="V33" s="53">
        <f t="shared" si="7"/>
        <v>2194</v>
      </c>
      <c r="W33" s="53">
        <f t="shared" si="7"/>
        <v>1</v>
      </c>
      <c r="X33" s="53">
        <f t="shared" si="7"/>
        <v>172</v>
      </c>
      <c r="Y33" s="53">
        <f t="shared" si="7"/>
        <v>5103</v>
      </c>
      <c r="Z33" s="53">
        <f t="shared" si="7"/>
        <v>5364</v>
      </c>
    </row>
  </sheetData>
  <mergeCells count="9">
    <mergeCell ref="F5:Z7"/>
    <mergeCell ref="A7:D7"/>
    <mergeCell ref="A8:D8"/>
    <mergeCell ref="F8:Z10"/>
    <mergeCell ref="A12:E12"/>
    <mergeCell ref="F12:O12"/>
    <mergeCell ref="Q12:S12"/>
    <mergeCell ref="T12:V12"/>
    <mergeCell ref="W12:Z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M_18_013_CARACUARO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José María Ramírez Hernández</cp:lastModifiedBy>
  <dcterms:created xsi:type="dcterms:W3CDTF">2015-06-04T22:47:30Z</dcterms:created>
  <dcterms:modified xsi:type="dcterms:W3CDTF">2015-11-11T20:03:47Z</dcterms:modified>
</cp:coreProperties>
</file>