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ma\Desktop\"/>
    </mc:Choice>
  </mc:AlternateContent>
  <bookViews>
    <workbookView xWindow="0" yWindow="0" windowWidth="20730" windowHeight="1176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Q14" i="1" l="1"/>
  <c r="R14" i="1" s="1"/>
  <c r="W14" i="1"/>
  <c r="X14" i="1" s="1"/>
  <c r="AA14" i="1"/>
  <c r="Q15" i="1"/>
  <c r="R15" i="1"/>
  <c r="W15" i="1"/>
  <c r="X15" i="1" s="1"/>
  <c r="AA15" i="1"/>
  <c r="Q16" i="1"/>
  <c r="R16" i="1" s="1"/>
  <c r="W16" i="1"/>
  <c r="X16" i="1" s="1"/>
  <c r="AA16" i="1"/>
  <c r="Q17" i="1"/>
  <c r="R17" i="1" s="1"/>
  <c r="W17" i="1"/>
  <c r="X17" i="1"/>
  <c r="AA17" i="1"/>
  <c r="Q18" i="1"/>
  <c r="R18" i="1" s="1"/>
  <c r="W18" i="1"/>
  <c r="X18" i="1" s="1"/>
  <c r="AA18" i="1"/>
  <c r="Q19" i="1"/>
  <c r="R19" i="1"/>
  <c r="W19" i="1"/>
  <c r="X19" i="1"/>
  <c r="AA19" i="1"/>
  <c r="Q20" i="1"/>
  <c r="R20" i="1" s="1"/>
  <c r="X20" i="1"/>
  <c r="AA20" i="1"/>
  <c r="Q21" i="1"/>
  <c r="R21" i="1" s="1"/>
  <c r="W21" i="1"/>
  <c r="X21" i="1" s="1"/>
  <c r="AA21" i="1"/>
  <c r="Q22" i="1"/>
  <c r="R22" i="1"/>
  <c r="W22" i="1"/>
  <c r="X22" i="1"/>
  <c r="AA22" i="1"/>
  <c r="AA66" i="1" s="1"/>
  <c r="Q23" i="1"/>
  <c r="R23" i="1" s="1"/>
  <c r="W23" i="1"/>
  <c r="X23" i="1" s="1"/>
  <c r="AA23" i="1"/>
  <c r="Q24" i="1"/>
  <c r="R24" i="1"/>
  <c r="W24" i="1"/>
  <c r="X24" i="1" s="1"/>
  <c r="AA24" i="1"/>
  <c r="Q25" i="1"/>
  <c r="R25" i="1" s="1"/>
  <c r="W25" i="1"/>
  <c r="X25" i="1"/>
  <c r="AA25" i="1"/>
  <c r="Q26" i="1"/>
  <c r="R26" i="1" s="1"/>
  <c r="W26" i="1"/>
  <c r="X26" i="1"/>
  <c r="AA26" i="1"/>
  <c r="Q27" i="1"/>
  <c r="R27" i="1"/>
  <c r="W27" i="1"/>
  <c r="X27" i="1"/>
  <c r="AA27" i="1"/>
  <c r="Q28" i="1"/>
  <c r="R28" i="1"/>
  <c r="W28" i="1"/>
  <c r="X28" i="1"/>
  <c r="AA28" i="1"/>
  <c r="Q29" i="1"/>
  <c r="R29" i="1"/>
  <c r="W29" i="1"/>
  <c r="X29" i="1" s="1"/>
  <c r="AA29" i="1"/>
  <c r="Q30" i="1"/>
  <c r="R30" i="1"/>
  <c r="W30" i="1"/>
  <c r="X30" i="1"/>
  <c r="AA30" i="1"/>
  <c r="Q31" i="1"/>
  <c r="R31" i="1" s="1"/>
  <c r="W31" i="1"/>
  <c r="X31" i="1" s="1"/>
  <c r="AA31" i="1"/>
  <c r="Q32" i="1"/>
  <c r="R32" i="1"/>
  <c r="W32" i="1"/>
  <c r="X32" i="1" s="1"/>
  <c r="AA32" i="1"/>
  <c r="Q33" i="1"/>
  <c r="R33" i="1" s="1"/>
  <c r="W33" i="1"/>
  <c r="X33" i="1"/>
  <c r="AA33" i="1"/>
  <c r="Q34" i="1"/>
  <c r="R34" i="1" s="1"/>
  <c r="W34" i="1"/>
  <c r="X34" i="1"/>
  <c r="AA34" i="1"/>
  <c r="Q35" i="1"/>
  <c r="R35" i="1"/>
  <c r="W35" i="1"/>
  <c r="X35" i="1"/>
  <c r="AA35" i="1"/>
  <c r="Q36" i="1"/>
  <c r="R36" i="1"/>
  <c r="W36" i="1"/>
  <c r="X36" i="1"/>
  <c r="AA36" i="1"/>
  <c r="Q37" i="1"/>
  <c r="R37" i="1"/>
  <c r="W37" i="1"/>
  <c r="X37" i="1" s="1"/>
  <c r="AA37" i="1"/>
  <c r="Q38" i="1"/>
  <c r="R38" i="1"/>
  <c r="W38" i="1"/>
  <c r="X38" i="1"/>
  <c r="AA38" i="1"/>
  <c r="Q39" i="1"/>
  <c r="R39" i="1" s="1"/>
  <c r="W39" i="1"/>
  <c r="X39" i="1" s="1"/>
  <c r="AA39" i="1"/>
  <c r="Q40" i="1"/>
  <c r="R40" i="1"/>
  <c r="W40" i="1"/>
  <c r="X40" i="1" s="1"/>
  <c r="AA40" i="1"/>
  <c r="Q41" i="1"/>
  <c r="R41" i="1" s="1"/>
  <c r="W41" i="1"/>
  <c r="X41" i="1"/>
  <c r="AA41" i="1"/>
  <c r="Q42" i="1"/>
  <c r="R42" i="1" s="1"/>
  <c r="W42" i="1"/>
  <c r="X42" i="1"/>
  <c r="AA42" i="1"/>
  <c r="Q43" i="1"/>
  <c r="R43" i="1"/>
  <c r="W43" i="1"/>
  <c r="X43" i="1"/>
  <c r="AA43" i="1"/>
  <c r="Q44" i="1"/>
  <c r="R44" i="1"/>
  <c r="W44" i="1"/>
  <c r="X44" i="1"/>
  <c r="AA44" i="1"/>
  <c r="Q45" i="1"/>
  <c r="R45" i="1"/>
  <c r="W45" i="1"/>
  <c r="X45" i="1" s="1"/>
  <c r="AA45" i="1"/>
  <c r="Q46" i="1"/>
  <c r="R46" i="1"/>
  <c r="W46" i="1"/>
  <c r="X46" i="1"/>
  <c r="AA46" i="1"/>
  <c r="Q47" i="1"/>
  <c r="R47" i="1" s="1"/>
  <c r="W47" i="1"/>
  <c r="X47" i="1" s="1"/>
  <c r="AA47" i="1"/>
  <c r="Q48" i="1"/>
  <c r="R48" i="1"/>
  <c r="W48" i="1"/>
  <c r="X48" i="1" s="1"/>
  <c r="AA48" i="1"/>
  <c r="Q49" i="1"/>
  <c r="R49" i="1" s="1"/>
  <c r="W49" i="1"/>
  <c r="X49" i="1"/>
  <c r="AA49" i="1"/>
  <c r="Q50" i="1"/>
  <c r="R50" i="1" s="1"/>
  <c r="W50" i="1"/>
  <c r="X50" i="1"/>
  <c r="AA50" i="1"/>
  <c r="Q51" i="1"/>
  <c r="R51" i="1"/>
  <c r="W51" i="1"/>
  <c r="X51" i="1"/>
  <c r="AA51" i="1"/>
  <c r="Q52" i="1"/>
  <c r="R52" i="1"/>
  <c r="W52" i="1"/>
  <c r="X52" i="1"/>
  <c r="AA52" i="1"/>
  <c r="Q53" i="1"/>
  <c r="R53" i="1"/>
  <c r="W53" i="1"/>
  <c r="X53" i="1" s="1"/>
  <c r="AA53" i="1"/>
  <c r="Q54" i="1"/>
  <c r="R54" i="1"/>
  <c r="W54" i="1"/>
  <c r="X54" i="1" s="1"/>
  <c r="AA54" i="1"/>
  <c r="Q55" i="1"/>
  <c r="R55" i="1" s="1"/>
  <c r="W55" i="1"/>
  <c r="X55" i="1" s="1"/>
  <c r="AA55" i="1"/>
  <c r="Q56" i="1"/>
  <c r="R56" i="1" s="1"/>
  <c r="W56" i="1"/>
  <c r="X56" i="1" s="1"/>
  <c r="AA56" i="1"/>
  <c r="Q57" i="1"/>
  <c r="R57" i="1" s="1"/>
  <c r="W57" i="1"/>
  <c r="X57" i="1"/>
  <c r="AA57" i="1"/>
  <c r="Q58" i="1"/>
  <c r="R58" i="1" s="1"/>
  <c r="W58" i="1"/>
  <c r="X58" i="1"/>
  <c r="AA58" i="1"/>
  <c r="Q59" i="1"/>
  <c r="R59" i="1"/>
  <c r="W59" i="1"/>
  <c r="X59" i="1"/>
  <c r="AA59" i="1"/>
  <c r="Q60" i="1"/>
  <c r="R60" i="1"/>
  <c r="W60" i="1"/>
  <c r="X60" i="1"/>
  <c r="AA60" i="1"/>
  <c r="Q61" i="1"/>
  <c r="R61" i="1"/>
  <c r="W61" i="1"/>
  <c r="X61" i="1" s="1"/>
  <c r="AA61" i="1"/>
  <c r="Q62" i="1"/>
  <c r="R62" i="1"/>
  <c r="W62" i="1"/>
  <c r="X62" i="1" s="1"/>
  <c r="AA62" i="1"/>
  <c r="Z66" i="1"/>
  <c r="Y66" i="1"/>
  <c r="V66" i="1"/>
  <c r="U66" i="1"/>
  <c r="T66" i="1"/>
  <c r="S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AC15" i="1" s="1"/>
  <c r="AC16" i="1" s="1"/>
  <c r="AC60" i="1"/>
  <c r="AC61" i="1" s="1"/>
  <c r="AC62" i="1" s="1"/>
  <c r="AC59" i="1"/>
  <c r="AC51" i="1"/>
  <c r="AC47" i="1"/>
  <c r="AC48" i="1" s="1"/>
  <c r="AC49" i="1" s="1"/>
  <c r="AC50" i="1" s="1"/>
  <c r="AC52" i="1" s="1"/>
  <c r="AC53" i="1" s="1"/>
  <c r="AC54" i="1" s="1"/>
  <c r="AC39" i="1"/>
  <c r="AC35" i="1"/>
  <c r="AC36" i="1" s="1"/>
  <c r="AC37" i="1" s="1"/>
  <c r="AC38" i="1" s="1"/>
  <c r="AC40" i="1" s="1"/>
  <c r="AC41" i="1" s="1"/>
  <c r="AC42" i="1" s="1"/>
  <c r="AC27" i="1"/>
  <c r="AC23" i="1"/>
  <c r="AC24" i="1"/>
  <c r="AC25" i="1"/>
  <c r="AC26" i="1"/>
  <c r="AC28" i="1" s="1"/>
  <c r="AC29" i="1" s="1"/>
  <c r="AC30" i="1" s="1"/>
  <c r="A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C14" i="1"/>
  <c r="AB66" i="1"/>
  <c r="AC17" i="1" l="1"/>
  <c r="AC18" i="1" s="1"/>
  <c r="A10" i="1" s="1"/>
  <c r="A9" i="1"/>
  <c r="X66" i="1"/>
  <c r="R66" i="1"/>
  <c r="Q66" i="1"/>
  <c r="W66" i="1"/>
</calcChain>
</file>

<file path=xl/sharedStrings.xml><?xml version="1.0" encoding="utf-8"?>
<sst xmlns="http://schemas.openxmlformats.org/spreadsheetml/2006/main" count="120" uniqueCount="25">
  <si>
    <t>Municipio: 098 Turicato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</si>
  <si>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</si>
  <si>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</si>
  <si>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</si>
  <si>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</si>
  <si>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</si>
  <si>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</si>
  <si>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</si>
  <si>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</si>
  <si>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</si>
  <si>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</si>
  <si>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</si>
  <si>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</si>
  <si>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</si>
  <si>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</si>
  <si>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</si>
  <si>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</si>
  <si>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TURICATO</t>
  </si>
  <si>
    <t>BÁSICA</t>
  </si>
  <si>
    <t>CONTIGUA 1</t>
  </si>
  <si>
    <t>CONTIGUA 2</t>
  </si>
  <si>
    <t>EXTRAORDINARIA 1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</si>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</sst>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sz val="8"/>
      <name val="Calibri"/>
      <family val="2"/>
    </font>
    <font>
      <sz val="8"/>
      <color indexed="8"/>
      <name val="Calibri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3C5DD"/>
        <bgColor indexed="0"/>
      </patternFill>
    </fill>
    <fill>
      <patternFill patternType="solid">
        <fgColor rgb="FFFFF3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3C5DD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 style="thin">
        <color rgb="FFC0C0C0"/>
      </bottom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/>
    <xf numFmtId="165" fontId="2" fillId="0" borderId="2" xfId="1" applyNumberFormat="1" applyFont="1" applyFill="1" applyBorder="1" applyAlignment="1">
      <alignment horizontal="left"/>
    </xf>
    <xf numFmtId="164" fontId="6" fillId="0" borderId="0" xfId="0" applyNumberFormat="1" applyFont="1" applyAlignment="1">
      <alignment horizontal="left"/>
    </xf>
    <xf numFmtId="0" fontId="7" fillId="0" borderId="0" xfId="0" applyFont="1"/>
    <xf numFmtId="166" fontId="6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3" fillId="2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4" fillId="0" borderId="4" xfId="1" applyNumberFormat="1" applyFont="1" applyFill="1" applyBorder="1" applyAlignment="1">
      <alignment horizontal="center" wrapText="1"/>
    </xf>
    <xf numFmtId="165" fontId="4" fillId="0" borderId="5" xfId="1" applyNumberFormat="1" applyFont="1" applyFill="1" applyBorder="1" applyAlignment="1">
      <alignment horizontal="left" wrapText="1"/>
    </xf>
    <xf numFmtId="165" fontId="4" fillId="0" borderId="5" xfId="1" applyNumberFormat="1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left" wrapText="1"/>
    </xf>
    <xf numFmtId="0" fontId="4" fillId="0" borderId="6" xfId="1" applyFont="1" applyFill="1" applyBorder="1" applyAlignment="1">
      <alignment horizontal="right" wrapText="1"/>
    </xf>
    <xf numFmtId="0" fontId="4" fillId="0" borderId="7" xfId="1" applyFont="1" applyFill="1" applyBorder="1" applyAlignment="1" applyProtection="1">
      <alignment wrapText="1"/>
      <protection locked="0"/>
    </xf>
    <xf numFmtId="0" fontId="4" fillId="0" borderId="8" xfId="1" applyFont="1" applyFill="1" applyBorder="1" applyAlignment="1" applyProtection="1">
      <alignment wrapText="1"/>
      <protection locked="0"/>
    </xf>
    <xf numFmtId="166" fontId="4" fillId="4" borderId="9" xfId="1" applyNumberFormat="1" applyFont="1" applyFill="1" applyBorder="1" applyAlignment="1">
      <alignment horizontal="center" wrapText="1"/>
    </xf>
    <xf numFmtId="165" fontId="4" fillId="4" borderId="2" xfId="1" applyNumberFormat="1" applyFont="1" applyFill="1" applyBorder="1" applyAlignment="1">
      <alignment horizontal="left" wrapText="1"/>
    </xf>
    <xf numFmtId="165" fontId="4" fillId="4" borderId="1" xfId="1" applyNumberFormat="1" applyFont="1" applyFill="1" applyBorder="1" applyAlignment="1">
      <alignment horizontal="center" wrapText="1"/>
    </xf>
    <xf numFmtId="0" fontId="4" fillId="4" borderId="1" xfId="1" applyFont="1" applyFill="1" applyBorder="1" applyAlignment="1">
      <alignment horizontal="left" wrapText="1"/>
    </xf>
    <xf numFmtId="0" fontId="4" fillId="4" borderId="10" xfId="1" applyFont="1" applyFill="1" applyBorder="1" applyAlignment="1">
      <alignment horizontal="right" wrapText="1"/>
    </xf>
    <xf numFmtId="0" fontId="4" fillId="4" borderId="11" xfId="1" applyFont="1" applyFill="1" applyBorder="1" applyAlignment="1" applyProtection="1">
      <alignment wrapText="1"/>
      <protection locked="0"/>
    </xf>
    <xf numFmtId="0" fontId="4" fillId="4" borderId="12" xfId="1" applyFont="1" applyFill="1" applyBorder="1" applyAlignment="1" applyProtection="1">
      <alignment wrapText="1"/>
      <protection locked="0"/>
    </xf>
    <xf numFmtId="166" fontId="4" fillId="0" borderId="13" xfId="1" applyNumberFormat="1" applyFont="1" applyFill="1" applyBorder="1" applyAlignment="1">
      <alignment horizontal="center" wrapText="1"/>
    </xf>
    <xf numFmtId="165" fontId="4" fillId="0" borderId="1" xfId="1" applyNumberFormat="1" applyFont="1" applyFill="1" applyBorder="1" applyAlignment="1">
      <alignment horizontal="left" wrapText="1"/>
    </xf>
    <xf numFmtId="165" fontId="4" fillId="0" borderId="2" xfId="1" applyNumberFormat="1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left" wrapText="1"/>
    </xf>
    <xf numFmtId="0" fontId="4" fillId="0" borderId="14" xfId="1" applyFont="1" applyFill="1" applyBorder="1" applyAlignment="1">
      <alignment horizontal="right" wrapText="1"/>
    </xf>
    <xf numFmtId="0" fontId="4" fillId="0" borderId="15" xfId="1" applyFont="1" applyFill="1" applyBorder="1" applyAlignment="1" applyProtection="1">
      <alignment wrapText="1"/>
      <protection locked="0"/>
    </xf>
    <xf numFmtId="0" fontId="4" fillId="0" borderId="12" xfId="1" applyFont="1" applyFill="1" applyBorder="1" applyAlignment="1" applyProtection="1">
      <alignment wrapText="1"/>
      <protection locked="0"/>
    </xf>
    <xf numFmtId="2" fontId="0" fillId="0" borderId="0" xfId="0" applyNumberFormat="1"/>
    <xf numFmtId="0" fontId="0" fillId="0" borderId="0" xfId="0" applyAlignment="1">
      <alignment horizontal="right"/>
    </xf>
    <xf numFmtId="166" fontId="4" fillId="0" borderId="0" xfId="1" applyNumberFormat="1" applyFont="1" applyFill="1" applyBorder="1" applyAlignment="1">
      <alignment horizontal="center" wrapText="1"/>
    </xf>
    <xf numFmtId="165" fontId="4" fillId="0" borderId="0" xfId="1" applyNumberFormat="1" applyFont="1" applyFill="1" applyBorder="1" applyAlignment="1">
      <alignment horizontal="left" wrapText="1"/>
    </xf>
    <xf numFmtId="165" fontId="4" fillId="0" borderId="0" xfId="1" applyNumberFormat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right" wrapText="1"/>
    </xf>
    <xf numFmtId="0" fontId="4" fillId="0" borderId="0" xfId="1" applyFont="1" applyFill="1" applyBorder="1" applyAlignment="1" applyProtection="1">
      <alignment wrapText="1"/>
      <protection locked="0"/>
    </xf>
    <xf numFmtId="0" fontId="4" fillId="0" borderId="0" xfId="1" applyFont="1" applyFill="1" applyBorder="1" applyAlignment="1">
      <alignment wrapText="1"/>
    </xf>
    <xf numFmtId="166" fontId="4" fillId="5" borderId="0" xfId="1" applyNumberFormat="1" applyFont="1" applyFill="1" applyBorder="1" applyAlignment="1">
      <alignment horizontal="center" wrapText="1"/>
    </xf>
    <xf numFmtId="165" fontId="4" fillId="5" borderId="0" xfId="1" applyNumberFormat="1" applyFont="1" applyFill="1" applyBorder="1" applyAlignment="1">
      <alignment horizontal="left" wrapText="1"/>
    </xf>
    <xf numFmtId="165" fontId="4" fillId="5" borderId="0" xfId="1" applyNumberFormat="1" applyFont="1" applyFill="1" applyBorder="1" applyAlignment="1">
      <alignment horizontal="center" wrapText="1"/>
    </xf>
    <xf numFmtId="0" fontId="4" fillId="5" borderId="0" xfId="1" applyFont="1" applyFill="1" applyBorder="1" applyAlignment="1">
      <alignment horizontal="left" wrapText="1"/>
    </xf>
    <xf numFmtId="0" fontId="4" fillId="5" borderId="0" xfId="1" applyFont="1" applyFill="1" applyBorder="1" applyAlignment="1">
      <alignment horizontal="right" wrapText="1"/>
    </xf>
    <xf numFmtId="0" fontId="4" fillId="5" borderId="0" xfId="1" applyFont="1" applyFill="1" applyBorder="1" applyAlignment="1" applyProtection="1">
      <alignment wrapText="1"/>
      <protection locked="0"/>
    </xf>
    <xf numFmtId="0" fontId="4" fillId="5" borderId="0" xfId="1" applyFont="1" applyFill="1" applyBorder="1" applyAlignment="1">
      <alignment wrapText="1"/>
    </xf>
    <xf numFmtId="0" fontId="3" fillId="6" borderId="22" xfId="1" applyFont="1" applyFill="1" applyBorder="1" applyAlignment="1">
      <alignment horizontal="center" vertical="center" wrapText="1"/>
    </xf>
    <xf numFmtId="0" fontId="3" fillId="6" borderId="22" xfId="1" applyFont="1" applyFill="1" applyBorder="1" applyAlignment="1">
      <alignment horizontal="left" vertical="center" wrapText="1"/>
    </xf>
    <xf numFmtId="3" fontId="3" fillId="6" borderId="22" xfId="1" applyNumberFormat="1" applyFont="1" applyFill="1" applyBorder="1" applyAlignment="1">
      <alignment horizontal="right" vertical="center" wrapText="1"/>
    </xf>
    <xf numFmtId="0" fontId="11" fillId="0" borderId="23" xfId="1" applyFont="1" applyFill="1" applyBorder="1" applyAlignment="1" applyProtection="1">
      <alignment wrapText="1"/>
      <protection locked="0"/>
    </xf>
    <xf numFmtId="0" fontId="11" fillId="0" borderId="24" xfId="1" applyFont="1" applyFill="1" applyBorder="1" applyAlignment="1" applyProtection="1">
      <alignment wrapText="1"/>
      <protection locked="0"/>
    </xf>
    <xf numFmtId="0" fontId="11" fillId="0" borderId="25" xfId="1" applyFont="1" applyFill="1" applyBorder="1" applyAlignment="1" applyProtection="1">
      <alignment wrapText="1"/>
      <protection locked="0"/>
    </xf>
    <xf numFmtId="0" fontId="11" fillId="0" borderId="26" xfId="1" applyFont="1" applyFill="1" applyBorder="1" applyAlignment="1" applyProtection="1">
      <alignment wrapText="1"/>
      <protection locked="0"/>
    </xf>
    <xf numFmtId="0" fontId="11" fillId="8" borderId="27" xfId="1" applyFont="1" applyFill="1" applyBorder="1" applyAlignment="1" applyProtection="1">
      <alignment wrapText="1"/>
      <protection locked="0"/>
    </xf>
    <xf numFmtId="0" fontId="11" fillId="8" borderId="28" xfId="1" applyFont="1" applyFill="1" applyBorder="1" applyAlignment="1" applyProtection="1">
      <alignment wrapText="1"/>
      <protection locked="0"/>
    </xf>
    <xf numFmtId="0" fontId="11" fillId="8" borderId="29" xfId="1" applyFont="1" applyFill="1" applyBorder="1" applyAlignment="1" applyProtection="1">
      <alignment wrapText="1"/>
      <protection locked="0"/>
    </xf>
    <xf numFmtId="0" fontId="11" fillId="8" borderId="30" xfId="1" applyFont="1" applyFill="1" applyBorder="1" applyAlignment="1" applyProtection="1">
      <alignment wrapText="1"/>
      <protection locked="0"/>
    </xf>
    <xf numFmtId="0" fontId="11" fillId="0" borderId="31" xfId="1" applyFont="1" applyFill="1" applyBorder="1" applyAlignment="1" applyProtection="1">
      <alignment wrapText="1"/>
      <protection locked="0"/>
    </xf>
    <xf numFmtId="0" fontId="11" fillId="0" borderId="32" xfId="1" applyFont="1" applyFill="1" applyBorder="1" applyAlignment="1" applyProtection="1">
      <alignment wrapText="1"/>
      <protection locked="0"/>
    </xf>
    <xf numFmtId="0" fontId="11" fillId="0" borderId="33" xfId="1" applyFont="1" applyFill="1" applyBorder="1" applyAlignment="1" applyProtection="1">
      <alignment wrapText="1"/>
      <protection locked="0"/>
    </xf>
    <xf numFmtId="0" fontId="11" fillId="0" borderId="34" xfId="1" applyFont="1" applyFill="1" applyBorder="1" applyAlignment="1" applyProtection="1">
      <alignment wrapText="1"/>
      <protection locked="0"/>
    </xf>
    <xf numFmtId="0" fontId="11" fillId="9" borderId="31" xfId="1" applyFont="1" applyFill="1" applyBorder="1" applyAlignment="1" applyProtection="1">
      <alignment wrapText="1"/>
      <protection locked="0"/>
    </xf>
    <xf numFmtId="0" fontId="11" fillId="9" borderId="32" xfId="1" applyFont="1" applyFill="1" applyBorder="1" applyAlignment="1" applyProtection="1">
      <alignment wrapText="1"/>
      <protection locked="0"/>
    </xf>
    <xf numFmtId="0" fontId="11" fillId="9" borderId="33" xfId="1" applyFont="1" applyFill="1" applyBorder="1" applyAlignment="1" applyProtection="1">
      <alignment wrapText="1"/>
      <protection locked="0"/>
    </xf>
    <xf numFmtId="0" fontId="11" fillId="9" borderId="34" xfId="1" applyFont="1" applyFill="1" applyBorder="1" applyAlignment="1" applyProtection="1">
      <alignment wrapText="1"/>
      <protection locked="0"/>
    </xf>
    <xf numFmtId="0" fontId="11" fillId="0" borderId="25" xfId="1" applyFont="1" applyFill="1" applyBorder="1" applyAlignment="1">
      <alignment wrapText="1"/>
    </xf>
    <xf numFmtId="0" fontId="11" fillId="8" borderId="33" xfId="1" applyFont="1" applyFill="1" applyBorder="1" applyAlignment="1">
      <alignment wrapText="1"/>
    </xf>
    <xf numFmtId="0" fontId="11" fillId="0" borderId="33" xfId="1" applyFont="1" applyFill="1" applyBorder="1" applyAlignment="1">
      <alignment wrapText="1"/>
    </xf>
    <xf numFmtId="0" fontId="11" fillId="9" borderId="33" xfId="1" applyFont="1" applyFill="1" applyBorder="1" applyAlignment="1">
      <alignment wrapText="1"/>
    </xf>
    <xf numFmtId="0" fontId="11" fillId="0" borderId="0" xfId="1" applyFont="1" applyFill="1" applyBorder="1" applyAlignment="1" applyProtection="1">
      <alignment wrapText="1"/>
      <protection locked="0"/>
    </xf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7" borderId="16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10" fillId="7" borderId="18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3" fillId="2" borderId="19" xfId="1" applyFont="1" applyFill="1" applyBorder="1" applyAlignment="1">
      <alignment horizontal="center" wrapText="1"/>
    </xf>
    <xf numFmtId="0" fontId="3" fillId="2" borderId="20" xfId="1" applyFont="1" applyFill="1" applyBorder="1" applyAlignment="1">
      <alignment horizontal="center" wrapText="1"/>
    </xf>
    <xf numFmtId="0" fontId="3" fillId="2" borderId="21" xfId="1" applyFont="1" applyFill="1" applyBorder="1" applyAlignment="1">
      <alignment horizontal="center" wrapText="1"/>
    </xf>
    <xf numFmtId="0" fontId="3" fillId="3" borderId="19" xfId="1" applyFont="1" applyFill="1" applyBorder="1" applyAlignment="1">
      <alignment horizontal="center" vertical="top" wrapText="1"/>
    </xf>
    <xf numFmtId="0" fontId="3" fillId="3" borderId="20" xfId="1" applyFont="1" applyFill="1" applyBorder="1" applyAlignment="1">
      <alignment horizontal="center" vertical="top" wrapText="1"/>
    </xf>
    <xf numFmtId="0" fontId="3" fillId="3" borderId="21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1186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2295525"/>
          <a:ext cx="5048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12</xdr:row>
      <xdr:rowOff>19050</xdr:rowOff>
    </xdr:from>
    <xdr:to>
      <xdr:col>5</xdr:col>
      <xdr:colOff>533400</xdr:colOff>
      <xdr:row>12</xdr:row>
      <xdr:rowOff>495300</xdr:rowOff>
    </xdr:to>
    <xdr:pic>
      <xdr:nvPicPr>
        <xdr:cNvPr id="1187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2305050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876300</xdr:colOff>
      <xdr:row>3</xdr:row>
      <xdr:rowOff>104775</xdr:rowOff>
    </xdr:to>
    <xdr:pic>
      <xdr:nvPicPr>
        <xdr:cNvPr id="1188" name="Imagen 3" descr="C:\Users\PEPE\Documents\2014\IEM_20_años\LOGOTIPO color 20 años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581025</xdr:colOff>
      <xdr:row>0</xdr:row>
      <xdr:rowOff>0</xdr:rowOff>
    </xdr:from>
    <xdr:to>
      <xdr:col>27</xdr:col>
      <xdr:colOff>628650</xdr:colOff>
      <xdr:row>3</xdr:row>
      <xdr:rowOff>104775</xdr:rowOff>
    </xdr:to>
    <xdr:pic>
      <xdr:nvPicPr>
        <xdr:cNvPr id="1189" name="Imagen 4" descr="C:\Users\PEPE\Documents\2014\IEM_20_años\Logotipo IEM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30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38100</xdr:colOff>
      <xdr:row>12</xdr:row>
      <xdr:rowOff>19050</xdr:rowOff>
    </xdr:from>
    <xdr:to>
      <xdr:col>12</xdr:col>
      <xdr:colOff>533400</xdr:colOff>
      <xdr:row>12</xdr:row>
      <xdr:rowOff>514350</xdr:rowOff>
    </xdr:to>
    <xdr:pic>
      <xdr:nvPicPr>
        <xdr:cNvPr id="1190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2305050"/>
          <a:ext cx="4953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542925</xdr:colOff>
      <xdr:row>12</xdr:row>
      <xdr:rowOff>476250</xdr:rowOff>
    </xdr:to>
    <xdr:pic>
      <xdr:nvPicPr>
        <xdr:cNvPr id="1191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2314575"/>
          <a:ext cx="447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12</xdr:row>
      <xdr:rowOff>28575</xdr:rowOff>
    </xdr:from>
    <xdr:to>
      <xdr:col>10</xdr:col>
      <xdr:colOff>523875</xdr:colOff>
      <xdr:row>12</xdr:row>
      <xdr:rowOff>485775</xdr:rowOff>
    </xdr:to>
    <xdr:pic>
      <xdr:nvPicPr>
        <xdr:cNvPr id="1192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314575"/>
          <a:ext cx="45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12</xdr:row>
      <xdr:rowOff>19050</xdr:rowOff>
    </xdr:from>
    <xdr:to>
      <xdr:col>7</xdr:col>
      <xdr:colOff>533400</xdr:colOff>
      <xdr:row>12</xdr:row>
      <xdr:rowOff>495300</xdr:rowOff>
    </xdr:to>
    <xdr:pic>
      <xdr:nvPicPr>
        <xdr:cNvPr id="1193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305050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57150</xdr:colOff>
      <xdr:row>12</xdr:row>
      <xdr:rowOff>28575</xdr:rowOff>
    </xdr:from>
    <xdr:to>
      <xdr:col>6</xdr:col>
      <xdr:colOff>514350</xdr:colOff>
      <xdr:row>12</xdr:row>
      <xdr:rowOff>485775</xdr:rowOff>
    </xdr:to>
    <xdr:pic>
      <xdr:nvPicPr>
        <xdr:cNvPr id="1194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2314575"/>
          <a:ext cx="45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12</xdr:row>
      <xdr:rowOff>28575</xdr:rowOff>
    </xdr:from>
    <xdr:to>
      <xdr:col>8</xdr:col>
      <xdr:colOff>523875</xdr:colOff>
      <xdr:row>12</xdr:row>
      <xdr:rowOff>485775</xdr:rowOff>
    </xdr:to>
    <xdr:pic>
      <xdr:nvPicPr>
        <xdr:cNvPr id="119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314575"/>
          <a:ext cx="4381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66675</xdr:colOff>
      <xdr:row>12</xdr:row>
      <xdr:rowOff>19050</xdr:rowOff>
    </xdr:from>
    <xdr:to>
      <xdr:col>9</xdr:col>
      <xdr:colOff>542925</xdr:colOff>
      <xdr:row>12</xdr:row>
      <xdr:rowOff>495300</xdr:rowOff>
    </xdr:to>
    <xdr:pic>
      <xdr:nvPicPr>
        <xdr:cNvPr id="1196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2305050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552450</xdr:colOff>
      <xdr:row>11</xdr:row>
      <xdr:rowOff>142875</xdr:rowOff>
    </xdr:from>
    <xdr:to>
      <xdr:col>11</xdr:col>
      <xdr:colOff>571500</xdr:colOff>
      <xdr:row>12</xdr:row>
      <xdr:rowOff>552450</xdr:rowOff>
    </xdr:to>
    <xdr:pic>
      <xdr:nvPicPr>
        <xdr:cNvPr id="119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2238375"/>
          <a:ext cx="6000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38100</xdr:colOff>
      <xdr:row>12</xdr:row>
      <xdr:rowOff>57150</xdr:rowOff>
    </xdr:from>
    <xdr:to>
      <xdr:col>15</xdr:col>
      <xdr:colOff>495300</xdr:colOff>
      <xdr:row>12</xdr:row>
      <xdr:rowOff>514350</xdr:rowOff>
    </xdr:to>
    <xdr:pic>
      <xdr:nvPicPr>
        <xdr:cNvPr id="1198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2343150"/>
          <a:ext cx="45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523875</xdr:colOff>
      <xdr:row>12</xdr:row>
      <xdr:rowOff>57150</xdr:rowOff>
    </xdr:from>
    <xdr:to>
      <xdr:col>15</xdr:col>
      <xdr:colOff>1000125</xdr:colOff>
      <xdr:row>12</xdr:row>
      <xdr:rowOff>533400</xdr:rowOff>
    </xdr:to>
    <xdr:pic>
      <xdr:nvPicPr>
        <xdr:cNvPr id="1199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2343150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38100</xdr:colOff>
      <xdr:row>12</xdr:row>
      <xdr:rowOff>47625</xdr:rowOff>
    </xdr:from>
    <xdr:to>
      <xdr:col>21</xdr:col>
      <xdr:colOff>514350</xdr:colOff>
      <xdr:row>12</xdr:row>
      <xdr:rowOff>523875</xdr:rowOff>
    </xdr:to>
    <xdr:pic>
      <xdr:nvPicPr>
        <xdr:cNvPr id="1200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025" y="2333625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38100</xdr:colOff>
      <xdr:row>12</xdr:row>
      <xdr:rowOff>47625</xdr:rowOff>
    </xdr:from>
    <xdr:to>
      <xdr:col>19</xdr:col>
      <xdr:colOff>514350</xdr:colOff>
      <xdr:row>12</xdr:row>
      <xdr:rowOff>523875</xdr:rowOff>
    </xdr:to>
    <xdr:pic>
      <xdr:nvPicPr>
        <xdr:cNvPr id="1201" name="Imagen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5475" y="2333625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12</xdr:row>
      <xdr:rowOff>47625</xdr:rowOff>
    </xdr:from>
    <xdr:to>
      <xdr:col>18</xdr:col>
      <xdr:colOff>514350</xdr:colOff>
      <xdr:row>12</xdr:row>
      <xdr:rowOff>523875</xdr:rowOff>
    </xdr:to>
    <xdr:pic>
      <xdr:nvPicPr>
        <xdr:cNvPr id="1202" name="Imagen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2333625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552450</xdr:colOff>
      <xdr:row>12</xdr:row>
      <xdr:rowOff>47625</xdr:rowOff>
    </xdr:from>
    <xdr:to>
      <xdr:col>18</xdr:col>
      <xdr:colOff>990600</xdr:colOff>
      <xdr:row>12</xdr:row>
      <xdr:rowOff>514350</xdr:rowOff>
    </xdr:to>
    <xdr:pic>
      <xdr:nvPicPr>
        <xdr:cNvPr id="1203" name="Imagen 1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2550" y="2333625"/>
          <a:ext cx="4381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66675</xdr:colOff>
      <xdr:row>12</xdr:row>
      <xdr:rowOff>57150</xdr:rowOff>
    </xdr:from>
    <xdr:to>
      <xdr:col>20</xdr:col>
      <xdr:colOff>504825</xdr:colOff>
      <xdr:row>12</xdr:row>
      <xdr:rowOff>514350</xdr:rowOff>
    </xdr:to>
    <xdr:pic>
      <xdr:nvPicPr>
        <xdr:cNvPr id="1204" name="Imagen 1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1325" y="2343150"/>
          <a:ext cx="4381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571500</xdr:colOff>
      <xdr:row>12</xdr:row>
      <xdr:rowOff>66675</xdr:rowOff>
    </xdr:from>
    <xdr:to>
      <xdr:col>21</xdr:col>
      <xdr:colOff>1009650</xdr:colOff>
      <xdr:row>12</xdr:row>
      <xdr:rowOff>523875</xdr:rowOff>
    </xdr:to>
    <xdr:pic>
      <xdr:nvPicPr>
        <xdr:cNvPr id="1205" name="Imagen 2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3425" y="2352675"/>
          <a:ext cx="4381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552450</xdr:colOff>
      <xdr:row>12</xdr:row>
      <xdr:rowOff>66675</xdr:rowOff>
    </xdr:from>
    <xdr:to>
      <xdr:col>19</xdr:col>
      <xdr:colOff>1000125</xdr:colOff>
      <xdr:row>12</xdr:row>
      <xdr:rowOff>514350</xdr:rowOff>
    </xdr:to>
    <xdr:pic>
      <xdr:nvPicPr>
        <xdr:cNvPr id="1206" name="Imagen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9825" y="2352675"/>
          <a:ext cx="447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561975</xdr:colOff>
      <xdr:row>12</xdr:row>
      <xdr:rowOff>57150</xdr:rowOff>
    </xdr:from>
    <xdr:to>
      <xdr:col>20</xdr:col>
      <xdr:colOff>1009650</xdr:colOff>
      <xdr:row>12</xdr:row>
      <xdr:rowOff>504825</xdr:rowOff>
    </xdr:to>
    <xdr:pic>
      <xdr:nvPicPr>
        <xdr:cNvPr id="1207" name="Imagen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6625" y="2343150"/>
          <a:ext cx="447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1076325</xdr:colOff>
      <xdr:row>12</xdr:row>
      <xdr:rowOff>66675</xdr:rowOff>
    </xdr:from>
    <xdr:to>
      <xdr:col>21</xdr:col>
      <xdr:colOff>1524000</xdr:colOff>
      <xdr:row>12</xdr:row>
      <xdr:rowOff>514350</xdr:rowOff>
    </xdr:to>
    <xdr:pic>
      <xdr:nvPicPr>
        <xdr:cNvPr id="1208" name="Imagen 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0" y="2352675"/>
          <a:ext cx="447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tabSelected="1" zoomScale="110" zoomScaleNormal="110" workbookViewId="0">
      <selection activeCell="R66" sqref="R66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1" width="15.85546875" customWidth="1"/>
    <col min="22" max="22" width="23.7109375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74" t="s">
        <v>23</v>
      </c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</row>
    <row r="6" spans="1:29" ht="15" customHeight="1" x14ac:dyDescent="0.25">
      <c r="B6" s="1"/>
      <c r="C6" s="1"/>
      <c r="D6" s="1"/>
      <c r="E6" s="2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</row>
    <row r="7" spans="1:29" ht="15" customHeight="1" x14ac:dyDescent="0.3">
      <c r="A7" s="75"/>
      <c r="B7" s="75"/>
      <c r="C7" s="75"/>
      <c r="D7" s="75"/>
      <c r="E7" s="2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</row>
    <row r="8" spans="1:29" ht="15" customHeight="1" x14ac:dyDescent="0.3">
      <c r="A8" s="75" t="s">
        <v>0</v>
      </c>
      <c r="B8" s="75"/>
      <c r="C8" s="75"/>
      <c r="D8" s="75"/>
      <c r="F8" s="76" t="s">
        <v>1</v>
      </c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</row>
    <row r="9" spans="1:29" ht="15" customHeight="1" x14ac:dyDescent="0.3">
      <c r="A9" s="3" t="str">
        <f>CONCATENATE("Casillas computadas: ",AC16," de ",AC15)</f>
        <v>Casillas computadas: 49 de 49</v>
      </c>
      <c r="B9" s="4"/>
      <c r="C9" s="4"/>
      <c r="D9" s="4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77" t="s">
        <v>2</v>
      </c>
      <c r="B12" s="78"/>
      <c r="C12" s="78"/>
      <c r="D12" s="78"/>
      <c r="E12" s="79"/>
      <c r="F12" s="80" t="s">
        <v>3</v>
      </c>
      <c r="G12" s="81"/>
      <c r="H12" s="81"/>
      <c r="I12" s="81"/>
      <c r="J12" s="81"/>
      <c r="K12" s="81"/>
      <c r="L12" s="81"/>
      <c r="M12" s="81"/>
      <c r="N12" s="81"/>
      <c r="O12" s="82"/>
      <c r="P12" s="83" t="s">
        <v>4</v>
      </c>
      <c r="Q12" s="84"/>
      <c r="R12" s="85"/>
      <c r="S12" s="83" t="s">
        <v>5</v>
      </c>
      <c r="T12" s="84"/>
      <c r="U12" s="84"/>
      <c r="V12" s="84"/>
      <c r="W12" s="84"/>
      <c r="X12" s="85"/>
      <c r="Y12" s="86" t="s">
        <v>6</v>
      </c>
      <c r="Z12" s="87"/>
      <c r="AA12" s="87"/>
      <c r="AB12" s="88"/>
    </row>
    <row r="13" spans="1:29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/>
      <c r="U13" s="11"/>
      <c r="V13" s="11"/>
      <c r="W13" s="11" t="s">
        <v>12</v>
      </c>
      <c r="X13" s="11" t="s">
        <v>13</v>
      </c>
      <c r="Y13" s="10" t="s">
        <v>14</v>
      </c>
      <c r="Z13" s="10" t="s">
        <v>15</v>
      </c>
      <c r="AA13" s="10" t="s">
        <v>16</v>
      </c>
      <c r="AB13" s="10" t="s">
        <v>24</v>
      </c>
    </row>
    <row r="14" spans="1:29" ht="15" customHeight="1" x14ac:dyDescent="0.25">
      <c r="A14" s="13">
        <v>1</v>
      </c>
      <c r="B14" s="14" t="s">
        <v>17</v>
      </c>
      <c r="C14" s="15">
        <v>2075</v>
      </c>
      <c r="D14" s="16" t="s">
        <v>18</v>
      </c>
      <c r="E14" s="17">
        <v>494</v>
      </c>
      <c r="F14" s="53">
        <v>4</v>
      </c>
      <c r="G14" s="54">
        <v>123</v>
      </c>
      <c r="H14" s="54">
        <v>150</v>
      </c>
      <c r="I14" s="54">
        <v>0</v>
      </c>
      <c r="J14" s="54">
        <v>1</v>
      </c>
      <c r="K14" s="54"/>
      <c r="L14" s="54">
        <v>0</v>
      </c>
      <c r="M14" s="54">
        <v>8</v>
      </c>
      <c r="N14" s="54"/>
      <c r="O14" s="55">
        <v>0</v>
      </c>
      <c r="P14" s="56">
        <v>5</v>
      </c>
      <c r="Q14" s="18">
        <f>P14</f>
        <v>5</v>
      </c>
      <c r="R14" s="18">
        <f>Q14+G14+J14</f>
        <v>129</v>
      </c>
      <c r="S14" s="56">
        <v>6</v>
      </c>
      <c r="T14" s="56">
        <v>0</v>
      </c>
      <c r="U14" s="56">
        <v>0</v>
      </c>
      <c r="V14" s="56">
        <v>0</v>
      </c>
      <c r="W14" s="18">
        <f>SUM(S14:V14)</f>
        <v>6</v>
      </c>
      <c r="X14" s="18">
        <f>W14+H14+I14+O14</f>
        <v>156</v>
      </c>
      <c r="Y14" s="53">
        <v>0</v>
      </c>
      <c r="Z14" s="54">
        <v>10</v>
      </c>
      <c r="AA14" s="19">
        <f>SUM(F14:O14)</f>
        <v>286</v>
      </c>
      <c r="AB14" s="69">
        <v>307</v>
      </c>
      <c r="AC14">
        <f>COUNTIF(AB14:AB62,0)</f>
        <v>0</v>
      </c>
    </row>
    <row r="15" spans="1:29" ht="15" customHeight="1" x14ac:dyDescent="0.25">
      <c r="A15" s="20">
        <f t="shared" ref="A15:A62" si="0">A14+1</f>
        <v>2</v>
      </c>
      <c r="B15" s="21" t="s">
        <v>17</v>
      </c>
      <c r="C15" s="22">
        <v>2075</v>
      </c>
      <c r="D15" s="23" t="s">
        <v>19</v>
      </c>
      <c r="E15" s="24">
        <v>494</v>
      </c>
      <c r="F15" s="57">
        <v>6</v>
      </c>
      <c r="G15" s="58">
        <v>150</v>
      </c>
      <c r="H15" s="58">
        <v>138</v>
      </c>
      <c r="I15" s="58">
        <v>1</v>
      </c>
      <c r="J15" s="58">
        <v>1</v>
      </c>
      <c r="K15" s="58"/>
      <c r="L15" s="58">
        <v>0</v>
      </c>
      <c r="M15" s="58">
        <v>5</v>
      </c>
      <c r="N15" s="58"/>
      <c r="O15" s="59">
        <v>0</v>
      </c>
      <c r="P15" s="60">
        <v>4</v>
      </c>
      <c r="Q15" s="25">
        <f t="shared" ref="Q15:Q62" si="1">P15</f>
        <v>4</v>
      </c>
      <c r="R15" s="25">
        <f t="shared" ref="R15:R62" si="2">Q15+G15+J15</f>
        <v>155</v>
      </c>
      <c r="S15" s="60">
        <v>3</v>
      </c>
      <c r="T15" s="60">
        <v>0</v>
      </c>
      <c r="U15" s="60">
        <v>0</v>
      </c>
      <c r="V15" s="60">
        <v>0</v>
      </c>
      <c r="W15" s="25">
        <f t="shared" ref="W15:W62" si="3">SUM(S15:V15)</f>
        <v>3</v>
      </c>
      <c r="X15" s="25">
        <f t="shared" ref="X15:X62" si="4">W15+H15+I15+O15</f>
        <v>142</v>
      </c>
      <c r="Y15" s="57">
        <v>1</v>
      </c>
      <c r="Z15" s="58">
        <v>9</v>
      </c>
      <c r="AA15" s="26">
        <f t="shared" ref="AA15:AA62" si="5">SUM(F15:O15)</f>
        <v>301</v>
      </c>
      <c r="AB15" s="70">
        <v>318</v>
      </c>
      <c r="AC15">
        <f>C66</f>
        <v>49</v>
      </c>
    </row>
    <row r="16" spans="1:29" ht="15" customHeight="1" x14ac:dyDescent="0.25">
      <c r="A16" s="27">
        <f t="shared" si="0"/>
        <v>3</v>
      </c>
      <c r="B16" s="28" t="s">
        <v>17</v>
      </c>
      <c r="C16" s="29">
        <v>2076</v>
      </c>
      <c r="D16" s="30" t="s">
        <v>18</v>
      </c>
      <c r="E16" s="31">
        <v>612</v>
      </c>
      <c r="F16" s="61">
        <v>7</v>
      </c>
      <c r="G16" s="62">
        <v>152</v>
      </c>
      <c r="H16" s="62">
        <v>196</v>
      </c>
      <c r="I16" s="62">
        <v>4</v>
      </c>
      <c r="J16" s="62">
        <v>1</v>
      </c>
      <c r="K16" s="62"/>
      <c r="L16" s="62">
        <v>2</v>
      </c>
      <c r="M16" s="62">
        <v>16</v>
      </c>
      <c r="N16" s="62"/>
      <c r="O16" s="63">
        <v>0</v>
      </c>
      <c r="P16" s="64">
        <v>1</v>
      </c>
      <c r="Q16" s="32">
        <f t="shared" si="1"/>
        <v>1</v>
      </c>
      <c r="R16" s="32">
        <f t="shared" si="2"/>
        <v>154</v>
      </c>
      <c r="S16" s="64">
        <v>4</v>
      </c>
      <c r="T16" s="64">
        <v>0</v>
      </c>
      <c r="U16" s="64">
        <v>0</v>
      </c>
      <c r="V16" s="64">
        <v>0</v>
      </c>
      <c r="W16" s="32">
        <f t="shared" si="3"/>
        <v>4</v>
      </c>
      <c r="X16" s="32">
        <f t="shared" si="4"/>
        <v>204</v>
      </c>
      <c r="Y16" s="61">
        <v>0</v>
      </c>
      <c r="Z16" s="62">
        <v>11</v>
      </c>
      <c r="AA16" s="33">
        <f t="shared" si="5"/>
        <v>378</v>
      </c>
      <c r="AB16" s="71">
        <v>394</v>
      </c>
      <c r="AC16">
        <f>AC15-AC14</f>
        <v>49</v>
      </c>
    </row>
    <row r="17" spans="1:29" ht="15" customHeight="1" x14ac:dyDescent="0.25">
      <c r="A17" s="20">
        <f t="shared" si="0"/>
        <v>4</v>
      </c>
      <c r="B17" s="21" t="s">
        <v>17</v>
      </c>
      <c r="C17" s="22">
        <v>2076</v>
      </c>
      <c r="D17" s="23" t="s">
        <v>19</v>
      </c>
      <c r="E17" s="24">
        <v>611</v>
      </c>
      <c r="F17" s="57">
        <v>7</v>
      </c>
      <c r="G17" s="58">
        <v>161</v>
      </c>
      <c r="H17" s="58">
        <v>199</v>
      </c>
      <c r="I17" s="58">
        <v>0</v>
      </c>
      <c r="J17" s="58">
        <v>1</v>
      </c>
      <c r="K17" s="58"/>
      <c r="L17" s="58">
        <v>1</v>
      </c>
      <c r="M17" s="58">
        <v>7</v>
      </c>
      <c r="N17" s="58"/>
      <c r="O17" s="59">
        <v>0</v>
      </c>
      <c r="P17" s="60">
        <v>6</v>
      </c>
      <c r="Q17" s="25">
        <f t="shared" si="1"/>
        <v>6</v>
      </c>
      <c r="R17" s="25">
        <f t="shared" si="2"/>
        <v>168</v>
      </c>
      <c r="S17" s="60">
        <v>5</v>
      </c>
      <c r="T17" s="60">
        <v>0</v>
      </c>
      <c r="U17" s="60">
        <v>0</v>
      </c>
      <c r="V17" s="60">
        <v>0</v>
      </c>
      <c r="W17" s="25">
        <f t="shared" si="3"/>
        <v>5</v>
      </c>
      <c r="X17" s="25">
        <f t="shared" si="4"/>
        <v>204</v>
      </c>
      <c r="Y17" s="57">
        <v>0</v>
      </c>
      <c r="Z17" s="58">
        <v>8</v>
      </c>
      <c r="AA17" s="26">
        <f t="shared" si="5"/>
        <v>376</v>
      </c>
      <c r="AB17" s="70">
        <v>395</v>
      </c>
      <c r="AC17" s="34">
        <f>AC16*100/AC15</f>
        <v>100</v>
      </c>
    </row>
    <row r="18" spans="1:29" ht="15" customHeight="1" x14ac:dyDescent="0.25">
      <c r="A18" s="27">
        <f t="shared" si="0"/>
        <v>5</v>
      </c>
      <c r="B18" s="28" t="s">
        <v>17</v>
      </c>
      <c r="C18" s="29">
        <v>2077</v>
      </c>
      <c r="D18" s="30" t="s">
        <v>18</v>
      </c>
      <c r="E18" s="31">
        <v>661</v>
      </c>
      <c r="F18" s="61">
        <v>27</v>
      </c>
      <c r="G18" s="62">
        <v>226</v>
      </c>
      <c r="H18" s="62">
        <v>145</v>
      </c>
      <c r="I18" s="62">
        <v>1</v>
      </c>
      <c r="J18" s="62">
        <v>3</v>
      </c>
      <c r="K18" s="62"/>
      <c r="L18" s="62">
        <v>4</v>
      </c>
      <c r="M18" s="62">
        <v>15</v>
      </c>
      <c r="N18" s="62"/>
      <c r="O18" s="63">
        <v>0</v>
      </c>
      <c r="P18" s="64">
        <v>1</v>
      </c>
      <c r="Q18" s="32">
        <f t="shared" si="1"/>
        <v>1</v>
      </c>
      <c r="R18" s="32">
        <f t="shared" si="2"/>
        <v>230</v>
      </c>
      <c r="S18" s="64">
        <v>8</v>
      </c>
      <c r="T18" s="64">
        <v>0</v>
      </c>
      <c r="U18" s="64">
        <v>0</v>
      </c>
      <c r="V18" s="64">
        <v>0</v>
      </c>
      <c r="W18" s="32">
        <f t="shared" si="3"/>
        <v>8</v>
      </c>
      <c r="X18" s="32">
        <f t="shared" si="4"/>
        <v>154</v>
      </c>
      <c r="Y18" s="61">
        <v>0</v>
      </c>
      <c r="Z18" s="62">
        <v>14</v>
      </c>
      <c r="AA18" s="33">
        <f t="shared" si="5"/>
        <v>421</v>
      </c>
      <c r="AB18" s="71">
        <v>444</v>
      </c>
      <c r="AC18" s="35" t="str">
        <f>TEXT(AC17,"0.00")</f>
        <v>100.00</v>
      </c>
    </row>
    <row r="19" spans="1:29" ht="15" customHeight="1" x14ac:dyDescent="0.25">
      <c r="A19" s="20">
        <f t="shared" si="0"/>
        <v>6</v>
      </c>
      <c r="B19" s="21" t="s">
        <v>17</v>
      </c>
      <c r="C19" s="22">
        <v>2078</v>
      </c>
      <c r="D19" s="23" t="s">
        <v>18</v>
      </c>
      <c r="E19" s="24">
        <v>525</v>
      </c>
      <c r="F19" s="57">
        <v>28</v>
      </c>
      <c r="G19" s="58">
        <v>68</v>
      </c>
      <c r="H19" s="58">
        <v>178</v>
      </c>
      <c r="I19" s="58">
        <v>3</v>
      </c>
      <c r="J19" s="58">
        <v>3</v>
      </c>
      <c r="K19" s="58"/>
      <c r="L19" s="58">
        <v>0</v>
      </c>
      <c r="M19" s="58">
        <v>3</v>
      </c>
      <c r="N19" s="58"/>
      <c r="O19" s="59">
        <v>0</v>
      </c>
      <c r="P19" s="60">
        <v>2</v>
      </c>
      <c r="Q19" s="25">
        <f t="shared" si="1"/>
        <v>2</v>
      </c>
      <c r="R19" s="25">
        <f t="shared" si="2"/>
        <v>73</v>
      </c>
      <c r="S19" s="60">
        <v>3</v>
      </c>
      <c r="T19" s="60">
        <v>0</v>
      </c>
      <c r="U19" s="60">
        <v>0</v>
      </c>
      <c r="V19" s="60">
        <v>0</v>
      </c>
      <c r="W19" s="25">
        <f t="shared" si="3"/>
        <v>3</v>
      </c>
      <c r="X19" s="25">
        <f t="shared" si="4"/>
        <v>184</v>
      </c>
      <c r="Y19" s="57">
        <v>0</v>
      </c>
      <c r="Z19" s="58">
        <v>8</v>
      </c>
      <c r="AA19" s="26">
        <f t="shared" si="5"/>
        <v>283</v>
      </c>
      <c r="AB19" s="70">
        <v>296</v>
      </c>
    </row>
    <row r="20" spans="1:29" ht="15" customHeight="1" x14ac:dyDescent="0.25">
      <c r="A20" s="27">
        <f t="shared" si="0"/>
        <v>7</v>
      </c>
      <c r="B20" s="28" t="s">
        <v>17</v>
      </c>
      <c r="C20" s="29">
        <v>2079</v>
      </c>
      <c r="D20" s="30" t="s">
        <v>18</v>
      </c>
      <c r="E20" s="31">
        <v>608</v>
      </c>
      <c r="F20" s="61">
        <v>21</v>
      </c>
      <c r="G20" s="62">
        <v>197</v>
      </c>
      <c r="H20" s="62">
        <v>128</v>
      </c>
      <c r="I20" s="62">
        <v>1</v>
      </c>
      <c r="J20" s="62">
        <v>2</v>
      </c>
      <c r="K20" s="62"/>
      <c r="L20" s="62">
        <v>5</v>
      </c>
      <c r="M20" s="62">
        <v>34</v>
      </c>
      <c r="N20" s="62"/>
      <c r="O20" s="63">
        <v>0</v>
      </c>
      <c r="P20" s="64">
        <v>6</v>
      </c>
      <c r="Q20" s="32">
        <f t="shared" si="1"/>
        <v>6</v>
      </c>
      <c r="R20" s="32">
        <f t="shared" si="2"/>
        <v>205</v>
      </c>
      <c r="S20" s="64">
        <v>0</v>
      </c>
      <c r="T20" s="64">
        <v>0</v>
      </c>
      <c r="U20" s="64">
        <v>0</v>
      </c>
      <c r="V20" s="64">
        <v>0</v>
      </c>
      <c r="W20" s="32">
        <v>0</v>
      </c>
      <c r="X20" s="32">
        <f t="shared" si="4"/>
        <v>129</v>
      </c>
      <c r="Y20" s="61">
        <v>0</v>
      </c>
      <c r="Z20" s="62">
        <v>0</v>
      </c>
      <c r="AA20" s="33">
        <f t="shared" si="5"/>
        <v>388</v>
      </c>
      <c r="AB20" s="71">
        <v>394</v>
      </c>
    </row>
    <row r="21" spans="1:29" ht="15" customHeight="1" x14ac:dyDescent="0.25">
      <c r="A21" s="20">
        <f t="shared" si="0"/>
        <v>8</v>
      </c>
      <c r="B21" s="21" t="s">
        <v>17</v>
      </c>
      <c r="C21" s="22">
        <v>2079</v>
      </c>
      <c r="D21" s="23" t="s">
        <v>19</v>
      </c>
      <c r="E21" s="24">
        <v>607</v>
      </c>
      <c r="F21" s="57">
        <v>23</v>
      </c>
      <c r="G21" s="58">
        <v>197</v>
      </c>
      <c r="H21" s="58">
        <v>133</v>
      </c>
      <c r="I21" s="58">
        <v>3</v>
      </c>
      <c r="J21" s="58">
        <v>2</v>
      </c>
      <c r="K21" s="58"/>
      <c r="L21" s="58">
        <v>3</v>
      </c>
      <c r="M21" s="58">
        <v>27</v>
      </c>
      <c r="N21" s="58"/>
      <c r="O21" s="59">
        <v>2</v>
      </c>
      <c r="P21" s="60">
        <v>1</v>
      </c>
      <c r="Q21" s="25">
        <f t="shared" si="1"/>
        <v>1</v>
      </c>
      <c r="R21" s="25">
        <f t="shared" si="2"/>
        <v>200</v>
      </c>
      <c r="S21" s="60">
        <v>0</v>
      </c>
      <c r="T21" s="60">
        <v>0</v>
      </c>
      <c r="U21" s="60">
        <v>0</v>
      </c>
      <c r="V21" s="60">
        <v>0</v>
      </c>
      <c r="W21" s="25">
        <f t="shared" si="3"/>
        <v>0</v>
      </c>
      <c r="X21" s="25">
        <f t="shared" si="4"/>
        <v>138</v>
      </c>
      <c r="Y21" s="57">
        <v>0</v>
      </c>
      <c r="Z21" s="58">
        <v>12</v>
      </c>
      <c r="AA21" s="26">
        <f t="shared" si="5"/>
        <v>390</v>
      </c>
      <c r="AB21" s="70">
        <v>403</v>
      </c>
    </row>
    <row r="22" spans="1:29" ht="15" customHeight="1" x14ac:dyDescent="0.25">
      <c r="A22" s="27">
        <f t="shared" si="0"/>
        <v>9</v>
      </c>
      <c r="B22" s="28" t="s">
        <v>17</v>
      </c>
      <c r="C22" s="29">
        <v>2080</v>
      </c>
      <c r="D22" s="30" t="s">
        <v>18</v>
      </c>
      <c r="E22" s="31">
        <v>486</v>
      </c>
      <c r="F22" s="61">
        <v>24</v>
      </c>
      <c r="G22" s="62">
        <v>163</v>
      </c>
      <c r="H22" s="62">
        <v>109</v>
      </c>
      <c r="I22" s="62">
        <v>0</v>
      </c>
      <c r="J22" s="62">
        <v>0</v>
      </c>
      <c r="K22" s="62"/>
      <c r="L22" s="62">
        <v>0</v>
      </c>
      <c r="M22" s="62">
        <v>9</v>
      </c>
      <c r="N22" s="62"/>
      <c r="O22" s="63">
        <v>0</v>
      </c>
      <c r="P22" s="64">
        <v>0</v>
      </c>
      <c r="Q22" s="32">
        <f t="shared" si="1"/>
        <v>0</v>
      </c>
      <c r="R22" s="32">
        <f t="shared" si="2"/>
        <v>163</v>
      </c>
      <c r="S22" s="64">
        <v>0</v>
      </c>
      <c r="T22" s="64">
        <v>0</v>
      </c>
      <c r="U22" s="64">
        <v>0</v>
      </c>
      <c r="V22" s="64">
        <v>0</v>
      </c>
      <c r="W22" s="32">
        <f t="shared" si="3"/>
        <v>0</v>
      </c>
      <c r="X22" s="32">
        <f t="shared" si="4"/>
        <v>109</v>
      </c>
      <c r="Y22" s="61">
        <v>0</v>
      </c>
      <c r="Z22" s="62">
        <v>10</v>
      </c>
      <c r="AA22" s="33">
        <f t="shared" si="5"/>
        <v>305</v>
      </c>
      <c r="AB22" s="71">
        <v>315</v>
      </c>
    </row>
    <row r="23" spans="1:29" ht="15" customHeight="1" x14ac:dyDescent="0.25">
      <c r="A23" s="20">
        <f t="shared" si="0"/>
        <v>10</v>
      </c>
      <c r="B23" s="21" t="s">
        <v>17</v>
      </c>
      <c r="C23" s="22">
        <v>2080</v>
      </c>
      <c r="D23" s="23" t="s">
        <v>19</v>
      </c>
      <c r="E23" s="24">
        <v>486</v>
      </c>
      <c r="F23" s="57">
        <v>27</v>
      </c>
      <c r="G23" s="58">
        <v>147</v>
      </c>
      <c r="H23" s="58">
        <v>95</v>
      </c>
      <c r="I23" s="58">
        <v>2</v>
      </c>
      <c r="J23" s="58">
        <v>2</v>
      </c>
      <c r="K23" s="58"/>
      <c r="L23" s="58">
        <v>3</v>
      </c>
      <c r="M23" s="58">
        <v>1</v>
      </c>
      <c r="N23" s="58"/>
      <c r="O23" s="59">
        <v>0</v>
      </c>
      <c r="P23" s="60">
        <v>2</v>
      </c>
      <c r="Q23" s="25">
        <f t="shared" si="1"/>
        <v>2</v>
      </c>
      <c r="R23" s="25">
        <f t="shared" si="2"/>
        <v>151</v>
      </c>
      <c r="S23" s="60">
        <v>5</v>
      </c>
      <c r="T23" s="60">
        <v>0</v>
      </c>
      <c r="U23" s="60">
        <v>0</v>
      </c>
      <c r="V23" s="60">
        <v>0</v>
      </c>
      <c r="W23" s="25">
        <f t="shared" si="3"/>
        <v>5</v>
      </c>
      <c r="X23" s="25">
        <f t="shared" si="4"/>
        <v>102</v>
      </c>
      <c r="Y23" s="57">
        <v>0</v>
      </c>
      <c r="Z23" s="58">
        <v>12</v>
      </c>
      <c r="AA23" s="26">
        <f t="shared" si="5"/>
        <v>277</v>
      </c>
      <c r="AB23" s="70">
        <v>296</v>
      </c>
      <c r="AC23">
        <f>C74</f>
        <v>0</v>
      </c>
    </row>
    <row r="24" spans="1:29" ht="15" customHeight="1" x14ac:dyDescent="0.25">
      <c r="A24" s="27">
        <f t="shared" si="0"/>
        <v>11</v>
      </c>
      <c r="B24" s="28" t="s">
        <v>17</v>
      </c>
      <c r="C24" s="29">
        <v>2081</v>
      </c>
      <c r="D24" s="30" t="s">
        <v>18</v>
      </c>
      <c r="E24" s="31">
        <v>630</v>
      </c>
      <c r="F24" s="61">
        <v>36</v>
      </c>
      <c r="G24" s="62">
        <v>234</v>
      </c>
      <c r="H24" s="62">
        <v>112</v>
      </c>
      <c r="I24" s="62">
        <v>1</v>
      </c>
      <c r="J24" s="62">
        <v>1</v>
      </c>
      <c r="K24" s="62"/>
      <c r="L24" s="62">
        <v>4</v>
      </c>
      <c r="M24" s="62">
        <v>13</v>
      </c>
      <c r="N24" s="62"/>
      <c r="O24" s="63">
        <v>0</v>
      </c>
      <c r="P24" s="64">
        <v>6</v>
      </c>
      <c r="Q24" s="32">
        <f t="shared" si="1"/>
        <v>6</v>
      </c>
      <c r="R24" s="32">
        <f t="shared" si="2"/>
        <v>241</v>
      </c>
      <c r="S24" s="64">
        <v>6</v>
      </c>
      <c r="T24" s="64">
        <v>0</v>
      </c>
      <c r="U24" s="64">
        <v>0</v>
      </c>
      <c r="V24" s="64">
        <v>1</v>
      </c>
      <c r="W24" s="32">
        <f t="shared" si="3"/>
        <v>7</v>
      </c>
      <c r="X24" s="32">
        <f t="shared" si="4"/>
        <v>120</v>
      </c>
      <c r="Y24" s="61"/>
      <c r="Z24" s="62">
        <v>13</v>
      </c>
      <c r="AA24" s="33">
        <f t="shared" si="5"/>
        <v>401</v>
      </c>
      <c r="AB24" s="71">
        <v>427</v>
      </c>
      <c r="AC24">
        <f>AC23-AC22</f>
        <v>0</v>
      </c>
    </row>
    <row r="25" spans="1:29" ht="15" customHeight="1" x14ac:dyDescent="0.25">
      <c r="A25" s="20">
        <f t="shared" si="0"/>
        <v>12</v>
      </c>
      <c r="B25" s="21" t="s">
        <v>17</v>
      </c>
      <c r="C25" s="22">
        <v>2081</v>
      </c>
      <c r="D25" s="23" t="s">
        <v>19</v>
      </c>
      <c r="E25" s="24">
        <v>629</v>
      </c>
      <c r="F25" s="57">
        <v>25</v>
      </c>
      <c r="G25" s="58">
        <v>230</v>
      </c>
      <c r="H25" s="58">
        <v>95</v>
      </c>
      <c r="I25" s="58">
        <v>2</v>
      </c>
      <c r="J25" s="58">
        <v>0</v>
      </c>
      <c r="K25" s="58"/>
      <c r="L25" s="58">
        <v>10</v>
      </c>
      <c r="M25" s="58">
        <v>11</v>
      </c>
      <c r="N25" s="58"/>
      <c r="O25" s="59">
        <v>1</v>
      </c>
      <c r="P25" s="60">
        <v>3</v>
      </c>
      <c r="Q25" s="25">
        <f t="shared" si="1"/>
        <v>3</v>
      </c>
      <c r="R25" s="25">
        <f t="shared" si="2"/>
        <v>233</v>
      </c>
      <c r="S25" s="60">
        <v>3</v>
      </c>
      <c r="T25" s="60">
        <v>0</v>
      </c>
      <c r="U25" s="60">
        <v>0</v>
      </c>
      <c r="V25" s="60">
        <v>0</v>
      </c>
      <c r="W25" s="25">
        <f t="shared" si="3"/>
        <v>3</v>
      </c>
      <c r="X25" s="25">
        <f t="shared" si="4"/>
        <v>101</v>
      </c>
      <c r="Y25" s="57">
        <v>1</v>
      </c>
      <c r="Z25" s="58">
        <v>10</v>
      </c>
      <c r="AA25" s="26">
        <f t="shared" si="5"/>
        <v>374</v>
      </c>
      <c r="AB25" s="70">
        <v>391</v>
      </c>
      <c r="AC25" s="34" t="e">
        <f>AC24*100/AC23</f>
        <v>#DIV/0!</v>
      </c>
    </row>
    <row r="26" spans="1:29" ht="15" customHeight="1" x14ac:dyDescent="0.25">
      <c r="A26" s="27">
        <f t="shared" si="0"/>
        <v>13</v>
      </c>
      <c r="B26" s="28" t="s">
        <v>17</v>
      </c>
      <c r="C26" s="29">
        <v>2082</v>
      </c>
      <c r="D26" s="30" t="s">
        <v>18</v>
      </c>
      <c r="E26" s="31">
        <v>691</v>
      </c>
      <c r="F26" s="61">
        <v>29</v>
      </c>
      <c r="G26" s="62">
        <v>274</v>
      </c>
      <c r="H26" s="62">
        <v>124</v>
      </c>
      <c r="I26" s="62">
        <v>1</v>
      </c>
      <c r="J26" s="62">
        <v>1</v>
      </c>
      <c r="K26" s="62"/>
      <c r="L26" s="62">
        <v>8</v>
      </c>
      <c r="M26" s="62">
        <v>23</v>
      </c>
      <c r="N26" s="62"/>
      <c r="O26" s="63">
        <v>0</v>
      </c>
      <c r="P26" s="64">
        <v>1</v>
      </c>
      <c r="Q26" s="32">
        <f t="shared" si="1"/>
        <v>1</v>
      </c>
      <c r="R26" s="32">
        <f t="shared" si="2"/>
        <v>276</v>
      </c>
      <c r="S26" s="64">
        <v>0</v>
      </c>
      <c r="T26" s="64">
        <v>0</v>
      </c>
      <c r="U26" s="64">
        <v>0</v>
      </c>
      <c r="V26" s="64">
        <v>0</v>
      </c>
      <c r="W26" s="32">
        <f t="shared" si="3"/>
        <v>0</v>
      </c>
      <c r="X26" s="32">
        <f t="shared" si="4"/>
        <v>125</v>
      </c>
      <c r="Y26" s="61">
        <v>0</v>
      </c>
      <c r="Z26" s="62">
        <v>4</v>
      </c>
      <c r="AA26" s="33">
        <f t="shared" si="5"/>
        <v>460</v>
      </c>
      <c r="AB26" s="71">
        <v>465</v>
      </c>
      <c r="AC26" s="35" t="e">
        <f>TEXT(AC25,"0.00")</f>
        <v>#DIV/0!</v>
      </c>
    </row>
    <row r="27" spans="1:29" ht="15" customHeight="1" x14ac:dyDescent="0.25">
      <c r="A27" s="20">
        <f t="shared" si="0"/>
        <v>14</v>
      </c>
      <c r="B27" s="21" t="s">
        <v>17</v>
      </c>
      <c r="C27" s="22">
        <v>2083</v>
      </c>
      <c r="D27" s="23" t="s">
        <v>18</v>
      </c>
      <c r="E27" s="24">
        <v>535</v>
      </c>
      <c r="F27" s="57">
        <v>22</v>
      </c>
      <c r="G27" s="58">
        <v>162</v>
      </c>
      <c r="H27" s="58">
        <v>135</v>
      </c>
      <c r="I27" s="58">
        <v>2</v>
      </c>
      <c r="J27" s="58">
        <v>0</v>
      </c>
      <c r="K27" s="58"/>
      <c r="L27" s="58">
        <v>1</v>
      </c>
      <c r="M27" s="58">
        <v>19</v>
      </c>
      <c r="N27" s="58"/>
      <c r="O27" s="59">
        <v>0</v>
      </c>
      <c r="P27" s="60">
        <v>1</v>
      </c>
      <c r="Q27" s="25">
        <f t="shared" si="1"/>
        <v>1</v>
      </c>
      <c r="R27" s="25">
        <f t="shared" si="2"/>
        <v>163</v>
      </c>
      <c r="S27" s="60">
        <v>2</v>
      </c>
      <c r="T27" s="60">
        <v>0</v>
      </c>
      <c r="U27" s="60">
        <v>0</v>
      </c>
      <c r="V27" s="60">
        <v>0</v>
      </c>
      <c r="W27" s="25">
        <f t="shared" si="3"/>
        <v>2</v>
      </c>
      <c r="X27" s="25">
        <f t="shared" si="4"/>
        <v>139</v>
      </c>
      <c r="Y27" s="57">
        <v>0</v>
      </c>
      <c r="Z27" s="58">
        <v>10</v>
      </c>
      <c r="AA27" s="26">
        <f t="shared" si="5"/>
        <v>341</v>
      </c>
      <c r="AB27" s="70">
        <v>354</v>
      </c>
      <c r="AC27">
        <f>C78</f>
        <v>0</v>
      </c>
    </row>
    <row r="28" spans="1:29" ht="15" customHeight="1" x14ac:dyDescent="0.25">
      <c r="A28" s="27">
        <f t="shared" si="0"/>
        <v>15</v>
      </c>
      <c r="B28" s="28" t="s">
        <v>17</v>
      </c>
      <c r="C28" s="29">
        <v>2083</v>
      </c>
      <c r="D28" s="30" t="s">
        <v>19</v>
      </c>
      <c r="E28" s="31">
        <v>534</v>
      </c>
      <c r="F28" s="65">
        <v>40</v>
      </c>
      <c r="G28" s="66">
        <v>171</v>
      </c>
      <c r="H28" s="66">
        <v>122</v>
      </c>
      <c r="I28" s="66">
        <v>2</v>
      </c>
      <c r="J28" s="66">
        <v>0</v>
      </c>
      <c r="K28" s="66"/>
      <c r="L28" s="66">
        <v>5</v>
      </c>
      <c r="M28" s="66">
        <v>8</v>
      </c>
      <c r="N28" s="66"/>
      <c r="O28" s="67">
        <v>0</v>
      </c>
      <c r="P28" s="68">
        <v>2</v>
      </c>
      <c r="Q28" s="32">
        <f t="shared" si="1"/>
        <v>2</v>
      </c>
      <c r="R28" s="32">
        <f t="shared" si="2"/>
        <v>173</v>
      </c>
      <c r="S28" s="68">
        <v>2</v>
      </c>
      <c r="T28" s="68">
        <v>0</v>
      </c>
      <c r="U28" s="68">
        <v>0</v>
      </c>
      <c r="V28" s="68">
        <v>0</v>
      </c>
      <c r="W28" s="32">
        <f t="shared" si="3"/>
        <v>2</v>
      </c>
      <c r="X28" s="32">
        <f t="shared" si="4"/>
        <v>126</v>
      </c>
      <c r="Y28" s="65">
        <v>0</v>
      </c>
      <c r="Z28" s="66">
        <v>8</v>
      </c>
      <c r="AA28" s="33">
        <f t="shared" si="5"/>
        <v>348</v>
      </c>
      <c r="AB28" s="72">
        <v>360</v>
      </c>
      <c r="AC28" t="e">
        <f>AC27-AC26</f>
        <v>#DIV/0!</v>
      </c>
    </row>
    <row r="29" spans="1:29" ht="15" customHeight="1" x14ac:dyDescent="0.25">
      <c r="A29" s="20">
        <f t="shared" si="0"/>
        <v>16</v>
      </c>
      <c r="B29" s="21" t="s">
        <v>17</v>
      </c>
      <c r="C29" s="22">
        <v>2084</v>
      </c>
      <c r="D29" s="23" t="s">
        <v>18</v>
      </c>
      <c r="E29" s="24">
        <v>736</v>
      </c>
      <c r="F29" s="57">
        <v>18</v>
      </c>
      <c r="G29" s="58">
        <v>302</v>
      </c>
      <c r="H29" s="58">
        <v>133</v>
      </c>
      <c r="I29" s="58">
        <v>2</v>
      </c>
      <c r="J29" s="58">
        <v>0</v>
      </c>
      <c r="K29" s="58"/>
      <c r="L29" s="58">
        <v>4</v>
      </c>
      <c r="M29" s="58">
        <v>9</v>
      </c>
      <c r="N29" s="58"/>
      <c r="O29" s="59">
        <v>1</v>
      </c>
      <c r="P29" s="60">
        <v>2</v>
      </c>
      <c r="Q29" s="25">
        <f t="shared" si="1"/>
        <v>2</v>
      </c>
      <c r="R29" s="25">
        <f t="shared" si="2"/>
        <v>304</v>
      </c>
      <c r="S29" s="60">
        <v>2</v>
      </c>
      <c r="T29" s="60">
        <v>0</v>
      </c>
      <c r="U29" s="60">
        <v>0</v>
      </c>
      <c r="V29" s="60">
        <v>0</v>
      </c>
      <c r="W29" s="25">
        <f t="shared" si="3"/>
        <v>2</v>
      </c>
      <c r="X29" s="25">
        <f t="shared" si="4"/>
        <v>138</v>
      </c>
      <c r="Y29" s="57">
        <v>0</v>
      </c>
      <c r="Z29" s="58">
        <v>11</v>
      </c>
      <c r="AA29" s="26">
        <f t="shared" si="5"/>
        <v>469</v>
      </c>
      <c r="AB29" s="70">
        <v>484</v>
      </c>
      <c r="AC29" s="34" t="e">
        <f>AC28*100/AC27</f>
        <v>#DIV/0!</v>
      </c>
    </row>
    <row r="30" spans="1:29" ht="15" customHeight="1" x14ac:dyDescent="0.25">
      <c r="A30" s="27">
        <f t="shared" si="0"/>
        <v>17</v>
      </c>
      <c r="B30" s="28" t="s">
        <v>17</v>
      </c>
      <c r="C30" s="29">
        <v>2085</v>
      </c>
      <c r="D30" s="30" t="s">
        <v>18</v>
      </c>
      <c r="E30" s="31">
        <v>523</v>
      </c>
      <c r="F30" s="61">
        <v>21</v>
      </c>
      <c r="G30" s="62">
        <v>195</v>
      </c>
      <c r="H30" s="62">
        <v>106</v>
      </c>
      <c r="I30" s="62"/>
      <c r="J30" s="62"/>
      <c r="K30" s="62"/>
      <c r="L30" s="62">
        <v>2</v>
      </c>
      <c r="M30" s="62">
        <v>6</v>
      </c>
      <c r="N30" s="62"/>
      <c r="O30" s="63"/>
      <c r="P30" s="64"/>
      <c r="Q30" s="32">
        <f t="shared" si="1"/>
        <v>0</v>
      </c>
      <c r="R30" s="32">
        <f t="shared" si="2"/>
        <v>195</v>
      </c>
      <c r="S30" s="64"/>
      <c r="T30" s="64"/>
      <c r="U30" s="64"/>
      <c r="V30" s="64"/>
      <c r="W30" s="32">
        <f t="shared" si="3"/>
        <v>0</v>
      </c>
      <c r="X30" s="32">
        <f t="shared" si="4"/>
        <v>106</v>
      </c>
      <c r="Y30" s="61"/>
      <c r="Z30" s="62">
        <v>4</v>
      </c>
      <c r="AA30" s="33">
        <f t="shared" si="5"/>
        <v>330</v>
      </c>
      <c r="AB30" s="71">
        <v>334</v>
      </c>
      <c r="AC30" s="35" t="e">
        <f>TEXT(AC29,"0.00")</f>
        <v>#DIV/0!</v>
      </c>
    </row>
    <row r="31" spans="1:29" ht="15" customHeight="1" x14ac:dyDescent="0.25">
      <c r="A31" s="20">
        <f t="shared" si="0"/>
        <v>18</v>
      </c>
      <c r="B31" s="21" t="s">
        <v>17</v>
      </c>
      <c r="C31" s="22">
        <v>2086</v>
      </c>
      <c r="D31" s="23" t="s">
        <v>18</v>
      </c>
      <c r="E31" s="24">
        <v>669</v>
      </c>
      <c r="F31" s="57">
        <v>28</v>
      </c>
      <c r="G31" s="58">
        <v>199</v>
      </c>
      <c r="H31" s="58">
        <v>147</v>
      </c>
      <c r="I31" s="58">
        <v>4</v>
      </c>
      <c r="J31" s="58">
        <v>4</v>
      </c>
      <c r="K31" s="58"/>
      <c r="L31" s="58">
        <v>3</v>
      </c>
      <c r="M31" s="58">
        <v>20</v>
      </c>
      <c r="N31" s="58"/>
      <c r="O31" s="59">
        <v>0</v>
      </c>
      <c r="P31" s="60">
        <v>9</v>
      </c>
      <c r="Q31" s="25">
        <f t="shared" si="1"/>
        <v>9</v>
      </c>
      <c r="R31" s="25">
        <f t="shared" si="2"/>
        <v>212</v>
      </c>
      <c r="S31" s="60">
        <v>6</v>
      </c>
      <c r="T31" s="60">
        <v>0</v>
      </c>
      <c r="U31" s="60">
        <v>0</v>
      </c>
      <c r="V31" s="60">
        <v>0</v>
      </c>
      <c r="W31" s="25">
        <f t="shared" si="3"/>
        <v>6</v>
      </c>
      <c r="X31" s="25">
        <f t="shared" si="4"/>
        <v>157</v>
      </c>
      <c r="Y31" s="57">
        <v>0</v>
      </c>
      <c r="Z31" s="58">
        <v>12</v>
      </c>
      <c r="AA31" s="26">
        <f t="shared" si="5"/>
        <v>405</v>
      </c>
      <c r="AB31" s="70">
        <v>432</v>
      </c>
    </row>
    <row r="32" spans="1:29" ht="15" customHeight="1" x14ac:dyDescent="0.25">
      <c r="A32" s="27">
        <f t="shared" si="0"/>
        <v>19</v>
      </c>
      <c r="B32" s="28" t="s">
        <v>17</v>
      </c>
      <c r="C32" s="29">
        <v>2086</v>
      </c>
      <c r="D32" s="30" t="s">
        <v>19</v>
      </c>
      <c r="E32" s="31">
        <v>669</v>
      </c>
      <c r="F32" s="61">
        <v>35</v>
      </c>
      <c r="G32" s="62">
        <v>221</v>
      </c>
      <c r="H32" s="62">
        <v>131</v>
      </c>
      <c r="I32" s="62">
        <v>3</v>
      </c>
      <c r="J32" s="62">
        <v>2</v>
      </c>
      <c r="K32" s="62"/>
      <c r="L32" s="62">
        <v>1</v>
      </c>
      <c r="M32" s="62">
        <v>23</v>
      </c>
      <c r="N32" s="62"/>
      <c r="O32" s="63">
        <v>0</v>
      </c>
      <c r="P32" s="64">
        <v>1</v>
      </c>
      <c r="Q32" s="32">
        <f t="shared" si="1"/>
        <v>1</v>
      </c>
      <c r="R32" s="32">
        <f t="shared" si="2"/>
        <v>224</v>
      </c>
      <c r="S32" s="64">
        <v>4</v>
      </c>
      <c r="T32" s="64">
        <v>0</v>
      </c>
      <c r="U32" s="64">
        <v>0</v>
      </c>
      <c r="V32" s="64">
        <v>0</v>
      </c>
      <c r="W32" s="32">
        <f t="shared" si="3"/>
        <v>4</v>
      </c>
      <c r="X32" s="32">
        <f t="shared" si="4"/>
        <v>138</v>
      </c>
      <c r="Y32" s="61">
        <v>0</v>
      </c>
      <c r="Z32" s="62">
        <v>4</v>
      </c>
      <c r="AA32" s="33">
        <f t="shared" si="5"/>
        <v>416</v>
      </c>
      <c r="AB32" s="71">
        <v>425</v>
      </c>
    </row>
    <row r="33" spans="1:29" ht="15" customHeight="1" x14ac:dyDescent="0.25">
      <c r="A33" s="20">
        <f t="shared" si="0"/>
        <v>20</v>
      </c>
      <c r="B33" s="21" t="s">
        <v>17</v>
      </c>
      <c r="C33" s="22">
        <v>2086</v>
      </c>
      <c r="D33" s="23" t="s">
        <v>20</v>
      </c>
      <c r="E33" s="24">
        <v>669</v>
      </c>
      <c r="F33" s="57">
        <v>33</v>
      </c>
      <c r="G33" s="58">
        <v>210</v>
      </c>
      <c r="H33" s="58">
        <v>138</v>
      </c>
      <c r="I33" s="58">
        <v>3</v>
      </c>
      <c r="J33" s="58">
        <v>5</v>
      </c>
      <c r="K33" s="58"/>
      <c r="L33" s="58">
        <v>0</v>
      </c>
      <c r="M33" s="58">
        <v>16</v>
      </c>
      <c r="N33" s="58"/>
      <c r="O33" s="59">
        <v>0</v>
      </c>
      <c r="P33" s="60">
        <v>0</v>
      </c>
      <c r="Q33" s="25">
        <f t="shared" si="1"/>
        <v>0</v>
      </c>
      <c r="R33" s="25">
        <f t="shared" si="2"/>
        <v>215</v>
      </c>
      <c r="S33" s="60">
        <v>0</v>
      </c>
      <c r="T33" s="60">
        <v>0</v>
      </c>
      <c r="U33" s="60">
        <v>0</v>
      </c>
      <c r="V33" s="60">
        <v>0</v>
      </c>
      <c r="W33" s="25">
        <f t="shared" si="3"/>
        <v>0</v>
      </c>
      <c r="X33" s="25">
        <f t="shared" si="4"/>
        <v>141</v>
      </c>
      <c r="Y33" s="57">
        <v>0</v>
      </c>
      <c r="Z33" s="58">
        <v>12</v>
      </c>
      <c r="AA33" s="26">
        <f t="shared" si="5"/>
        <v>405</v>
      </c>
      <c r="AB33" s="70">
        <v>417</v>
      </c>
    </row>
    <row r="34" spans="1:29" ht="15" customHeight="1" x14ac:dyDescent="0.25">
      <c r="A34" s="27">
        <f t="shared" si="0"/>
        <v>21</v>
      </c>
      <c r="B34" s="28" t="s">
        <v>17</v>
      </c>
      <c r="C34" s="29">
        <v>2087</v>
      </c>
      <c r="D34" s="30" t="s">
        <v>18</v>
      </c>
      <c r="E34" s="31">
        <v>655</v>
      </c>
      <c r="F34" s="61">
        <v>5</v>
      </c>
      <c r="G34" s="62">
        <v>195</v>
      </c>
      <c r="H34" s="62">
        <v>130</v>
      </c>
      <c r="I34" s="62">
        <v>5</v>
      </c>
      <c r="J34" s="62">
        <v>2</v>
      </c>
      <c r="K34" s="62"/>
      <c r="L34" s="62">
        <v>4</v>
      </c>
      <c r="M34" s="62">
        <v>1</v>
      </c>
      <c r="N34" s="62"/>
      <c r="O34" s="63">
        <v>0</v>
      </c>
      <c r="P34" s="64">
        <v>8</v>
      </c>
      <c r="Q34" s="32">
        <f t="shared" si="1"/>
        <v>8</v>
      </c>
      <c r="R34" s="32">
        <f t="shared" si="2"/>
        <v>205</v>
      </c>
      <c r="S34" s="64">
        <v>5</v>
      </c>
      <c r="T34" s="64">
        <v>0</v>
      </c>
      <c r="U34" s="64">
        <v>0</v>
      </c>
      <c r="V34" s="64">
        <v>0</v>
      </c>
      <c r="W34" s="32">
        <f t="shared" si="3"/>
        <v>5</v>
      </c>
      <c r="X34" s="32">
        <f t="shared" si="4"/>
        <v>140</v>
      </c>
      <c r="Y34" s="61">
        <v>5</v>
      </c>
      <c r="Z34" s="62">
        <v>10</v>
      </c>
      <c r="AA34" s="33">
        <f t="shared" si="5"/>
        <v>342</v>
      </c>
      <c r="AB34" s="71">
        <v>370</v>
      </c>
    </row>
    <row r="35" spans="1:29" ht="15" customHeight="1" x14ac:dyDescent="0.25">
      <c r="A35" s="20">
        <f t="shared" si="0"/>
        <v>22</v>
      </c>
      <c r="B35" s="21" t="s">
        <v>17</v>
      </c>
      <c r="C35" s="22">
        <v>2088</v>
      </c>
      <c r="D35" s="23" t="s">
        <v>18</v>
      </c>
      <c r="E35" s="24">
        <v>634</v>
      </c>
      <c r="F35" s="57">
        <v>5</v>
      </c>
      <c r="G35" s="58">
        <v>198</v>
      </c>
      <c r="H35" s="58">
        <v>123</v>
      </c>
      <c r="I35" s="58">
        <v>3</v>
      </c>
      <c r="J35" s="58">
        <v>2</v>
      </c>
      <c r="K35" s="58"/>
      <c r="L35" s="58">
        <v>4</v>
      </c>
      <c r="M35" s="58">
        <v>7</v>
      </c>
      <c r="N35" s="58"/>
      <c r="O35" s="59">
        <v>1</v>
      </c>
      <c r="P35" s="60">
        <v>3</v>
      </c>
      <c r="Q35" s="25">
        <f t="shared" si="1"/>
        <v>3</v>
      </c>
      <c r="R35" s="25">
        <f t="shared" si="2"/>
        <v>203</v>
      </c>
      <c r="S35" s="60">
        <v>1</v>
      </c>
      <c r="T35" s="60">
        <v>0</v>
      </c>
      <c r="U35" s="60">
        <v>0</v>
      </c>
      <c r="V35" s="60">
        <v>0</v>
      </c>
      <c r="W35" s="25">
        <f t="shared" si="3"/>
        <v>1</v>
      </c>
      <c r="X35" s="25">
        <f t="shared" si="4"/>
        <v>128</v>
      </c>
      <c r="Y35" s="57">
        <v>0</v>
      </c>
      <c r="Z35" s="58">
        <v>11</v>
      </c>
      <c r="AA35" s="26">
        <f t="shared" si="5"/>
        <v>343</v>
      </c>
      <c r="AB35" s="70">
        <v>358</v>
      </c>
      <c r="AC35">
        <f>C86</f>
        <v>0</v>
      </c>
    </row>
    <row r="36" spans="1:29" ht="15" customHeight="1" x14ac:dyDescent="0.25">
      <c r="A36" s="27">
        <f t="shared" si="0"/>
        <v>23</v>
      </c>
      <c r="B36" s="28" t="s">
        <v>17</v>
      </c>
      <c r="C36" s="29">
        <v>2089</v>
      </c>
      <c r="D36" s="30" t="s">
        <v>18</v>
      </c>
      <c r="E36" s="31">
        <v>615</v>
      </c>
      <c r="F36" s="65">
        <v>10</v>
      </c>
      <c r="G36" s="66">
        <v>192</v>
      </c>
      <c r="H36" s="66">
        <v>101</v>
      </c>
      <c r="I36" s="66">
        <v>2</v>
      </c>
      <c r="J36" s="66">
        <v>2</v>
      </c>
      <c r="K36" s="66"/>
      <c r="L36" s="66">
        <v>0</v>
      </c>
      <c r="M36" s="66">
        <v>3</v>
      </c>
      <c r="N36" s="66"/>
      <c r="O36" s="67">
        <v>0</v>
      </c>
      <c r="P36" s="68">
        <v>3</v>
      </c>
      <c r="Q36" s="32">
        <f t="shared" si="1"/>
        <v>3</v>
      </c>
      <c r="R36" s="32">
        <f t="shared" si="2"/>
        <v>197</v>
      </c>
      <c r="S36" s="68">
        <v>4</v>
      </c>
      <c r="T36" s="68">
        <v>0</v>
      </c>
      <c r="U36" s="68">
        <v>0</v>
      </c>
      <c r="V36" s="68">
        <v>0</v>
      </c>
      <c r="W36" s="32">
        <f t="shared" si="3"/>
        <v>4</v>
      </c>
      <c r="X36" s="32">
        <f t="shared" si="4"/>
        <v>107</v>
      </c>
      <c r="Y36" s="65">
        <v>0</v>
      </c>
      <c r="Z36" s="66">
        <v>22</v>
      </c>
      <c r="AA36" s="33">
        <f t="shared" si="5"/>
        <v>310</v>
      </c>
      <c r="AB36" s="72">
        <v>339</v>
      </c>
      <c r="AC36">
        <f>AC35-AC34</f>
        <v>0</v>
      </c>
    </row>
    <row r="37" spans="1:29" ht="15" customHeight="1" x14ac:dyDescent="0.25">
      <c r="A37" s="20">
        <f t="shared" si="0"/>
        <v>24</v>
      </c>
      <c r="B37" s="21" t="s">
        <v>17</v>
      </c>
      <c r="C37" s="22">
        <v>2090</v>
      </c>
      <c r="D37" s="23" t="s">
        <v>18</v>
      </c>
      <c r="E37" s="24">
        <v>472</v>
      </c>
      <c r="F37" s="57">
        <v>22</v>
      </c>
      <c r="G37" s="58">
        <v>100</v>
      </c>
      <c r="H37" s="58">
        <v>150</v>
      </c>
      <c r="I37" s="58">
        <v>2</v>
      </c>
      <c r="J37" s="58">
        <v>2</v>
      </c>
      <c r="K37" s="58"/>
      <c r="L37" s="58">
        <v>2</v>
      </c>
      <c r="M37" s="58">
        <v>5</v>
      </c>
      <c r="N37" s="58"/>
      <c r="O37" s="59">
        <v>0</v>
      </c>
      <c r="P37" s="60">
        <v>1</v>
      </c>
      <c r="Q37" s="25">
        <f t="shared" si="1"/>
        <v>1</v>
      </c>
      <c r="R37" s="25">
        <f t="shared" si="2"/>
        <v>103</v>
      </c>
      <c r="S37" s="60">
        <v>6</v>
      </c>
      <c r="T37" s="60">
        <v>0</v>
      </c>
      <c r="U37" s="60">
        <v>0</v>
      </c>
      <c r="V37" s="60">
        <v>0</v>
      </c>
      <c r="W37" s="25">
        <f t="shared" si="3"/>
        <v>6</v>
      </c>
      <c r="X37" s="25">
        <f t="shared" si="4"/>
        <v>158</v>
      </c>
      <c r="Y37" s="57">
        <v>0</v>
      </c>
      <c r="Z37" s="58">
        <v>14</v>
      </c>
      <c r="AA37" s="26">
        <f t="shared" si="5"/>
        <v>283</v>
      </c>
      <c r="AB37" s="70">
        <v>304</v>
      </c>
      <c r="AC37" s="34" t="e">
        <f>AC36*100/AC35</f>
        <v>#DIV/0!</v>
      </c>
    </row>
    <row r="38" spans="1:29" ht="15" customHeight="1" x14ac:dyDescent="0.25">
      <c r="A38" s="27">
        <f t="shared" si="0"/>
        <v>25</v>
      </c>
      <c r="B38" s="28" t="s">
        <v>17</v>
      </c>
      <c r="C38" s="29">
        <v>2091</v>
      </c>
      <c r="D38" s="30" t="s">
        <v>18</v>
      </c>
      <c r="E38" s="31">
        <v>570</v>
      </c>
      <c r="F38" s="61">
        <v>10</v>
      </c>
      <c r="G38" s="62">
        <v>173</v>
      </c>
      <c r="H38" s="62">
        <v>156</v>
      </c>
      <c r="I38" s="62">
        <v>1</v>
      </c>
      <c r="J38" s="62">
        <v>1</v>
      </c>
      <c r="K38" s="62"/>
      <c r="L38" s="62">
        <v>2</v>
      </c>
      <c r="M38" s="62">
        <v>12</v>
      </c>
      <c r="N38" s="62"/>
      <c r="O38" s="63">
        <v>1</v>
      </c>
      <c r="P38" s="64">
        <v>3</v>
      </c>
      <c r="Q38" s="32">
        <f t="shared" si="1"/>
        <v>3</v>
      </c>
      <c r="R38" s="32">
        <f t="shared" si="2"/>
        <v>177</v>
      </c>
      <c r="S38" s="64">
        <v>2</v>
      </c>
      <c r="T38" s="64">
        <v>0</v>
      </c>
      <c r="U38" s="64">
        <v>0</v>
      </c>
      <c r="V38" s="64">
        <v>0</v>
      </c>
      <c r="W38" s="32">
        <f t="shared" si="3"/>
        <v>2</v>
      </c>
      <c r="X38" s="32">
        <f t="shared" si="4"/>
        <v>160</v>
      </c>
      <c r="Y38" s="61">
        <v>1</v>
      </c>
      <c r="Z38" s="62">
        <v>12</v>
      </c>
      <c r="AA38" s="33">
        <f t="shared" si="5"/>
        <v>356</v>
      </c>
      <c r="AB38" s="71">
        <v>374</v>
      </c>
      <c r="AC38" s="35" t="e">
        <f>TEXT(AC37,"0.00")</f>
        <v>#DIV/0!</v>
      </c>
    </row>
    <row r="39" spans="1:29" ht="15" customHeight="1" x14ac:dyDescent="0.25">
      <c r="A39" s="20">
        <f t="shared" si="0"/>
        <v>26</v>
      </c>
      <c r="B39" s="21" t="s">
        <v>17</v>
      </c>
      <c r="C39" s="22">
        <v>2092</v>
      </c>
      <c r="D39" s="23" t="s">
        <v>18</v>
      </c>
      <c r="E39" s="24">
        <v>759</v>
      </c>
      <c r="F39" s="57">
        <v>36</v>
      </c>
      <c r="G39" s="58">
        <v>219</v>
      </c>
      <c r="H39" s="58">
        <v>163</v>
      </c>
      <c r="I39" s="58">
        <v>2</v>
      </c>
      <c r="J39" s="58">
        <v>3</v>
      </c>
      <c r="K39" s="58"/>
      <c r="L39" s="58">
        <v>3</v>
      </c>
      <c r="M39" s="58">
        <v>9</v>
      </c>
      <c r="N39" s="58"/>
      <c r="O39" s="59">
        <v>1</v>
      </c>
      <c r="P39" s="60">
        <v>5</v>
      </c>
      <c r="Q39" s="25">
        <f t="shared" si="1"/>
        <v>5</v>
      </c>
      <c r="R39" s="25">
        <f t="shared" si="2"/>
        <v>227</v>
      </c>
      <c r="S39" s="60">
        <v>5</v>
      </c>
      <c r="T39" s="60">
        <v>0</v>
      </c>
      <c r="U39" s="60">
        <v>0</v>
      </c>
      <c r="V39" s="60">
        <v>1</v>
      </c>
      <c r="W39" s="25">
        <f t="shared" si="3"/>
        <v>6</v>
      </c>
      <c r="X39" s="25">
        <f t="shared" si="4"/>
        <v>172</v>
      </c>
      <c r="Y39" s="57">
        <v>1</v>
      </c>
      <c r="Z39" s="58">
        <v>17</v>
      </c>
      <c r="AA39" s="26">
        <f t="shared" si="5"/>
        <v>436</v>
      </c>
      <c r="AB39" s="70">
        <v>465</v>
      </c>
      <c r="AC39">
        <f>C90</f>
        <v>0</v>
      </c>
    </row>
    <row r="40" spans="1:29" ht="15" customHeight="1" x14ac:dyDescent="0.25">
      <c r="A40" s="27">
        <f t="shared" si="0"/>
        <v>27</v>
      </c>
      <c r="B40" s="28" t="s">
        <v>17</v>
      </c>
      <c r="C40" s="29">
        <v>2093</v>
      </c>
      <c r="D40" s="30" t="s">
        <v>18</v>
      </c>
      <c r="E40" s="31">
        <v>705</v>
      </c>
      <c r="F40" s="61">
        <v>4</v>
      </c>
      <c r="G40" s="62">
        <v>133</v>
      </c>
      <c r="H40" s="62">
        <v>230</v>
      </c>
      <c r="I40" s="62">
        <v>2</v>
      </c>
      <c r="J40" s="62">
        <v>2</v>
      </c>
      <c r="K40" s="62"/>
      <c r="L40" s="62">
        <v>0</v>
      </c>
      <c r="M40" s="62">
        <v>6</v>
      </c>
      <c r="N40" s="62"/>
      <c r="O40" s="63">
        <v>0</v>
      </c>
      <c r="P40" s="64">
        <v>4</v>
      </c>
      <c r="Q40" s="32">
        <f t="shared" si="1"/>
        <v>4</v>
      </c>
      <c r="R40" s="32">
        <f t="shared" si="2"/>
        <v>139</v>
      </c>
      <c r="S40" s="64">
        <v>11</v>
      </c>
      <c r="T40" s="64">
        <v>0</v>
      </c>
      <c r="U40" s="64">
        <v>0</v>
      </c>
      <c r="V40" s="64">
        <v>0</v>
      </c>
      <c r="W40" s="32">
        <f t="shared" si="3"/>
        <v>11</v>
      </c>
      <c r="X40" s="32">
        <f t="shared" si="4"/>
        <v>243</v>
      </c>
      <c r="Y40" s="61">
        <v>0</v>
      </c>
      <c r="Z40" s="62">
        <v>14</v>
      </c>
      <c r="AA40" s="33">
        <f t="shared" si="5"/>
        <v>377</v>
      </c>
      <c r="AB40" s="71">
        <v>406</v>
      </c>
      <c r="AC40" t="e">
        <f>AC39-AC38</f>
        <v>#DIV/0!</v>
      </c>
    </row>
    <row r="41" spans="1:29" ht="15" customHeight="1" x14ac:dyDescent="0.25">
      <c r="A41" s="20">
        <f t="shared" si="0"/>
        <v>28</v>
      </c>
      <c r="B41" s="21" t="s">
        <v>17</v>
      </c>
      <c r="C41" s="22">
        <v>2094</v>
      </c>
      <c r="D41" s="23" t="s">
        <v>18</v>
      </c>
      <c r="E41" s="24">
        <v>350</v>
      </c>
      <c r="F41" s="57">
        <v>4</v>
      </c>
      <c r="G41" s="58">
        <v>132</v>
      </c>
      <c r="H41" s="58">
        <v>68</v>
      </c>
      <c r="I41" s="58">
        <v>1</v>
      </c>
      <c r="J41" s="58">
        <v>1</v>
      </c>
      <c r="K41" s="58"/>
      <c r="L41" s="58">
        <v>2</v>
      </c>
      <c r="M41" s="58">
        <v>4</v>
      </c>
      <c r="N41" s="58"/>
      <c r="O41" s="59">
        <v>0</v>
      </c>
      <c r="P41" s="60">
        <v>2</v>
      </c>
      <c r="Q41" s="25">
        <f t="shared" si="1"/>
        <v>2</v>
      </c>
      <c r="R41" s="25">
        <f t="shared" si="2"/>
        <v>135</v>
      </c>
      <c r="S41" s="60">
        <v>0</v>
      </c>
      <c r="T41" s="60">
        <v>0</v>
      </c>
      <c r="U41" s="60">
        <v>0</v>
      </c>
      <c r="V41" s="60">
        <v>0</v>
      </c>
      <c r="W41" s="25">
        <f t="shared" si="3"/>
        <v>0</v>
      </c>
      <c r="X41" s="25">
        <f t="shared" si="4"/>
        <v>69</v>
      </c>
      <c r="Y41" s="57">
        <v>0</v>
      </c>
      <c r="Z41" s="58">
        <v>9</v>
      </c>
      <c r="AA41" s="26">
        <f t="shared" si="5"/>
        <v>212</v>
      </c>
      <c r="AB41" s="70">
        <v>223</v>
      </c>
      <c r="AC41" s="34" t="e">
        <f>AC40*100/AC39</f>
        <v>#DIV/0!</v>
      </c>
    </row>
    <row r="42" spans="1:29" ht="15" customHeight="1" x14ac:dyDescent="0.25">
      <c r="A42" s="27">
        <f t="shared" si="0"/>
        <v>29</v>
      </c>
      <c r="B42" s="28" t="s">
        <v>17</v>
      </c>
      <c r="C42" s="29">
        <v>2095</v>
      </c>
      <c r="D42" s="30" t="s">
        <v>18</v>
      </c>
      <c r="E42" s="31">
        <v>439</v>
      </c>
      <c r="F42" s="61">
        <v>13</v>
      </c>
      <c r="G42" s="62">
        <v>96</v>
      </c>
      <c r="H42" s="62">
        <v>153</v>
      </c>
      <c r="I42" s="62">
        <v>5</v>
      </c>
      <c r="J42" s="62">
        <v>0</v>
      </c>
      <c r="K42" s="62"/>
      <c r="L42" s="62">
        <v>0</v>
      </c>
      <c r="M42" s="62">
        <v>5</v>
      </c>
      <c r="N42" s="62"/>
      <c r="O42" s="63">
        <v>1</v>
      </c>
      <c r="P42" s="64">
        <v>0</v>
      </c>
      <c r="Q42" s="32">
        <f t="shared" si="1"/>
        <v>0</v>
      </c>
      <c r="R42" s="32">
        <f t="shared" si="2"/>
        <v>96</v>
      </c>
      <c r="S42" s="64">
        <v>0</v>
      </c>
      <c r="T42" s="64">
        <v>0</v>
      </c>
      <c r="U42" s="64">
        <v>0</v>
      </c>
      <c r="V42" s="64">
        <v>0</v>
      </c>
      <c r="W42" s="32">
        <f t="shared" si="3"/>
        <v>0</v>
      </c>
      <c r="X42" s="32">
        <f t="shared" si="4"/>
        <v>159</v>
      </c>
      <c r="Y42" s="61">
        <v>0</v>
      </c>
      <c r="Z42" s="62">
        <v>3</v>
      </c>
      <c r="AA42" s="33">
        <f t="shared" si="5"/>
        <v>273</v>
      </c>
      <c r="AB42" s="71">
        <v>276</v>
      </c>
      <c r="AC42" s="35" t="e">
        <f>TEXT(AC41,"0.00")</f>
        <v>#DIV/0!</v>
      </c>
    </row>
    <row r="43" spans="1:29" ht="15" customHeight="1" x14ac:dyDescent="0.25">
      <c r="A43" s="20">
        <f t="shared" si="0"/>
        <v>30</v>
      </c>
      <c r="B43" s="21" t="s">
        <v>17</v>
      </c>
      <c r="C43" s="22">
        <v>2096</v>
      </c>
      <c r="D43" s="23" t="s">
        <v>18</v>
      </c>
      <c r="E43" s="24">
        <v>531</v>
      </c>
      <c r="F43" s="57">
        <v>6</v>
      </c>
      <c r="G43" s="58">
        <v>47</v>
      </c>
      <c r="H43" s="58">
        <v>218</v>
      </c>
      <c r="I43" s="58">
        <v>3</v>
      </c>
      <c r="J43" s="58">
        <v>3</v>
      </c>
      <c r="K43" s="58"/>
      <c r="L43" s="58">
        <v>1</v>
      </c>
      <c r="M43" s="58">
        <v>16</v>
      </c>
      <c r="N43" s="58"/>
      <c r="O43" s="59">
        <v>1</v>
      </c>
      <c r="P43" s="60">
        <v>1</v>
      </c>
      <c r="Q43" s="25">
        <f t="shared" si="1"/>
        <v>1</v>
      </c>
      <c r="R43" s="25">
        <f t="shared" si="2"/>
        <v>51</v>
      </c>
      <c r="S43" s="60">
        <v>10</v>
      </c>
      <c r="T43" s="60">
        <v>0</v>
      </c>
      <c r="U43" s="60">
        <v>0</v>
      </c>
      <c r="V43" s="60">
        <v>0</v>
      </c>
      <c r="W43" s="25">
        <f t="shared" si="3"/>
        <v>10</v>
      </c>
      <c r="X43" s="25">
        <f t="shared" si="4"/>
        <v>232</v>
      </c>
      <c r="Y43" s="57">
        <v>0</v>
      </c>
      <c r="Z43" s="58">
        <v>10</v>
      </c>
      <c r="AA43" s="26">
        <f t="shared" si="5"/>
        <v>295</v>
      </c>
      <c r="AB43" s="70">
        <v>316</v>
      </c>
    </row>
    <row r="44" spans="1:29" ht="15" customHeight="1" x14ac:dyDescent="0.25">
      <c r="A44" s="27">
        <f t="shared" si="0"/>
        <v>31</v>
      </c>
      <c r="B44" s="28" t="s">
        <v>17</v>
      </c>
      <c r="C44" s="29">
        <v>2096</v>
      </c>
      <c r="D44" s="30" t="s">
        <v>19</v>
      </c>
      <c r="E44" s="31">
        <v>531</v>
      </c>
      <c r="F44" s="61">
        <v>6</v>
      </c>
      <c r="G44" s="62">
        <v>36</v>
      </c>
      <c r="H44" s="62">
        <v>204</v>
      </c>
      <c r="I44" s="62">
        <v>5</v>
      </c>
      <c r="J44" s="62">
        <v>1</v>
      </c>
      <c r="K44" s="62"/>
      <c r="L44" s="62">
        <v>1</v>
      </c>
      <c r="M44" s="62">
        <v>3</v>
      </c>
      <c r="N44" s="62"/>
      <c r="O44" s="63">
        <v>0</v>
      </c>
      <c r="P44" s="64">
        <v>2</v>
      </c>
      <c r="Q44" s="32">
        <f t="shared" si="1"/>
        <v>2</v>
      </c>
      <c r="R44" s="32">
        <f t="shared" si="2"/>
        <v>39</v>
      </c>
      <c r="S44" s="64">
        <v>11</v>
      </c>
      <c r="T44" s="64">
        <v>0</v>
      </c>
      <c r="U44" s="64">
        <v>0</v>
      </c>
      <c r="V44" s="64">
        <v>0</v>
      </c>
      <c r="W44" s="32">
        <f t="shared" si="3"/>
        <v>11</v>
      </c>
      <c r="X44" s="32">
        <f t="shared" si="4"/>
        <v>220</v>
      </c>
      <c r="Y44" s="61">
        <v>0</v>
      </c>
      <c r="Z44" s="62">
        <v>15</v>
      </c>
      <c r="AA44" s="33">
        <f t="shared" si="5"/>
        <v>256</v>
      </c>
      <c r="AB44" s="71">
        <v>284</v>
      </c>
    </row>
    <row r="45" spans="1:29" ht="15" customHeight="1" x14ac:dyDescent="0.25">
      <c r="A45" s="20">
        <f t="shared" si="0"/>
        <v>32</v>
      </c>
      <c r="B45" s="21" t="s">
        <v>17</v>
      </c>
      <c r="C45" s="22">
        <v>2097</v>
      </c>
      <c r="D45" s="23" t="s">
        <v>18</v>
      </c>
      <c r="E45" s="24">
        <v>662</v>
      </c>
      <c r="F45" s="57">
        <v>13</v>
      </c>
      <c r="G45" s="58">
        <v>75</v>
      </c>
      <c r="H45" s="58">
        <v>284</v>
      </c>
      <c r="I45" s="58">
        <v>0</v>
      </c>
      <c r="J45" s="58">
        <v>0</v>
      </c>
      <c r="K45" s="58"/>
      <c r="L45" s="58">
        <v>1</v>
      </c>
      <c r="M45" s="58">
        <v>4</v>
      </c>
      <c r="N45" s="58"/>
      <c r="O45" s="59">
        <v>0</v>
      </c>
      <c r="P45" s="60">
        <v>0</v>
      </c>
      <c r="Q45" s="25">
        <f t="shared" si="1"/>
        <v>0</v>
      </c>
      <c r="R45" s="25">
        <f t="shared" si="2"/>
        <v>75</v>
      </c>
      <c r="S45" s="60">
        <v>0</v>
      </c>
      <c r="T45" s="60">
        <v>0</v>
      </c>
      <c r="U45" s="60">
        <v>0</v>
      </c>
      <c r="V45" s="60">
        <v>0</v>
      </c>
      <c r="W45" s="25">
        <f t="shared" si="3"/>
        <v>0</v>
      </c>
      <c r="X45" s="25">
        <f t="shared" si="4"/>
        <v>284</v>
      </c>
      <c r="Y45" s="57">
        <v>0</v>
      </c>
      <c r="Z45" s="58">
        <v>8</v>
      </c>
      <c r="AA45" s="26">
        <f t="shared" si="5"/>
        <v>377</v>
      </c>
      <c r="AB45" s="70">
        <v>385</v>
      </c>
    </row>
    <row r="46" spans="1:29" ht="15" customHeight="1" x14ac:dyDescent="0.25">
      <c r="A46" s="27">
        <f t="shared" si="0"/>
        <v>33</v>
      </c>
      <c r="B46" s="28" t="s">
        <v>17</v>
      </c>
      <c r="C46" s="29">
        <v>2097</v>
      </c>
      <c r="D46" s="30" t="s">
        <v>19</v>
      </c>
      <c r="E46" s="31">
        <v>662</v>
      </c>
      <c r="F46" s="61">
        <v>9</v>
      </c>
      <c r="G46" s="62">
        <v>71</v>
      </c>
      <c r="H46" s="62">
        <v>285</v>
      </c>
      <c r="I46" s="62">
        <v>0</v>
      </c>
      <c r="J46" s="62">
        <v>0</v>
      </c>
      <c r="K46" s="62"/>
      <c r="L46" s="62">
        <v>2</v>
      </c>
      <c r="M46" s="62">
        <v>0</v>
      </c>
      <c r="N46" s="62"/>
      <c r="O46" s="63">
        <v>0</v>
      </c>
      <c r="P46" s="64">
        <v>0</v>
      </c>
      <c r="Q46" s="32">
        <f t="shared" si="1"/>
        <v>0</v>
      </c>
      <c r="R46" s="32">
        <f t="shared" si="2"/>
        <v>71</v>
      </c>
      <c r="S46" s="64">
        <v>0</v>
      </c>
      <c r="T46" s="64">
        <v>0</v>
      </c>
      <c r="U46" s="64">
        <v>0</v>
      </c>
      <c r="V46" s="64">
        <v>0</v>
      </c>
      <c r="W46" s="32">
        <f t="shared" si="3"/>
        <v>0</v>
      </c>
      <c r="X46" s="32">
        <f t="shared" si="4"/>
        <v>285</v>
      </c>
      <c r="Y46" s="61">
        <v>0</v>
      </c>
      <c r="Z46" s="62">
        <v>14</v>
      </c>
      <c r="AA46" s="33">
        <f t="shared" si="5"/>
        <v>367</v>
      </c>
      <c r="AB46" s="71">
        <v>381</v>
      </c>
    </row>
    <row r="47" spans="1:29" ht="15" customHeight="1" x14ac:dyDescent="0.25">
      <c r="A47" s="20">
        <f t="shared" si="0"/>
        <v>34</v>
      </c>
      <c r="B47" s="21" t="s">
        <v>17</v>
      </c>
      <c r="C47" s="22">
        <v>2098</v>
      </c>
      <c r="D47" s="23" t="s">
        <v>18</v>
      </c>
      <c r="E47" s="24">
        <v>443</v>
      </c>
      <c r="F47" s="57">
        <v>21</v>
      </c>
      <c r="G47" s="58">
        <v>109</v>
      </c>
      <c r="H47" s="58">
        <v>100</v>
      </c>
      <c r="I47" s="58">
        <v>0</v>
      </c>
      <c r="J47" s="58">
        <v>3</v>
      </c>
      <c r="K47" s="58"/>
      <c r="L47" s="58">
        <v>0</v>
      </c>
      <c r="M47" s="58">
        <v>23</v>
      </c>
      <c r="N47" s="58"/>
      <c r="O47" s="59">
        <v>0</v>
      </c>
      <c r="P47" s="60">
        <v>5</v>
      </c>
      <c r="Q47" s="25">
        <f t="shared" si="1"/>
        <v>5</v>
      </c>
      <c r="R47" s="25">
        <f t="shared" si="2"/>
        <v>117</v>
      </c>
      <c r="S47" s="60">
        <v>2</v>
      </c>
      <c r="T47" s="60">
        <v>0</v>
      </c>
      <c r="U47" s="60">
        <v>0</v>
      </c>
      <c r="V47" s="60">
        <v>0</v>
      </c>
      <c r="W47" s="25">
        <f t="shared" si="3"/>
        <v>2</v>
      </c>
      <c r="X47" s="25">
        <f t="shared" si="4"/>
        <v>102</v>
      </c>
      <c r="Y47" s="57">
        <v>0</v>
      </c>
      <c r="Z47" s="58">
        <v>16</v>
      </c>
      <c r="AA47" s="26">
        <f t="shared" si="5"/>
        <v>256</v>
      </c>
      <c r="AB47" s="70">
        <v>279</v>
      </c>
      <c r="AC47">
        <f>C98</f>
        <v>0</v>
      </c>
    </row>
    <row r="48" spans="1:29" ht="15" customHeight="1" x14ac:dyDescent="0.25">
      <c r="A48" s="27">
        <f t="shared" si="0"/>
        <v>35</v>
      </c>
      <c r="B48" s="28" t="s">
        <v>17</v>
      </c>
      <c r="C48" s="29">
        <v>2099</v>
      </c>
      <c r="D48" s="30" t="s">
        <v>18</v>
      </c>
      <c r="E48" s="31">
        <v>649</v>
      </c>
      <c r="F48" s="61">
        <v>0</v>
      </c>
      <c r="G48" s="62">
        <v>107</v>
      </c>
      <c r="H48" s="62">
        <v>271</v>
      </c>
      <c r="I48" s="62">
        <v>2</v>
      </c>
      <c r="J48" s="62">
        <v>2</v>
      </c>
      <c r="K48" s="62"/>
      <c r="L48" s="62">
        <v>0</v>
      </c>
      <c r="M48" s="62">
        <v>4</v>
      </c>
      <c r="N48" s="62"/>
      <c r="O48" s="63">
        <v>0</v>
      </c>
      <c r="P48" s="64">
        <v>4</v>
      </c>
      <c r="Q48" s="32">
        <f t="shared" si="1"/>
        <v>4</v>
      </c>
      <c r="R48" s="32">
        <f t="shared" si="2"/>
        <v>113</v>
      </c>
      <c r="S48" s="64">
        <v>5</v>
      </c>
      <c r="T48" s="64">
        <v>0</v>
      </c>
      <c r="U48" s="64">
        <v>0</v>
      </c>
      <c r="V48" s="64">
        <v>0</v>
      </c>
      <c r="W48" s="32">
        <f t="shared" si="3"/>
        <v>5</v>
      </c>
      <c r="X48" s="32">
        <f t="shared" si="4"/>
        <v>278</v>
      </c>
      <c r="Y48" s="61">
        <v>0</v>
      </c>
      <c r="Z48" s="62">
        <v>11</v>
      </c>
      <c r="AA48" s="33">
        <f t="shared" si="5"/>
        <v>386</v>
      </c>
      <c r="AB48" s="71">
        <v>406</v>
      </c>
      <c r="AC48">
        <f>AC47-AC46</f>
        <v>0</v>
      </c>
    </row>
    <row r="49" spans="1:29" ht="15" customHeight="1" x14ac:dyDescent="0.25">
      <c r="A49" s="20">
        <f t="shared" si="0"/>
        <v>36</v>
      </c>
      <c r="B49" s="21" t="s">
        <v>17</v>
      </c>
      <c r="C49" s="22">
        <v>2101</v>
      </c>
      <c r="D49" s="23" t="s">
        <v>18</v>
      </c>
      <c r="E49" s="24">
        <v>225</v>
      </c>
      <c r="F49" s="57">
        <v>2</v>
      </c>
      <c r="G49" s="58">
        <v>28</v>
      </c>
      <c r="H49" s="58">
        <v>84</v>
      </c>
      <c r="I49" s="58">
        <v>1</v>
      </c>
      <c r="J49" s="58">
        <v>1</v>
      </c>
      <c r="K49" s="58"/>
      <c r="L49" s="58">
        <v>1</v>
      </c>
      <c r="M49" s="58">
        <v>14</v>
      </c>
      <c r="N49" s="58"/>
      <c r="O49" s="59">
        <v>0</v>
      </c>
      <c r="P49" s="60">
        <v>0</v>
      </c>
      <c r="Q49" s="25">
        <f t="shared" si="1"/>
        <v>0</v>
      </c>
      <c r="R49" s="25">
        <f t="shared" si="2"/>
        <v>29</v>
      </c>
      <c r="S49" s="60">
        <v>0</v>
      </c>
      <c r="T49" s="60">
        <v>0</v>
      </c>
      <c r="U49" s="60">
        <v>0</v>
      </c>
      <c r="V49" s="60">
        <v>0</v>
      </c>
      <c r="W49" s="25">
        <f t="shared" si="3"/>
        <v>0</v>
      </c>
      <c r="X49" s="25">
        <f t="shared" si="4"/>
        <v>85</v>
      </c>
      <c r="Y49" s="57">
        <v>0</v>
      </c>
      <c r="Z49" s="58">
        <v>4</v>
      </c>
      <c r="AA49" s="26">
        <f t="shared" si="5"/>
        <v>131</v>
      </c>
      <c r="AB49" s="70">
        <v>135</v>
      </c>
      <c r="AC49" s="34" t="e">
        <f>AC48*100/AC47</f>
        <v>#DIV/0!</v>
      </c>
    </row>
    <row r="50" spans="1:29" ht="15" customHeight="1" x14ac:dyDescent="0.25">
      <c r="A50" s="27">
        <f t="shared" si="0"/>
        <v>37</v>
      </c>
      <c r="B50" s="28" t="s">
        <v>17</v>
      </c>
      <c r="C50" s="29">
        <v>2102</v>
      </c>
      <c r="D50" s="30" t="s">
        <v>18</v>
      </c>
      <c r="E50" s="31">
        <v>398</v>
      </c>
      <c r="F50" s="61">
        <v>10</v>
      </c>
      <c r="G50" s="62">
        <v>140</v>
      </c>
      <c r="H50" s="62">
        <v>130</v>
      </c>
      <c r="I50" s="62">
        <v>0</v>
      </c>
      <c r="J50" s="62">
        <v>0</v>
      </c>
      <c r="K50" s="62"/>
      <c r="L50" s="62">
        <v>4</v>
      </c>
      <c r="M50" s="62">
        <v>3</v>
      </c>
      <c r="N50" s="62"/>
      <c r="O50" s="63">
        <v>0</v>
      </c>
      <c r="P50" s="64">
        <v>0</v>
      </c>
      <c r="Q50" s="32">
        <f t="shared" si="1"/>
        <v>0</v>
      </c>
      <c r="R50" s="32">
        <f t="shared" si="2"/>
        <v>140</v>
      </c>
      <c r="S50" s="64">
        <v>2</v>
      </c>
      <c r="T50" s="64">
        <v>0</v>
      </c>
      <c r="U50" s="64">
        <v>0</v>
      </c>
      <c r="V50" s="64">
        <v>0</v>
      </c>
      <c r="W50" s="32">
        <f t="shared" si="3"/>
        <v>2</v>
      </c>
      <c r="X50" s="32">
        <f t="shared" si="4"/>
        <v>132</v>
      </c>
      <c r="Y50" s="61">
        <v>0</v>
      </c>
      <c r="Z50" s="62">
        <v>4</v>
      </c>
      <c r="AA50" s="33">
        <f t="shared" si="5"/>
        <v>287</v>
      </c>
      <c r="AB50" s="71">
        <v>293</v>
      </c>
      <c r="AC50" s="35" t="e">
        <f>TEXT(AC49,"0.00")</f>
        <v>#DIV/0!</v>
      </c>
    </row>
    <row r="51" spans="1:29" ht="15" customHeight="1" x14ac:dyDescent="0.25">
      <c r="A51" s="20">
        <f t="shared" si="0"/>
        <v>38</v>
      </c>
      <c r="B51" s="21" t="s">
        <v>17</v>
      </c>
      <c r="C51" s="22">
        <v>2102</v>
      </c>
      <c r="D51" s="23" t="s">
        <v>19</v>
      </c>
      <c r="E51" s="24">
        <v>397</v>
      </c>
      <c r="F51" s="57">
        <v>14</v>
      </c>
      <c r="G51" s="58">
        <v>154</v>
      </c>
      <c r="H51" s="58">
        <v>91</v>
      </c>
      <c r="I51" s="58">
        <v>1</v>
      </c>
      <c r="J51" s="58">
        <v>2</v>
      </c>
      <c r="K51" s="58"/>
      <c r="L51" s="58">
        <v>0</v>
      </c>
      <c r="M51" s="58">
        <v>3</v>
      </c>
      <c r="N51" s="58"/>
      <c r="O51" s="59">
        <v>0</v>
      </c>
      <c r="P51" s="60">
        <v>10</v>
      </c>
      <c r="Q51" s="25">
        <f t="shared" si="1"/>
        <v>10</v>
      </c>
      <c r="R51" s="25">
        <f t="shared" si="2"/>
        <v>166</v>
      </c>
      <c r="S51" s="60">
        <v>2</v>
      </c>
      <c r="T51" s="60">
        <v>0</v>
      </c>
      <c r="U51" s="60">
        <v>0</v>
      </c>
      <c r="V51" s="60">
        <v>0</v>
      </c>
      <c r="W51" s="25">
        <f t="shared" si="3"/>
        <v>2</v>
      </c>
      <c r="X51" s="25">
        <f t="shared" si="4"/>
        <v>94</v>
      </c>
      <c r="Y51" s="57">
        <v>0</v>
      </c>
      <c r="Z51" s="58">
        <v>8</v>
      </c>
      <c r="AA51" s="26">
        <f t="shared" si="5"/>
        <v>265</v>
      </c>
      <c r="AB51" s="70">
        <v>285</v>
      </c>
      <c r="AC51">
        <f>C102</f>
        <v>0</v>
      </c>
    </row>
    <row r="52" spans="1:29" ht="15" customHeight="1" x14ac:dyDescent="0.25">
      <c r="A52" s="27">
        <f t="shared" si="0"/>
        <v>39</v>
      </c>
      <c r="B52" s="28" t="s">
        <v>17</v>
      </c>
      <c r="C52" s="29">
        <v>2102</v>
      </c>
      <c r="D52" s="30" t="s">
        <v>21</v>
      </c>
      <c r="E52" s="31">
        <v>484</v>
      </c>
      <c r="F52" s="61">
        <v>17</v>
      </c>
      <c r="G52" s="62">
        <v>156</v>
      </c>
      <c r="H52" s="62">
        <v>116</v>
      </c>
      <c r="I52" s="62">
        <v>7</v>
      </c>
      <c r="J52" s="62">
        <v>7</v>
      </c>
      <c r="K52" s="62"/>
      <c r="L52" s="62">
        <v>0</v>
      </c>
      <c r="M52" s="62">
        <v>1</v>
      </c>
      <c r="N52" s="62"/>
      <c r="O52" s="63">
        <v>0</v>
      </c>
      <c r="P52" s="64">
        <v>0</v>
      </c>
      <c r="Q52" s="32">
        <f t="shared" si="1"/>
        <v>0</v>
      </c>
      <c r="R52" s="32">
        <f t="shared" si="2"/>
        <v>163</v>
      </c>
      <c r="S52" s="64">
        <v>1</v>
      </c>
      <c r="T52" s="64">
        <v>0</v>
      </c>
      <c r="U52" s="64">
        <v>0</v>
      </c>
      <c r="V52" s="64">
        <v>0</v>
      </c>
      <c r="W52" s="32">
        <f t="shared" si="3"/>
        <v>1</v>
      </c>
      <c r="X52" s="32">
        <f t="shared" si="4"/>
        <v>124</v>
      </c>
      <c r="Y52" s="61">
        <v>0</v>
      </c>
      <c r="Z52" s="62">
        <v>13</v>
      </c>
      <c r="AA52" s="33">
        <f t="shared" si="5"/>
        <v>304</v>
      </c>
      <c r="AB52" s="71">
        <v>318</v>
      </c>
      <c r="AC52" t="e">
        <f>AC51-AC50</f>
        <v>#DIV/0!</v>
      </c>
    </row>
    <row r="53" spans="1:29" ht="15" customHeight="1" x14ac:dyDescent="0.25">
      <c r="A53" s="20">
        <f t="shared" si="0"/>
        <v>40</v>
      </c>
      <c r="B53" s="21" t="s">
        <v>17</v>
      </c>
      <c r="C53" s="22">
        <v>2103</v>
      </c>
      <c r="D53" s="23" t="s">
        <v>18</v>
      </c>
      <c r="E53" s="24">
        <v>121</v>
      </c>
      <c r="F53" s="57">
        <v>14</v>
      </c>
      <c r="G53" s="58">
        <v>36</v>
      </c>
      <c r="H53" s="58">
        <v>17</v>
      </c>
      <c r="I53" s="58">
        <v>1</v>
      </c>
      <c r="J53" s="58">
        <v>2</v>
      </c>
      <c r="K53" s="58"/>
      <c r="L53" s="58">
        <v>3</v>
      </c>
      <c r="M53" s="58">
        <v>3</v>
      </c>
      <c r="N53" s="58"/>
      <c r="O53" s="59">
        <v>0</v>
      </c>
      <c r="P53" s="60">
        <v>0</v>
      </c>
      <c r="Q53" s="25">
        <f t="shared" si="1"/>
        <v>0</v>
      </c>
      <c r="R53" s="25">
        <f t="shared" si="2"/>
        <v>38</v>
      </c>
      <c r="S53" s="60">
        <v>1</v>
      </c>
      <c r="T53" s="60">
        <v>0</v>
      </c>
      <c r="U53" s="60">
        <v>0</v>
      </c>
      <c r="V53" s="60">
        <v>1</v>
      </c>
      <c r="W53" s="25">
        <f t="shared" si="3"/>
        <v>2</v>
      </c>
      <c r="X53" s="25">
        <f t="shared" si="4"/>
        <v>20</v>
      </c>
      <c r="Y53" s="57">
        <v>0</v>
      </c>
      <c r="Z53" s="58">
        <v>2</v>
      </c>
      <c r="AA53" s="26">
        <f t="shared" si="5"/>
        <v>76</v>
      </c>
      <c r="AB53" s="70">
        <v>80</v>
      </c>
      <c r="AC53" s="34" t="e">
        <f>AC52*100/AC51</f>
        <v>#DIV/0!</v>
      </c>
    </row>
    <row r="54" spans="1:29" ht="15" customHeight="1" x14ac:dyDescent="0.25">
      <c r="A54" s="27">
        <f t="shared" si="0"/>
        <v>41</v>
      </c>
      <c r="B54" s="28" t="s">
        <v>17</v>
      </c>
      <c r="C54" s="29">
        <v>2104</v>
      </c>
      <c r="D54" s="30" t="s">
        <v>18</v>
      </c>
      <c r="E54" s="31">
        <v>421</v>
      </c>
      <c r="F54" s="65">
        <v>32</v>
      </c>
      <c r="G54" s="66">
        <v>103</v>
      </c>
      <c r="H54" s="66">
        <v>93</v>
      </c>
      <c r="I54" s="66">
        <v>0</v>
      </c>
      <c r="J54" s="66">
        <v>5</v>
      </c>
      <c r="K54" s="66"/>
      <c r="L54" s="66">
        <v>1</v>
      </c>
      <c r="M54" s="66">
        <v>5</v>
      </c>
      <c r="N54" s="66"/>
      <c r="O54" s="67">
        <v>0</v>
      </c>
      <c r="P54" s="68">
        <v>1</v>
      </c>
      <c r="Q54" s="32">
        <f t="shared" si="1"/>
        <v>1</v>
      </c>
      <c r="R54" s="32">
        <f t="shared" si="2"/>
        <v>109</v>
      </c>
      <c r="S54" s="68">
        <v>3</v>
      </c>
      <c r="T54" s="68">
        <v>0</v>
      </c>
      <c r="U54" s="68">
        <v>0</v>
      </c>
      <c r="V54" s="68">
        <v>0</v>
      </c>
      <c r="W54" s="32">
        <f t="shared" si="3"/>
        <v>3</v>
      </c>
      <c r="X54" s="32">
        <f t="shared" si="4"/>
        <v>96</v>
      </c>
      <c r="Y54" s="65">
        <v>0</v>
      </c>
      <c r="Z54" s="66">
        <v>10</v>
      </c>
      <c r="AA54" s="33">
        <f t="shared" si="5"/>
        <v>239</v>
      </c>
      <c r="AB54" s="72">
        <v>253</v>
      </c>
      <c r="AC54" s="35" t="e">
        <f>TEXT(AC53,"0.00")</f>
        <v>#DIV/0!</v>
      </c>
    </row>
    <row r="55" spans="1:29" ht="15" customHeight="1" x14ac:dyDescent="0.25">
      <c r="A55" s="20">
        <f t="shared" si="0"/>
        <v>42</v>
      </c>
      <c r="B55" s="21" t="s">
        <v>17</v>
      </c>
      <c r="C55" s="22">
        <v>2105</v>
      </c>
      <c r="D55" s="23" t="s">
        <v>18</v>
      </c>
      <c r="E55" s="24">
        <v>151</v>
      </c>
      <c r="F55" s="57">
        <v>5</v>
      </c>
      <c r="G55" s="58">
        <v>33</v>
      </c>
      <c r="H55" s="58">
        <v>40</v>
      </c>
      <c r="I55" s="58">
        <v>1</v>
      </c>
      <c r="J55" s="58">
        <v>1</v>
      </c>
      <c r="K55" s="58"/>
      <c r="L55" s="58">
        <v>0</v>
      </c>
      <c r="M55" s="58">
        <v>0</v>
      </c>
      <c r="N55" s="58"/>
      <c r="O55" s="59">
        <v>0</v>
      </c>
      <c r="P55" s="60">
        <v>0</v>
      </c>
      <c r="Q55" s="25">
        <f t="shared" si="1"/>
        <v>0</v>
      </c>
      <c r="R55" s="25">
        <f t="shared" si="2"/>
        <v>34</v>
      </c>
      <c r="S55" s="60">
        <v>1</v>
      </c>
      <c r="T55" s="60">
        <v>0</v>
      </c>
      <c r="U55" s="60">
        <v>0</v>
      </c>
      <c r="V55" s="60">
        <v>0</v>
      </c>
      <c r="W55" s="25">
        <f t="shared" si="3"/>
        <v>1</v>
      </c>
      <c r="X55" s="25">
        <f t="shared" si="4"/>
        <v>42</v>
      </c>
      <c r="Y55" s="57">
        <v>0</v>
      </c>
      <c r="Z55" s="58">
        <v>0</v>
      </c>
      <c r="AA55" s="26">
        <f t="shared" si="5"/>
        <v>80</v>
      </c>
      <c r="AB55" s="70">
        <v>81</v>
      </c>
    </row>
    <row r="56" spans="1:29" ht="15" customHeight="1" x14ac:dyDescent="0.25">
      <c r="A56" s="27">
        <f t="shared" si="0"/>
        <v>43</v>
      </c>
      <c r="B56" s="28" t="s">
        <v>17</v>
      </c>
      <c r="C56" s="29">
        <v>2107</v>
      </c>
      <c r="D56" s="30" t="s">
        <v>18</v>
      </c>
      <c r="E56" s="31">
        <v>257</v>
      </c>
      <c r="F56" s="65">
        <v>16</v>
      </c>
      <c r="G56" s="66">
        <v>41</v>
      </c>
      <c r="H56" s="66">
        <v>98</v>
      </c>
      <c r="I56" s="66">
        <v>1</v>
      </c>
      <c r="J56" s="66">
        <v>3</v>
      </c>
      <c r="K56" s="66"/>
      <c r="L56" s="66">
        <v>4</v>
      </c>
      <c r="M56" s="66">
        <v>7</v>
      </c>
      <c r="N56" s="66"/>
      <c r="O56" s="67">
        <v>0</v>
      </c>
      <c r="P56" s="68">
        <v>0</v>
      </c>
      <c r="Q56" s="32">
        <f t="shared" si="1"/>
        <v>0</v>
      </c>
      <c r="R56" s="32">
        <f t="shared" si="2"/>
        <v>44</v>
      </c>
      <c r="S56" s="68">
        <v>0</v>
      </c>
      <c r="T56" s="68">
        <v>0</v>
      </c>
      <c r="U56" s="68">
        <v>0</v>
      </c>
      <c r="V56" s="68">
        <v>0</v>
      </c>
      <c r="W56" s="32">
        <f t="shared" si="3"/>
        <v>0</v>
      </c>
      <c r="X56" s="32">
        <f t="shared" si="4"/>
        <v>99</v>
      </c>
      <c r="Y56" s="65">
        <v>0</v>
      </c>
      <c r="Z56" s="66">
        <v>3</v>
      </c>
      <c r="AA56" s="33">
        <f t="shared" si="5"/>
        <v>170</v>
      </c>
      <c r="AB56" s="72">
        <v>173</v>
      </c>
    </row>
    <row r="57" spans="1:29" ht="15" customHeight="1" x14ac:dyDescent="0.25">
      <c r="A57" s="20">
        <f t="shared" si="0"/>
        <v>44</v>
      </c>
      <c r="B57" s="21" t="s">
        <v>17</v>
      </c>
      <c r="C57" s="22">
        <v>2108</v>
      </c>
      <c r="D57" s="23" t="s">
        <v>18</v>
      </c>
      <c r="E57" s="24">
        <v>183</v>
      </c>
      <c r="F57" s="57">
        <v>3</v>
      </c>
      <c r="G57" s="58">
        <v>22</v>
      </c>
      <c r="H57" s="58">
        <v>59</v>
      </c>
      <c r="I57" s="58">
        <v>2</v>
      </c>
      <c r="J57" s="58">
        <v>1</v>
      </c>
      <c r="K57" s="58"/>
      <c r="L57" s="58">
        <v>0</v>
      </c>
      <c r="M57" s="58">
        <v>6</v>
      </c>
      <c r="N57" s="58"/>
      <c r="O57" s="59">
        <v>0</v>
      </c>
      <c r="P57" s="60">
        <v>0</v>
      </c>
      <c r="Q57" s="25">
        <f t="shared" si="1"/>
        <v>0</v>
      </c>
      <c r="R57" s="25">
        <f t="shared" si="2"/>
        <v>23</v>
      </c>
      <c r="S57" s="60">
        <v>2</v>
      </c>
      <c r="T57" s="60">
        <v>0</v>
      </c>
      <c r="U57" s="60">
        <v>0</v>
      </c>
      <c r="V57" s="60">
        <v>0</v>
      </c>
      <c r="W57" s="25">
        <f t="shared" si="3"/>
        <v>2</v>
      </c>
      <c r="X57" s="25">
        <f t="shared" si="4"/>
        <v>63</v>
      </c>
      <c r="Y57" s="57">
        <v>0</v>
      </c>
      <c r="Z57" s="58">
        <v>3</v>
      </c>
      <c r="AA57" s="26">
        <f t="shared" si="5"/>
        <v>93</v>
      </c>
      <c r="AB57" s="70">
        <v>98</v>
      </c>
    </row>
    <row r="58" spans="1:29" ht="15" customHeight="1" x14ac:dyDescent="0.25">
      <c r="A58" s="27">
        <f t="shared" si="0"/>
        <v>45</v>
      </c>
      <c r="B58" s="28" t="s">
        <v>17</v>
      </c>
      <c r="C58" s="29">
        <v>2109</v>
      </c>
      <c r="D58" s="30" t="s">
        <v>18</v>
      </c>
      <c r="E58" s="31">
        <v>395</v>
      </c>
      <c r="F58" s="61">
        <v>41</v>
      </c>
      <c r="G58" s="62">
        <v>73</v>
      </c>
      <c r="H58" s="62">
        <v>100</v>
      </c>
      <c r="I58" s="62">
        <v>2</v>
      </c>
      <c r="J58" s="62">
        <v>2</v>
      </c>
      <c r="K58" s="62"/>
      <c r="L58" s="62">
        <v>2</v>
      </c>
      <c r="M58" s="62">
        <v>15</v>
      </c>
      <c r="N58" s="62"/>
      <c r="O58" s="63">
        <v>0</v>
      </c>
      <c r="P58" s="64">
        <v>0</v>
      </c>
      <c r="Q58" s="32">
        <f t="shared" si="1"/>
        <v>0</v>
      </c>
      <c r="R58" s="32">
        <f t="shared" si="2"/>
        <v>75</v>
      </c>
      <c r="S58" s="64">
        <v>5</v>
      </c>
      <c r="T58" s="64">
        <v>0</v>
      </c>
      <c r="U58" s="64">
        <v>0</v>
      </c>
      <c r="V58" s="64">
        <v>1</v>
      </c>
      <c r="W58" s="32">
        <f t="shared" si="3"/>
        <v>6</v>
      </c>
      <c r="X58" s="32">
        <f t="shared" si="4"/>
        <v>108</v>
      </c>
      <c r="Y58" s="61">
        <v>0</v>
      </c>
      <c r="Z58" s="62">
        <v>13</v>
      </c>
      <c r="AA58" s="33">
        <f t="shared" si="5"/>
        <v>235</v>
      </c>
      <c r="AB58" s="71">
        <v>254</v>
      </c>
    </row>
    <row r="59" spans="1:29" ht="15" customHeight="1" x14ac:dyDescent="0.25">
      <c r="A59" s="20">
        <f t="shared" si="0"/>
        <v>46</v>
      </c>
      <c r="B59" s="21" t="s">
        <v>17</v>
      </c>
      <c r="C59" s="22">
        <v>2110</v>
      </c>
      <c r="D59" s="23" t="s">
        <v>18</v>
      </c>
      <c r="E59" s="24">
        <v>431</v>
      </c>
      <c r="F59" s="57">
        <v>35</v>
      </c>
      <c r="G59" s="58">
        <v>103</v>
      </c>
      <c r="H59" s="58">
        <v>106</v>
      </c>
      <c r="I59" s="58">
        <v>1</v>
      </c>
      <c r="J59" s="58">
        <v>0</v>
      </c>
      <c r="K59" s="58"/>
      <c r="L59" s="58">
        <v>1</v>
      </c>
      <c r="M59" s="58">
        <v>3</v>
      </c>
      <c r="N59" s="58"/>
      <c r="O59" s="59">
        <v>0</v>
      </c>
      <c r="P59" s="60">
        <v>1</v>
      </c>
      <c r="Q59" s="25">
        <f t="shared" si="1"/>
        <v>1</v>
      </c>
      <c r="R59" s="25">
        <f t="shared" si="2"/>
        <v>104</v>
      </c>
      <c r="S59" s="60">
        <v>1</v>
      </c>
      <c r="T59" s="60">
        <v>0</v>
      </c>
      <c r="U59" s="60">
        <v>0</v>
      </c>
      <c r="V59" s="60">
        <v>0</v>
      </c>
      <c r="W59" s="25">
        <f t="shared" si="3"/>
        <v>1</v>
      </c>
      <c r="X59" s="25">
        <f t="shared" si="4"/>
        <v>108</v>
      </c>
      <c r="Y59" s="57"/>
      <c r="Z59" s="58">
        <v>15</v>
      </c>
      <c r="AA59" s="26">
        <f t="shared" si="5"/>
        <v>249</v>
      </c>
      <c r="AB59" s="70">
        <v>266</v>
      </c>
      <c r="AC59">
        <f>C110</f>
        <v>0</v>
      </c>
    </row>
    <row r="60" spans="1:29" ht="15" customHeight="1" x14ac:dyDescent="0.25">
      <c r="A60" s="27">
        <f t="shared" si="0"/>
        <v>47</v>
      </c>
      <c r="B60" s="28" t="s">
        <v>17</v>
      </c>
      <c r="C60" s="29">
        <v>2110</v>
      </c>
      <c r="D60" s="30" t="s">
        <v>21</v>
      </c>
      <c r="E60" s="31">
        <v>207</v>
      </c>
      <c r="F60" s="61">
        <v>10</v>
      </c>
      <c r="G60" s="62">
        <v>42</v>
      </c>
      <c r="H60" s="62">
        <v>32</v>
      </c>
      <c r="I60" s="62">
        <v>2</v>
      </c>
      <c r="J60" s="62">
        <v>2</v>
      </c>
      <c r="K60" s="62"/>
      <c r="L60" s="62">
        <v>3</v>
      </c>
      <c r="M60" s="62">
        <v>26</v>
      </c>
      <c r="N60" s="62"/>
      <c r="O60" s="63">
        <v>0</v>
      </c>
      <c r="P60" s="64">
        <v>0</v>
      </c>
      <c r="Q60" s="32">
        <f t="shared" si="1"/>
        <v>0</v>
      </c>
      <c r="R60" s="32">
        <f t="shared" si="2"/>
        <v>44</v>
      </c>
      <c r="S60" s="64">
        <v>1</v>
      </c>
      <c r="T60" s="64">
        <v>0</v>
      </c>
      <c r="U60" s="64">
        <v>0</v>
      </c>
      <c r="V60" s="64">
        <v>0</v>
      </c>
      <c r="W60" s="32">
        <f t="shared" si="3"/>
        <v>1</v>
      </c>
      <c r="X60" s="32">
        <f t="shared" si="4"/>
        <v>35</v>
      </c>
      <c r="Y60" s="61">
        <v>0</v>
      </c>
      <c r="Z60" s="62">
        <v>5</v>
      </c>
      <c r="AA60" s="33">
        <f t="shared" si="5"/>
        <v>117</v>
      </c>
      <c r="AB60" s="71">
        <v>123</v>
      </c>
      <c r="AC60">
        <f>AC59-AC58</f>
        <v>0</v>
      </c>
    </row>
    <row r="61" spans="1:29" ht="15" customHeight="1" x14ac:dyDescent="0.25">
      <c r="A61" s="20">
        <f t="shared" si="0"/>
        <v>48</v>
      </c>
      <c r="B61" s="21" t="s">
        <v>17</v>
      </c>
      <c r="C61" s="22">
        <v>2111</v>
      </c>
      <c r="D61" s="23" t="s">
        <v>18</v>
      </c>
      <c r="E61" s="24">
        <v>266</v>
      </c>
      <c r="F61" s="57">
        <v>2</v>
      </c>
      <c r="G61" s="58">
        <v>58</v>
      </c>
      <c r="H61" s="58">
        <v>73</v>
      </c>
      <c r="I61" s="58">
        <v>3</v>
      </c>
      <c r="J61" s="58">
        <v>1</v>
      </c>
      <c r="K61" s="58"/>
      <c r="L61" s="58">
        <v>0</v>
      </c>
      <c r="M61" s="58">
        <v>4</v>
      </c>
      <c r="N61" s="58"/>
      <c r="O61" s="59">
        <v>2</v>
      </c>
      <c r="P61" s="60">
        <v>0</v>
      </c>
      <c r="Q61" s="25">
        <f t="shared" si="1"/>
        <v>0</v>
      </c>
      <c r="R61" s="25">
        <f t="shared" si="2"/>
        <v>59</v>
      </c>
      <c r="S61" s="60">
        <v>0</v>
      </c>
      <c r="T61" s="60">
        <v>0</v>
      </c>
      <c r="U61" s="60">
        <v>0</v>
      </c>
      <c r="V61" s="60">
        <v>0</v>
      </c>
      <c r="W61" s="25">
        <f t="shared" si="3"/>
        <v>0</v>
      </c>
      <c r="X61" s="25">
        <f t="shared" si="4"/>
        <v>78</v>
      </c>
      <c r="Y61" s="57">
        <v>0</v>
      </c>
      <c r="Z61" s="58">
        <v>3</v>
      </c>
      <c r="AA61" s="26">
        <f t="shared" si="5"/>
        <v>143</v>
      </c>
      <c r="AB61" s="70">
        <v>146</v>
      </c>
      <c r="AC61" s="34" t="e">
        <f>AC60*100/AC59</f>
        <v>#DIV/0!</v>
      </c>
    </row>
    <row r="62" spans="1:29" ht="15" customHeight="1" x14ac:dyDescent="0.25">
      <c r="A62" s="27">
        <f t="shared" si="0"/>
        <v>49</v>
      </c>
      <c r="B62" s="28" t="s">
        <v>17</v>
      </c>
      <c r="C62" s="29">
        <v>2112</v>
      </c>
      <c r="D62" s="30" t="s">
        <v>18</v>
      </c>
      <c r="E62" s="31">
        <v>282</v>
      </c>
      <c r="F62" s="61">
        <v>11</v>
      </c>
      <c r="G62" s="62">
        <v>21</v>
      </c>
      <c r="H62" s="62">
        <v>67</v>
      </c>
      <c r="I62" s="62">
        <v>4</v>
      </c>
      <c r="J62" s="62">
        <v>0</v>
      </c>
      <c r="K62" s="62"/>
      <c r="L62" s="62">
        <v>1</v>
      </c>
      <c r="M62" s="62">
        <v>10</v>
      </c>
      <c r="N62" s="62"/>
      <c r="O62" s="63">
        <v>0</v>
      </c>
      <c r="P62" s="64">
        <v>0</v>
      </c>
      <c r="Q62" s="32">
        <f t="shared" si="1"/>
        <v>0</v>
      </c>
      <c r="R62" s="32">
        <f t="shared" si="2"/>
        <v>21</v>
      </c>
      <c r="S62" s="64">
        <v>7</v>
      </c>
      <c r="T62" s="64">
        <v>0</v>
      </c>
      <c r="U62" s="64">
        <v>0</v>
      </c>
      <c r="V62" s="64">
        <v>0</v>
      </c>
      <c r="W62" s="32">
        <f t="shared" si="3"/>
        <v>7</v>
      </c>
      <c r="X62" s="32">
        <f t="shared" si="4"/>
        <v>78</v>
      </c>
      <c r="Y62" s="61">
        <v>0</v>
      </c>
      <c r="Z62" s="62">
        <v>8</v>
      </c>
      <c r="AA62" s="33">
        <f t="shared" si="5"/>
        <v>114</v>
      </c>
      <c r="AB62" s="71">
        <v>129</v>
      </c>
      <c r="AC62" s="35" t="e">
        <f>TEXT(AC61,"0.00")</f>
        <v>#DIV/0!</v>
      </c>
    </row>
    <row r="63" spans="1:29" ht="5.0999999999999996" customHeight="1" x14ac:dyDescent="0.25">
      <c r="A63" s="36"/>
      <c r="B63" s="37"/>
      <c r="C63" s="38"/>
      <c r="D63" s="39"/>
      <c r="E63" s="40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2"/>
    </row>
    <row r="64" spans="1:29" ht="0.95" customHeight="1" x14ac:dyDescent="0.25">
      <c r="A64" s="43"/>
      <c r="B64" s="44"/>
      <c r="C64" s="45"/>
      <c r="D64" s="46"/>
      <c r="E64" s="47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9"/>
    </row>
    <row r="65" spans="1:28" ht="0.95" customHeight="1" x14ac:dyDescent="0.25">
      <c r="A65" s="36"/>
      <c r="B65" s="37"/>
      <c r="C65" s="38"/>
      <c r="D65" s="39"/>
      <c r="E65" s="40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2"/>
    </row>
    <row r="66" spans="1:28" ht="30" customHeight="1" x14ac:dyDescent="0.25">
      <c r="A66" s="50" t="s">
        <v>22</v>
      </c>
      <c r="B66" s="50"/>
      <c r="C66" s="50">
        <f>COUNTA(C14:C62)</f>
        <v>49</v>
      </c>
      <c r="D66" s="51"/>
      <c r="E66" s="52">
        <f>SUM(E14:E62)</f>
        <v>24764</v>
      </c>
      <c r="F66" s="52">
        <f t="shared" ref="F66:AB66" si="6">SUM(F14:F62)</f>
        <v>837</v>
      </c>
      <c r="G66" s="52">
        <f t="shared" si="6"/>
        <v>6675</v>
      </c>
      <c r="H66" s="52">
        <f t="shared" si="6"/>
        <v>6456</v>
      </c>
      <c r="I66" s="52">
        <f t="shared" si="6"/>
        <v>94</v>
      </c>
      <c r="J66" s="52">
        <f t="shared" si="6"/>
        <v>80</v>
      </c>
      <c r="K66" s="52">
        <f t="shared" si="6"/>
        <v>0</v>
      </c>
      <c r="L66" s="52">
        <f t="shared" si="6"/>
        <v>98</v>
      </c>
      <c r="M66" s="52">
        <f t="shared" si="6"/>
        <v>475</v>
      </c>
      <c r="N66" s="52">
        <f t="shared" si="6"/>
        <v>0</v>
      </c>
      <c r="O66" s="52">
        <f t="shared" si="6"/>
        <v>11</v>
      </c>
      <c r="P66" s="52">
        <f t="shared" si="6"/>
        <v>106</v>
      </c>
      <c r="Q66" s="52">
        <f t="shared" si="6"/>
        <v>106</v>
      </c>
      <c r="R66" s="52">
        <f t="shared" si="6"/>
        <v>6861</v>
      </c>
      <c r="S66" s="52">
        <f t="shared" si="6"/>
        <v>147</v>
      </c>
      <c r="T66" s="52">
        <f t="shared" si="6"/>
        <v>0</v>
      </c>
      <c r="U66" s="52">
        <f t="shared" si="6"/>
        <v>0</v>
      </c>
      <c r="V66" s="52">
        <f t="shared" si="6"/>
        <v>4</v>
      </c>
      <c r="W66" s="52">
        <f t="shared" si="6"/>
        <v>151</v>
      </c>
      <c r="X66" s="52">
        <f t="shared" si="6"/>
        <v>6712</v>
      </c>
      <c r="Y66" s="52">
        <f t="shared" si="6"/>
        <v>9</v>
      </c>
      <c r="Z66" s="52">
        <f t="shared" si="6"/>
        <v>459</v>
      </c>
      <c r="AA66" s="52">
        <f t="shared" si="6"/>
        <v>14726</v>
      </c>
      <c r="AB66" s="52">
        <f t="shared" si="6"/>
        <v>15451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0866141732283472" right="0.70866141732283472" top="0.74803149606299213" bottom="0.74803149606299213" header="0.31496062992125984" footer="0.31496062992125984"/>
  <pageSetup paperSize="14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cp:lastPrinted>2015-06-10T21:08:56Z</cp:lastPrinted>
  <dcterms:created xsi:type="dcterms:W3CDTF">2015-06-07T01:44:24Z</dcterms:created>
  <dcterms:modified xsi:type="dcterms:W3CDTF">2015-06-11T02:56:19Z</dcterms:modified>
</cp:coreProperties>
</file>