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gif" ContentType="image/gif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CHEMA\RESPALDO PROCESO ELECTORAL 2014-2015\DE VACACIONES\RESULTADOS DE COMPUTOS POR CASILLA\COMPUTOS DE AYUNTAMIENTO\"/>
    </mc:Choice>
  </mc:AlternateContent>
  <bookViews>
    <workbookView xWindow="0" yWindow="0" windowWidth="15600" windowHeight="11760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9" i="1" l="1"/>
  <c r="H49" i="1"/>
  <c r="I49" i="1"/>
  <c r="J49" i="1"/>
  <c r="K49" i="1"/>
  <c r="L49" i="1"/>
  <c r="M49" i="1"/>
  <c r="N49" i="1"/>
  <c r="O49" i="1"/>
  <c r="R49" i="1"/>
  <c r="S49" i="1"/>
  <c r="F49" i="1"/>
  <c r="E49" i="1" l="1"/>
  <c r="C49" i="1"/>
  <c r="T45" i="1"/>
  <c r="P45" i="1"/>
  <c r="T44" i="1"/>
  <c r="P44" i="1"/>
  <c r="T43" i="1"/>
  <c r="P43" i="1"/>
  <c r="Q43" i="1" s="1"/>
  <c r="T42" i="1"/>
  <c r="P42" i="1"/>
  <c r="U42" i="1" s="1"/>
  <c r="T41" i="1"/>
  <c r="P41" i="1"/>
  <c r="Q41" i="1" s="1"/>
  <c r="T40" i="1"/>
  <c r="P40" i="1"/>
  <c r="T39" i="1"/>
  <c r="P39" i="1"/>
  <c r="Q39" i="1" s="1"/>
  <c r="T38" i="1"/>
  <c r="P38" i="1"/>
  <c r="U38" i="1" s="1"/>
  <c r="T37" i="1"/>
  <c r="P37" i="1"/>
  <c r="Q37" i="1" s="1"/>
  <c r="T36" i="1"/>
  <c r="P36" i="1"/>
  <c r="T35" i="1"/>
  <c r="P35" i="1"/>
  <c r="Q35" i="1" s="1"/>
  <c r="T34" i="1"/>
  <c r="P34" i="1"/>
  <c r="U34" i="1" s="1"/>
  <c r="T33" i="1"/>
  <c r="P33" i="1"/>
  <c r="Q33" i="1" s="1"/>
  <c r="T32" i="1"/>
  <c r="P32" i="1"/>
  <c r="T31" i="1"/>
  <c r="P31" i="1"/>
  <c r="Q31" i="1" s="1"/>
  <c r="T30" i="1"/>
  <c r="P30" i="1"/>
  <c r="T29" i="1"/>
  <c r="P29" i="1"/>
  <c r="Q29" i="1" s="1"/>
  <c r="T28" i="1"/>
  <c r="P28" i="1"/>
  <c r="T27" i="1"/>
  <c r="P27" i="1"/>
  <c r="Q27" i="1" s="1"/>
  <c r="T26" i="1"/>
  <c r="P26" i="1"/>
  <c r="T25" i="1"/>
  <c r="P25" i="1"/>
  <c r="Q25" i="1" s="1"/>
  <c r="T24" i="1"/>
  <c r="P24" i="1"/>
  <c r="T23" i="1"/>
  <c r="P23" i="1"/>
  <c r="Q23" i="1" s="1"/>
  <c r="T22" i="1"/>
  <c r="P22" i="1"/>
  <c r="T21" i="1"/>
  <c r="P21" i="1"/>
  <c r="Q21" i="1" s="1"/>
  <c r="T20" i="1"/>
  <c r="P20" i="1"/>
  <c r="T19" i="1"/>
  <c r="P19" i="1"/>
  <c r="Q19" i="1" s="1"/>
  <c r="T18" i="1"/>
  <c r="P18" i="1"/>
  <c r="T17" i="1"/>
  <c r="P17" i="1"/>
  <c r="Q17" i="1" s="1"/>
  <c r="T16" i="1"/>
  <c r="P16" i="1"/>
  <c r="T15" i="1"/>
  <c r="P15" i="1"/>
  <c r="Q15" i="1" s="1"/>
  <c r="T14" i="1"/>
  <c r="P14" i="1"/>
  <c r="Q14" i="1" s="1"/>
  <c r="T49" i="1" l="1"/>
  <c r="Q45" i="1"/>
  <c r="P49" i="1"/>
  <c r="U35" i="1"/>
  <c r="U30" i="1"/>
  <c r="U29" i="1"/>
  <c r="U27" i="1"/>
  <c r="U26" i="1"/>
  <c r="U22" i="1"/>
  <c r="U37" i="1"/>
  <c r="U43" i="1"/>
  <c r="U45" i="1"/>
  <c r="U18" i="1"/>
  <c r="U19" i="1"/>
  <c r="U21" i="1"/>
  <c r="U20" i="1"/>
  <c r="U28" i="1"/>
  <c r="U36" i="1"/>
  <c r="U44" i="1"/>
  <c r="U15" i="1"/>
  <c r="U23" i="1"/>
  <c r="U31" i="1"/>
  <c r="U39" i="1"/>
  <c r="U16" i="1"/>
  <c r="U17" i="1"/>
  <c r="U24" i="1"/>
  <c r="U25" i="1"/>
  <c r="U32" i="1"/>
  <c r="U33" i="1"/>
  <c r="U40" i="1"/>
  <c r="U41" i="1"/>
  <c r="U14" i="1"/>
  <c r="Q16" i="1"/>
  <c r="Q18" i="1"/>
  <c r="Q20" i="1"/>
  <c r="Q22" i="1"/>
  <c r="Q24" i="1"/>
  <c r="Q26" i="1"/>
  <c r="Q28" i="1"/>
  <c r="Q30" i="1"/>
  <c r="Q32" i="1"/>
  <c r="Q34" i="1"/>
  <c r="Q36" i="1"/>
  <c r="Q38" i="1"/>
  <c r="Q40" i="1"/>
  <c r="Q42" i="1"/>
  <c r="Q44" i="1"/>
  <c r="V43" i="1"/>
  <c r="V44" i="1" s="1"/>
  <c r="V45" i="1" s="1"/>
  <c r="V27" i="1"/>
  <c r="V28" i="1" s="1"/>
  <c r="V29" i="1" s="1"/>
  <c r="V30" i="1" s="1"/>
  <c r="V32" i="1" s="1"/>
  <c r="V33" i="1" s="1"/>
  <c r="V34" i="1" s="1"/>
  <c r="V15" i="1"/>
  <c r="U49" i="1" l="1"/>
  <c r="Q49" i="1"/>
  <c r="V14" i="1"/>
  <c r="V16" i="1" s="1"/>
  <c r="V17" i="1" l="1"/>
  <c r="V18" i="1" s="1"/>
  <c r="A10" i="1" s="1"/>
  <c r="A9" i="1"/>
  <c r="A15" i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</calcChain>
</file>

<file path=xl/sharedStrings.xml><?xml version="1.0" encoding="utf-8"?>
<sst xmlns="http://schemas.openxmlformats.org/spreadsheetml/2006/main" count="83" uniqueCount="25">
  <si>
    <t>Municipio: 008 Aquila</t>
  </si>
  <si>
    <t>Ayuntamiento</t>
  </si>
  <si>
    <t>CASILLAS</t>
  </si>
  <si>
    <t>VOTOS DE PARTIDOS</t>
  </si>
  <si>
    <t>VOTOS EN CANDIDATURA COMUN 1</t>
  </si>
  <si>
    <t>VOTACION</t>
  </si>
  <si>
    <t>CVO.</t>
  </si>
  <si>
    <t>MUNICIPIO</t>
  </si>
  <si>
    <t>SECCIÓN</t>
  </si>
  <si>
    <t>CASILLA</t>
  </si>
  <si>
    <t>BOLETAS EN CASILLA</t>
  </si>
  <si>
    <t>VOTOS CANDIDATO COMUN MAS DE UN PARTIDO</t>
  </si>
  <si>
    <t>TOTAL DE VOTOS CANDIDATO COMUN + PARTIDOS</t>
  </si>
  <si>
    <t>NO REGISTRADOS</t>
  </si>
  <si>
    <t>VOTOS NULOS</t>
  </si>
  <si>
    <t>SUMA DE VOTOS VALIDOS</t>
  </si>
  <si>
    <t>AQUILA</t>
  </si>
  <si>
    <t>EXTRAORDINARIA 1</t>
  </si>
  <si>
    <t>BÁSICA</t>
  </si>
  <si>
    <t>CONTIGUA 2</t>
  </si>
  <si>
    <t>CONTIGUA 1</t>
  </si>
  <si>
    <t>EXTRAORDINARIA 1 CONTIGUA 1</t>
  </si>
  <si>
    <t>TOTAL</t>
  </si>
  <si>
    <t>CÓMPUTOS MUNICIPALES</t>
  </si>
  <si>
    <t>VOTACIÓN EMITIDA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</si>
</sst>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0"/>
    <numFmt numFmtId="165" formatCode="0000"/>
    <numFmt numFmtId="166" formatCode="000"/>
  </numFmts>
  <fonts count="11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2"/>
      <color indexed="8"/>
      <name val="Calibri"/>
      <family val="2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name val="Calibri"/>
      <family val="2"/>
    </font>
    <font>
      <sz val="8"/>
      <color indexed="8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3C5DD"/>
        <bgColor indexed="64"/>
      </patternFill>
    </fill>
    <fill>
      <patternFill patternType="solid">
        <fgColor rgb="FFFFF3FF"/>
        <bgColor indexed="64"/>
      </patternFill>
    </fill>
    <fill>
      <patternFill patternType="solid">
        <fgColor rgb="FFF3C5DD"/>
        <bgColor indexed="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0"/>
      </patternFill>
    </fill>
  </fills>
  <borders count="26">
    <border>
      <left/>
      <right/>
      <top/>
      <bottom/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22"/>
      </right>
      <top style="medium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medium">
        <color indexed="64"/>
      </top>
      <bottom style="thin">
        <color indexed="22"/>
      </bottom>
      <diagonal/>
    </border>
    <border>
      <left style="thin">
        <color indexed="22"/>
      </left>
      <right style="medium">
        <color indexed="64"/>
      </right>
      <top style="medium">
        <color indexed="64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 style="thin">
        <color indexed="22"/>
      </bottom>
      <diagonal/>
    </border>
    <border>
      <left style="thin">
        <color indexed="22"/>
      </left>
      <right/>
      <top style="medium">
        <color indexed="64"/>
      </top>
      <bottom style="thin">
        <color indexed="22"/>
      </bottom>
      <diagonal/>
    </border>
    <border>
      <left style="medium">
        <color indexed="64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medium">
        <color indexed="64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/>
      <bottom style="thin">
        <color indexed="22"/>
      </bottom>
      <diagonal/>
    </border>
    <border>
      <left style="thin">
        <color indexed="22"/>
      </left>
      <right style="medium">
        <color indexed="64"/>
      </right>
      <top/>
      <bottom style="thin">
        <color indexed="22"/>
      </bottom>
      <diagonal/>
    </border>
    <border>
      <left style="medium">
        <color indexed="64"/>
      </left>
      <right style="thin">
        <color indexed="22"/>
      </right>
      <top/>
      <bottom style="thin">
        <color indexed="22"/>
      </bottom>
      <diagonal/>
    </border>
    <border>
      <left style="medium">
        <color indexed="64"/>
      </left>
      <right style="medium">
        <color indexed="64"/>
      </right>
      <top/>
      <bottom style="thin">
        <color indexed="22"/>
      </bottom>
      <diagonal/>
    </border>
    <border>
      <left style="medium">
        <color indexed="64"/>
      </left>
      <right/>
      <top/>
      <bottom style="thin">
        <color indexed="22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2">
    <xf numFmtId="0" fontId="0" fillId="0" borderId="0"/>
    <xf numFmtId="0" fontId="5" fillId="0" borderId="0"/>
  </cellStyleXfs>
  <cellXfs count="80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165" fontId="6" fillId="0" borderId="1" xfId="1" applyNumberFormat="1" applyFont="1" applyFill="1" applyBorder="1" applyAlignment="1">
      <alignment horizontal="left"/>
    </xf>
    <xf numFmtId="164" fontId="3" fillId="0" borderId="0" xfId="0" applyNumberFormat="1" applyFont="1" applyAlignment="1">
      <alignment horizontal="left"/>
    </xf>
    <xf numFmtId="0" fontId="7" fillId="0" borderId="0" xfId="0" applyFont="1"/>
    <xf numFmtId="166" fontId="3" fillId="0" borderId="0" xfId="0" applyNumberFormat="1" applyFont="1" applyAlignment="1">
      <alignment horizontal="center"/>
    </xf>
    <xf numFmtId="0" fontId="3" fillId="0" borderId="0" xfId="0" applyFont="1"/>
    <xf numFmtId="0" fontId="0" fillId="0" borderId="0" xfId="0" applyAlignment="1">
      <alignment horizontal="center"/>
    </xf>
    <xf numFmtId="0" fontId="9" fillId="4" borderId="8" xfId="1" applyFont="1" applyFill="1" applyBorder="1" applyAlignment="1">
      <alignment horizontal="center" vertical="center" wrapText="1"/>
    </xf>
    <xf numFmtId="0" fontId="9" fillId="3" borderId="8" xfId="1" applyFont="1" applyFill="1" applyBorder="1" applyAlignment="1">
      <alignment horizontal="center" vertical="top" wrapText="1"/>
    </xf>
    <xf numFmtId="0" fontId="9" fillId="4" borderId="8" xfId="1" applyFont="1" applyFill="1" applyBorder="1" applyAlignment="1">
      <alignment horizontal="center" vertical="top" wrapText="1"/>
    </xf>
    <xf numFmtId="0" fontId="0" fillId="0" borderId="0" xfId="0" applyAlignment="1">
      <alignment vertical="top"/>
    </xf>
    <xf numFmtId="0" fontId="10" fillId="0" borderId="9" xfId="1" applyFont="1" applyFill="1" applyBorder="1" applyAlignment="1" applyProtection="1">
      <alignment wrapText="1"/>
      <protection locked="0"/>
    </xf>
    <xf numFmtId="0" fontId="10" fillId="0" borderId="10" xfId="1" applyFont="1" applyFill="1" applyBorder="1" applyAlignment="1" applyProtection="1">
      <alignment wrapText="1"/>
      <protection locked="0"/>
    </xf>
    <xf numFmtId="0" fontId="10" fillId="0" borderId="12" xfId="1" applyFont="1" applyFill="1" applyBorder="1" applyAlignment="1" applyProtection="1">
      <alignment wrapText="1"/>
      <protection locked="0"/>
    </xf>
    <xf numFmtId="0" fontId="10" fillId="0" borderId="13" xfId="1" applyFont="1" applyFill="1" applyBorder="1" applyAlignment="1" applyProtection="1">
      <alignment wrapText="1"/>
      <protection locked="0"/>
    </xf>
    <xf numFmtId="0" fontId="10" fillId="0" borderId="14" xfId="1" applyFont="1" applyFill="1" applyBorder="1" applyAlignment="1" applyProtection="1">
      <alignment wrapText="1"/>
      <protection locked="0"/>
    </xf>
    <xf numFmtId="0" fontId="10" fillId="0" borderId="11" xfId="1" applyFont="1" applyFill="1" applyBorder="1" applyAlignment="1">
      <alignment wrapText="1"/>
    </xf>
    <xf numFmtId="0" fontId="10" fillId="5" borderId="15" xfId="1" applyFont="1" applyFill="1" applyBorder="1" applyAlignment="1" applyProtection="1">
      <alignment wrapText="1"/>
      <protection locked="0"/>
    </xf>
    <xf numFmtId="0" fontId="10" fillId="5" borderId="16" xfId="1" applyFont="1" applyFill="1" applyBorder="1" applyAlignment="1" applyProtection="1">
      <alignment wrapText="1"/>
      <protection locked="0"/>
    </xf>
    <xf numFmtId="0" fontId="10" fillId="5" borderId="18" xfId="1" applyFont="1" applyFill="1" applyBorder="1" applyAlignment="1" applyProtection="1">
      <alignment wrapText="1"/>
      <protection locked="0"/>
    </xf>
    <xf numFmtId="0" fontId="10" fillId="5" borderId="19" xfId="1" applyFont="1" applyFill="1" applyBorder="1" applyAlignment="1" applyProtection="1">
      <alignment wrapText="1"/>
      <protection locked="0"/>
    </xf>
    <xf numFmtId="0" fontId="10" fillId="5" borderId="20" xfId="1" applyFont="1" applyFill="1" applyBorder="1" applyAlignment="1" applyProtection="1">
      <alignment wrapText="1"/>
      <protection locked="0"/>
    </xf>
    <xf numFmtId="0" fontId="10" fillId="5" borderId="21" xfId="1" applyFont="1" applyFill="1" applyBorder="1" applyAlignment="1">
      <alignment wrapText="1"/>
    </xf>
    <xf numFmtId="0" fontId="10" fillId="0" borderId="22" xfId="1" applyFont="1" applyFill="1" applyBorder="1" applyAlignment="1" applyProtection="1">
      <alignment wrapText="1"/>
      <protection locked="0"/>
    </xf>
    <xf numFmtId="0" fontId="10" fillId="0" borderId="1" xfId="1" applyFont="1" applyFill="1" applyBorder="1" applyAlignment="1" applyProtection="1">
      <alignment wrapText="1"/>
      <protection locked="0"/>
    </xf>
    <xf numFmtId="0" fontId="10" fillId="0" borderId="23" xfId="1" applyFont="1" applyFill="1" applyBorder="1" applyAlignment="1" applyProtection="1">
      <alignment wrapText="1"/>
      <protection locked="0"/>
    </xf>
    <xf numFmtId="0" fontId="10" fillId="0" borderId="24" xfId="1" applyFont="1" applyFill="1" applyBorder="1" applyAlignment="1" applyProtection="1">
      <alignment wrapText="1"/>
      <protection locked="0"/>
    </xf>
    <xf numFmtId="0" fontId="10" fillId="0" borderId="20" xfId="1" applyFont="1" applyFill="1" applyBorder="1" applyAlignment="1" applyProtection="1">
      <alignment wrapText="1"/>
      <protection locked="0"/>
    </xf>
    <xf numFmtId="0" fontId="10" fillId="0" borderId="21" xfId="1" applyFont="1" applyFill="1" applyBorder="1" applyAlignment="1">
      <alignment wrapText="1"/>
    </xf>
    <xf numFmtId="2" fontId="0" fillId="0" borderId="0" xfId="0" applyNumberFormat="1"/>
    <xf numFmtId="0" fontId="0" fillId="0" borderId="0" xfId="0" applyAlignment="1">
      <alignment horizontal="right"/>
    </xf>
    <xf numFmtId="166" fontId="10" fillId="0" borderId="0" xfId="1" applyNumberFormat="1" applyFont="1" applyFill="1" applyBorder="1" applyAlignment="1">
      <alignment horizontal="center" wrapText="1"/>
    </xf>
    <xf numFmtId="165" fontId="10" fillId="0" borderId="0" xfId="1" applyNumberFormat="1" applyFont="1" applyFill="1" applyBorder="1" applyAlignment="1">
      <alignment horizontal="left" wrapText="1"/>
    </xf>
    <xf numFmtId="165" fontId="10" fillId="0" borderId="0" xfId="1" applyNumberFormat="1" applyFont="1" applyFill="1" applyBorder="1" applyAlignment="1">
      <alignment horizontal="center" wrapText="1"/>
    </xf>
    <xf numFmtId="0" fontId="10" fillId="0" borderId="0" xfId="1" applyFont="1" applyFill="1" applyBorder="1" applyAlignment="1">
      <alignment horizontal="left" wrapText="1"/>
    </xf>
    <xf numFmtId="0" fontId="10" fillId="0" borderId="0" xfId="1" applyFont="1" applyFill="1" applyBorder="1" applyAlignment="1">
      <alignment horizontal="right" wrapText="1"/>
    </xf>
    <xf numFmtId="0" fontId="10" fillId="0" borderId="0" xfId="1" applyFont="1" applyFill="1" applyBorder="1" applyAlignment="1" applyProtection="1">
      <alignment wrapText="1"/>
      <protection locked="0"/>
    </xf>
    <xf numFmtId="0" fontId="10" fillId="0" borderId="0" xfId="1" applyFont="1" applyFill="1" applyBorder="1" applyAlignment="1">
      <alignment wrapText="1"/>
    </xf>
    <xf numFmtId="166" fontId="10" fillId="6" borderId="0" xfId="1" applyNumberFormat="1" applyFont="1" applyFill="1" applyBorder="1" applyAlignment="1">
      <alignment horizontal="center" wrapText="1"/>
    </xf>
    <xf numFmtId="165" fontId="10" fillId="6" borderId="0" xfId="1" applyNumberFormat="1" applyFont="1" applyFill="1" applyBorder="1" applyAlignment="1">
      <alignment horizontal="left" wrapText="1"/>
    </xf>
    <xf numFmtId="165" fontId="10" fillId="6" borderId="0" xfId="1" applyNumberFormat="1" applyFont="1" applyFill="1" applyBorder="1" applyAlignment="1">
      <alignment horizontal="center" wrapText="1"/>
    </xf>
    <xf numFmtId="0" fontId="10" fillId="6" borderId="0" xfId="1" applyFont="1" applyFill="1" applyBorder="1" applyAlignment="1">
      <alignment horizontal="left" wrapText="1"/>
    </xf>
    <xf numFmtId="0" fontId="10" fillId="6" borderId="0" xfId="1" applyFont="1" applyFill="1" applyBorder="1" applyAlignment="1">
      <alignment horizontal="right" wrapText="1"/>
    </xf>
    <xf numFmtId="0" fontId="10" fillId="6" borderId="0" xfId="1" applyFont="1" applyFill="1" applyBorder="1" applyAlignment="1" applyProtection="1">
      <alignment wrapText="1"/>
      <protection locked="0"/>
    </xf>
    <xf numFmtId="0" fontId="10" fillId="6" borderId="0" xfId="1" applyFont="1" applyFill="1" applyBorder="1" applyAlignment="1">
      <alignment wrapText="1"/>
    </xf>
    <xf numFmtId="0" fontId="9" fillId="7" borderId="25" xfId="1" applyFont="1" applyFill="1" applyBorder="1" applyAlignment="1">
      <alignment horizontal="center" vertical="center" wrapText="1"/>
    </xf>
    <xf numFmtId="0" fontId="9" fillId="7" borderId="25" xfId="1" applyFont="1" applyFill="1" applyBorder="1" applyAlignment="1">
      <alignment horizontal="left" vertical="center" wrapText="1"/>
    </xf>
    <xf numFmtId="3" fontId="9" fillId="7" borderId="25" xfId="1" applyNumberFormat="1" applyFont="1" applyFill="1" applyBorder="1" applyAlignment="1">
      <alignment horizontal="right" vertical="center" wrapText="1"/>
    </xf>
    <xf numFmtId="166" fontId="10" fillId="5" borderId="9" xfId="1" applyNumberFormat="1" applyFont="1" applyFill="1" applyBorder="1" applyAlignment="1">
      <alignment horizontal="center" wrapText="1"/>
    </xf>
    <xf numFmtId="166" fontId="10" fillId="0" borderId="15" xfId="1" applyNumberFormat="1" applyFont="1" applyFill="1" applyBorder="1" applyAlignment="1">
      <alignment horizontal="center" wrapText="1"/>
    </xf>
    <xf numFmtId="166" fontId="10" fillId="5" borderId="22" xfId="1" applyNumberFormat="1" applyFont="1" applyFill="1" applyBorder="1" applyAlignment="1">
      <alignment horizontal="center" wrapText="1"/>
    </xf>
    <xf numFmtId="165" fontId="10" fillId="5" borderId="10" xfId="1" applyNumberFormat="1" applyFont="1" applyFill="1" applyBorder="1" applyAlignment="1">
      <alignment horizontal="left" wrapText="1"/>
    </xf>
    <xf numFmtId="165" fontId="10" fillId="0" borderId="1" xfId="1" applyNumberFormat="1" applyFont="1" applyFill="1" applyBorder="1" applyAlignment="1">
      <alignment horizontal="left" wrapText="1"/>
    </xf>
    <xf numFmtId="165" fontId="10" fillId="5" borderId="16" xfId="1" applyNumberFormat="1" applyFont="1" applyFill="1" applyBorder="1" applyAlignment="1">
      <alignment horizontal="left" wrapText="1"/>
    </xf>
    <xf numFmtId="165" fontId="10" fillId="5" borderId="10" xfId="1" applyNumberFormat="1" applyFont="1" applyFill="1" applyBorder="1" applyAlignment="1">
      <alignment horizontal="center" wrapText="1"/>
    </xf>
    <xf numFmtId="165" fontId="10" fillId="0" borderId="16" xfId="1" applyNumberFormat="1" applyFont="1" applyFill="1" applyBorder="1" applyAlignment="1">
      <alignment horizontal="center" wrapText="1"/>
    </xf>
    <xf numFmtId="165" fontId="10" fillId="5" borderId="1" xfId="1" applyNumberFormat="1" applyFont="1" applyFill="1" applyBorder="1" applyAlignment="1">
      <alignment horizontal="center" wrapText="1"/>
    </xf>
    <xf numFmtId="0" fontId="10" fillId="5" borderId="10" xfId="1" applyFont="1" applyFill="1" applyBorder="1" applyAlignment="1">
      <alignment horizontal="left" wrapText="1"/>
    </xf>
    <xf numFmtId="0" fontId="10" fillId="0" borderId="16" xfId="1" applyFont="1" applyFill="1" applyBorder="1" applyAlignment="1">
      <alignment horizontal="left" wrapText="1"/>
    </xf>
    <xf numFmtId="0" fontId="10" fillId="5" borderId="1" xfId="1" applyFont="1" applyFill="1" applyBorder="1" applyAlignment="1">
      <alignment horizontal="left" wrapText="1"/>
    </xf>
    <xf numFmtId="0" fontId="10" fillId="5" borderId="11" xfId="1" applyFont="1" applyFill="1" applyBorder="1" applyAlignment="1">
      <alignment horizontal="right" wrapText="1"/>
    </xf>
    <xf numFmtId="0" fontId="10" fillId="0" borderId="17" xfId="1" applyFont="1" applyFill="1" applyBorder="1" applyAlignment="1">
      <alignment horizontal="right" wrapText="1"/>
    </xf>
    <xf numFmtId="0" fontId="10" fillId="5" borderId="21" xfId="1" applyFont="1" applyFill="1" applyBorder="1" applyAlignment="1">
      <alignment horizontal="right" wrapText="1"/>
    </xf>
    <xf numFmtId="3" fontId="0" fillId="0" borderId="0" xfId="0" applyNumberFormat="1"/>
    <xf numFmtId="0" fontId="2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left"/>
    </xf>
    <xf numFmtId="0" fontId="4" fillId="0" borderId="0" xfId="0" applyFont="1" applyAlignment="1">
      <alignment horizontal="center" vertical="center"/>
    </xf>
    <xf numFmtId="0" fontId="8" fillId="2" borderId="2" xfId="0" applyFont="1" applyFill="1" applyBorder="1" applyAlignment="1">
      <alignment horizontal="center"/>
    </xf>
    <xf numFmtId="0" fontId="8" fillId="2" borderId="3" xfId="0" applyFont="1" applyFill="1" applyBorder="1" applyAlignment="1">
      <alignment horizontal="center"/>
    </xf>
    <xf numFmtId="0" fontId="8" fillId="2" borderId="4" xfId="0" applyFont="1" applyFill="1" applyBorder="1" applyAlignment="1">
      <alignment horizontal="center"/>
    </xf>
    <xf numFmtId="0" fontId="8" fillId="3" borderId="2" xfId="0" applyFont="1" applyFill="1" applyBorder="1" applyAlignment="1">
      <alignment horizontal="center"/>
    </xf>
    <xf numFmtId="0" fontId="8" fillId="3" borderId="3" xfId="0" applyFont="1" applyFill="1" applyBorder="1" applyAlignment="1">
      <alignment horizontal="center"/>
    </xf>
    <xf numFmtId="0" fontId="9" fillId="4" borderId="5" xfId="1" applyFont="1" applyFill="1" applyBorder="1" applyAlignment="1">
      <alignment horizontal="center" wrapText="1"/>
    </xf>
    <xf numFmtId="0" fontId="9" fillId="4" borderId="6" xfId="1" applyFont="1" applyFill="1" applyBorder="1" applyAlignment="1">
      <alignment horizontal="center" wrapText="1"/>
    </xf>
    <xf numFmtId="0" fontId="9" fillId="4" borderId="7" xfId="1" applyFont="1" applyFill="1" applyBorder="1" applyAlignment="1">
      <alignment horizontal="center" wrapText="1"/>
    </xf>
    <xf numFmtId="0" fontId="9" fillId="3" borderId="5" xfId="1" applyFont="1" applyFill="1" applyBorder="1" applyAlignment="1">
      <alignment horizontal="center" vertical="top" wrapText="1"/>
    </xf>
    <xf numFmtId="0" fontId="9" fillId="3" borderId="6" xfId="1" applyFont="1" applyFill="1" applyBorder="1" applyAlignment="1">
      <alignment horizontal="center" vertical="top" wrapText="1"/>
    </xf>
    <xf numFmtId="0" fontId="9" fillId="3" borderId="7" xfId="1" applyFont="1" applyFill="1" applyBorder="1" applyAlignment="1">
      <alignment horizontal="center" vertical="top" wrapText="1"/>
    </xf>
  </cellXfs>
  <cellStyles count="2">
    <cellStyle name="Normal" xfId="0" builtinId="0"/>
    <cellStyle name="Normal_Hoja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gif"/><Relationship Id="rId12" Type="http://schemas.openxmlformats.org/officeDocument/2006/relationships/image" Target="../media/image12.png"/><Relationship Id="rId2" Type="http://schemas.openxmlformats.org/officeDocument/2006/relationships/image" Target="../media/image2.jpg"/><Relationship Id="rId1" Type="http://schemas.openxmlformats.org/officeDocument/2006/relationships/image" Target="../media/image1.gif"/><Relationship Id="rId6" Type="http://schemas.openxmlformats.org/officeDocument/2006/relationships/image" Target="../media/image6.gif"/><Relationship Id="rId11" Type="http://schemas.openxmlformats.org/officeDocument/2006/relationships/image" Target="../media/image11.gif"/><Relationship Id="rId5" Type="http://schemas.openxmlformats.org/officeDocument/2006/relationships/image" Target="../media/image5.gif"/><Relationship Id="rId10" Type="http://schemas.openxmlformats.org/officeDocument/2006/relationships/image" Target="../media/image10.JPG"/><Relationship Id="rId4" Type="http://schemas.openxmlformats.org/officeDocument/2006/relationships/image" Target="../media/image4.jpeg"/><Relationship Id="rId9" Type="http://schemas.openxmlformats.org/officeDocument/2006/relationships/image" Target="../media/image9.g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0</xdr:colOff>
      <xdr:row>12</xdr:row>
      <xdr:rowOff>9525</xdr:rowOff>
    </xdr:from>
    <xdr:ext cx="504825" cy="504825"/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0" y="2295525"/>
          <a:ext cx="504825" cy="504825"/>
        </a:xfrm>
        <a:prstGeom prst="rect">
          <a:avLst/>
        </a:prstGeom>
      </xdr:spPr>
    </xdr:pic>
    <xdr:clientData/>
  </xdr:oneCellAnchor>
  <xdr:oneCellAnchor>
    <xdr:from>
      <xdr:col>5</xdr:col>
      <xdr:colOff>61875</xdr:colOff>
      <xdr:row>12</xdr:row>
      <xdr:rowOff>23775</xdr:rowOff>
    </xdr:from>
    <xdr:ext cx="476250" cy="476250"/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52825" y="2309775"/>
          <a:ext cx="476250" cy="47625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1219200" cy="676751"/>
    <xdr:pic>
      <xdr:nvPicPr>
        <xdr:cNvPr id="4" name="Imagen 3" descr="C:\Users\PEPE\Documents\2014\IEM_20_años\LOGOTIPO color 20 años.png"/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19200" cy="676751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18</xdr:col>
      <xdr:colOff>581025</xdr:colOff>
      <xdr:row>0</xdr:row>
      <xdr:rowOff>0</xdr:rowOff>
    </xdr:from>
    <xdr:ext cx="1340561" cy="676051"/>
    <xdr:pic>
      <xdr:nvPicPr>
        <xdr:cNvPr id="5" name="Imagen 4" descr="C:\Users\PEPE\Documents\2014\IEM_20_años\Logotipo IEM.jpg"/>
        <xdr:cNvPicPr/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02125" y="0"/>
          <a:ext cx="1340561" cy="676051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11</xdr:col>
      <xdr:colOff>0</xdr:colOff>
      <xdr:row>12</xdr:row>
      <xdr:rowOff>19050</xdr:rowOff>
    </xdr:from>
    <xdr:ext cx="495300" cy="495300"/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96225" y="2305050"/>
          <a:ext cx="495300" cy="495300"/>
        </a:xfrm>
        <a:prstGeom prst="rect">
          <a:avLst/>
        </a:prstGeom>
      </xdr:spPr>
    </xdr:pic>
    <xdr:clientData/>
  </xdr:oneCellAnchor>
  <xdr:oneCellAnchor>
    <xdr:from>
      <xdr:col>11</xdr:col>
      <xdr:colOff>0</xdr:colOff>
      <xdr:row>12</xdr:row>
      <xdr:rowOff>28575</xdr:rowOff>
    </xdr:from>
    <xdr:ext cx="450000" cy="450000"/>
    <xdr:pic>
      <xdr:nvPicPr>
        <xdr:cNvPr id="7" name="Imagen 6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15425" y="2314575"/>
          <a:ext cx="450000" cy="450000"/>
        </a:xfrm>
        <a:prstGeom prst="rect">
          <a:avLst/>
        </a:prstGeom>
      </xdr:spPr>
    </xdr:pic>
    <xdr:clientData/>
  </xdr:oneCellAnchor>
  <xdr:oneCellAnchor>
    <xdr:from>
      <xdr:col>10</xdr:col>
      <xdr:colOff>0</xdr:colOff>
      <xdr:row>12</xdr:row>
      <xdr:rowOff>28500</xdr:rowOff>
    </xdr:from>
    <xdr:ext cx="457275" cy="457275"/>
    <xdr:pic>
      <xdr:nvPicPr>
        <xdr:cNvPr id="8" name="Imagen 7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62675" y="2314500"/>
          <a:ext cx="457275" cy="457275"/>
        </a:xfrm>
        <a:prstGeom prst="rect">
          <a:avLst/>
        </a:prstGeom>
      </xdr:spPr>
    </xdr:pic>
    <xdr:clientData/>
  </xdr:oneCellAnchor>
  <xdr:oneCellAnchor>
    <xdr:from>
      <xdr:col>7</xdr:col>
      <xdr:colOff>61800</xdr:colOff>
      <xdr:row>12</xdr:row>
      <xdr:rowOff>23700</xdr:rowOff>
    </xdr:from>
    <xdr:ext cx="476250" cy="476250"/>
    <xdr:pic>
      <xdr:nvPicPr>
        <xdr:cNvPr id="9" name="Imagen 8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14800" y="2309700"/>
          <a:ext cx="476250" cy="476250"/>
        </a:xfrm>
        <a:prstGeom prst="rect">
          <a:avLst/>
        </a:prstGeom>
      </xdr:spPr>
    </xdr:pic>
    <xdr:clientData/>
  </xdr:oneCellAnchor>
  <xdr:oneCellAnchor>
    <xdr:from>
      <xdr:col>6</xdr:col>
      <xdr:colOff>59400</xdr:colOff>
      <xdr:row>12</xdr:row>
      <xdr:rowOff>30825</xdr:rowOff>
    </xdr:from>
    <xdr:ext cx="457200" cy="457200"/>
    <xdr:pic>
      <xdr:nvPicPr>
        <xdr:cNvPr id="10" name="Imagen 9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31375" y="2316825"/>
          <a:ext cx="457200" cy="457200"/>
        </a:xfrm>
        <a:prstGeom prst="rect">
          <a:avLst/>
        </a:prstGeom>
      </xdr:spPr>
    </xdr:pic>
    <xdr:clientData/>
  </xdr:oneCellAnchor>
  <xdr:oneCellAnchor>
    <xdr:from>
      <xdr:col>8</xdr:col>
      <xdr:colOff>85725</xdr:colOff>
      <xdr:row>12</xdr:row>
      <xdr:rowOff>24982</xdr:rowOff>
    </xdr:from>
    <xdr:ext cx="438000" cy="457467"/>
    <xdr:pic>
      <xdr:nvPicPr>
        <xdr:cNvPr id="11" name="Imagen 10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0" y="2310982"/>
          <a:ext cx="438000" cy="457467"/>
        </a:xfrm>
        <a:prstGeom prst="rect">
          <a:avLst/>
        </a:prstGeom>
      </xdr:spPr>
    </xdr:pic>
    <xdr:clientData/>
  </xdr:oneCellAnchor>
  <xdr:oneCellAnchor>
    <xdr:from>
      <xdr:col>9</xdr:col>
      <xdr:colOff>64125</xdr:colOff>
      <xdr:row>12</xdr:row>
      <xdr:rowOff>16500</xdr:rowOff>
    </xdr:from>
    <xdr:ext cx="476250" cy="476250"/>
    <xdr:pic>
      <xdr:nvPicPr>
        <xdr:cNvPr id="12" name="Imagen 11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79175" y="2302500"/>
          <a:ext cx="476250" cy="476250"/>
        </a:xfrm>
        <a:prstGeom prst="rect">
          <a:avLst/>
        </a:prstGeom>
      </xdr:spPr>
    </xdr:pic>
    <xdr:clientData/>
  </xdr:oneCellAnchor>
  <xdr:oneCellAnchor>
    <xdr:from>
      <xdr:col>10</xdr:col>
      <xdr:colOff>0</xdr:colOff>
      <xdr:row>11</xdr:row>
      <xdr:rowOff>142874</xdr:rowOff>
    </xdr:from>
    <xdr:ext cx="600075" cy="600075"/>
    <xdr:pic>
      <xdr:nvPicPr>
        <xdr:cNvPr id="13" name="Imagen 12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48524" y="2238374"/>
          <a:ext cx="600075" cy="600075"/>
        </a:xfrm>
        <a:prstGeom prst="rect">
          <a:avLst/>
        </a:prstGeom>
      </xdr:spPr>
    </xdr:pic>
    <xdr:clientData/>
  </xdr:oneCellAnchor>
  <xdr:oneCellAnchor>
    <xdr:from>
      <xdr:col>13</xdr:col>
      <xdr:colOff>33225</xdr:colOff>
      <xdr:row>12</xdr:row>
      <xdr:rowOff>52275</xdr:rowOff>
    </xdr:from>
    <xdr:ext cx="476250" cy="476250"/>
    <xdr:pic>
      <xdr:nvPicPr>
        <xdr:cNvPr id="14" name="Imagen 8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25150" y="2338275"/>
          <a:ext cx="476250" cy="476250"/>
        </a:xfrm>
        <a:prstGeom prst="rect">
          <a:avLst/>
        </a:prstGeom>
      </xdr:spPr>
    </xdr:pic>
    <xdr:clientData/>
  </xdr:oneCellAnchor>
  <xdr:oneCellAnchor>
    <xdr:from>
      <xdr:col>12</xdr:col>
      <xdr:colOff>561975</xdr:colOff>
      <xdr:row>12</xdr:row>
      <xdr:rowOff>72607</xdr:rowOff>
    </xdr:from>
    <xdr:ext cx="438000" cy="457467"/>
    <xdr:pic>
      <xdr:nvPicPr>
        <xdr:cNvPr id="15" name="Imagen 10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15675" y="2358607"/>
          <a:ext cx="438000" cy="457467"/>
        </a:xfrm>
        <a:prstGeom prst="rect">
          <a:avLst/>
        </a:prstGeom>
      </xdr:spPr>
    </xdr:pic>
    <xdr:clientData/>
  </xdr:oneCellAnchor>
  <xdr:oneCellAnchor>
    <xdr:from>
      <xdr:col>11</xdr:col>
      <xdr:colOff>42750</xdr:colOff>
      <xdr:row>12</xdr:row>
      <xdr:rowOff>52275</xdr:rowOff>
    </xdr:from>
    <xdr:ext cx="476250" cy="476250"/>
    <xdr:pic>
      <xdr:nvPicPr>
        <xdr:cNvPr id="16" name="Imagen 8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43950" y="2338275"/>
          <a:ext cx="476250" cy="476250"/>
        </a:xfrm>
        <a:prstGeom prst="rect">
          <a:avLst/>
        </a:prstGeom>
      </xdr:spPr>
    </xdr:pic>
    <xdr:clientData/>
  </xdr:oneCellAnchor>
  <xdr:oneCellAnchor>
    <xdr:from>
      <xdr:col>11</xdr:col>
      <xdr:colOff>542925</xdr:colOff>
      <xdr:row>12</xdr:row>
      <xdr:rowOff>53557</xdr:rowOff>
    </xdr:from>
    <xdr:ext cx="438000" cy="457467"/>
    <xdr:pic>
      <xdr:nvPicPr>
        <xdr:cNvPr id="17" name="Imagen 10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44125" y="2339557"/>
          <a:ext cx="438000" cy="457467"/>
        </a:xfrm>
        <a:prstGeom prst="rect">
          <a:avLst/>
        </a:prstGeom>
      </xdr:spPr>
    </xdr:pic>
    <xdr:clientData/>
  </xdr:oneCellAnchor>
  <xdr:oneCellAnchor>
    <xdr:from>
      <xdr:col>12</xdr:col>
      <xdr:colOff>42750</xdr:colOff>
      <xdr:row>12</xdr:row>
      <xdr:rowOff>52275</xdr:rowOff>
    </xdr:from>
    <xdr:ext cx="476250" cy="476250"/>
    <xdr:pic>
      <xdr:nvPicPr>
        <xdr:cNvPr id="18" name="Imagen 8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01225" y="2338275"/>
          <a:ext cx="476250" cy="476250"/>
        </a:xfrm>
        <a:prstGeom prst="rect">
          <a:avLst/>
        </a:prstGeom>
      </xdr:spPr>
    </xdr:pic>
    <xdr:clientData/>
  </xdr:oneCellAnchor>
  <xdr:oneCellAnchor>
    <xdr:from>
      <xdr:col>14</xdr:col>
      <xdr:colOff>66675</xdr:colOff>
      <xdr:row>12</xdr:row>
      <xdr:rowOff>82132</xdr:rowOff>
    </xdr:from>
    <xdr:ext cx="438000" cy="457467"/>
    <xdr:pic>
      <xdr:nvPicPr>
        <xdr:cNvPr id="19" name="Imagen 10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658725" y="2368132"/>
          <a:ext cx="438000" cy="457467"/>
        </a:xfrm>
        <a:prstGeom prst="rect">
          <a:avLst/>
        </a:prstGeom>
      </xdr:spPr>
    </xdr:pic>
    <xdr:clientData/>
  </xdr:oneCellAnchor>
  <xdr:oneCellAnchor>
    <xdr:from>
      <xdr:col>14</xdr:col>
      <xdr:colOff>504824</xdr:colOff>
      <xdr:row>12</xdr:row>
      <xdr:rowOff>9524</xdr:rowOff>
    </xdr:from>
    <xdr:ext cx="600075" cy="600075"/>
    <xdr:pic>
      <xdr:nvPicPr>
        <xdr:cNvPr id="20" name="Imagen 19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87174" y="2295524"/>
          <a:ext cx="600075" cy="600075"/>
        </a:xfrm>
        <a:prstGeom prst="rect">
          <a:avLst/>
        </a:prstGeom>
      </xdr:spPr>
    </xdr:pic>
    <xdr:clientData/>
  </xdr:oneCellAnchor>
  <xdr:oneCellAnchor>
    <xdr:from>
      <xdr:col>13</xdr:col>
      <xdr:colOff>438150</xdr:colOff>
      <xdr:row>11</xdr:row>
      <xdr:rowOff>180975</xdr:rowOff>
    </xdr:from>
    <xdr:ext cx="600075" cy="600075"/>
    <xdr:pic>
      <xdr:nvPicPr>
        <xdr:cNvPr id="21" name="Imagen 20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34850" y="2276475"/>
          <a:ext cx="600075" cy="600075"/>
        </a:xfrm>
        <a:prstGeom prst="rect">
          <a:avLst/>
        </a:prstGeom>
      </xdr:spPr>
    </xdr:pic>
    <xdr:clientData/>
  </xdr:oneCellAnchor>
  <xdr:oneCellAnchor>
    <xdr:from>
      <xdr:col>11</xdr:col>
      <xdr:colOff>962025</xdr:colOff>
      <xdr:row>12</xdr:row>
      <xdr:rowOff>9525</xdr:rowOff>
    </xdr:from>
    <xdr:ext cx="600075" cy="600075"/>
    <xdr:pic>
      <xdr:nvPicPr>
        <xdr:cNvPr id="22" name="Imagen 21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96475" y="2295525"/>
          <a:ext cx="600075" cy="600075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51"/>
  <sheetViews>
    <sheetView tabSelected="1" workbookViewId="0">
      <selection activeCell="F5" sqref="F5:U7"/>
    </sheetView>
  </sheetViews>
  <sheetFormatPr baseColWidth="10" defaultRowHeight="15" x14ac:dyDescent="0.25"/>
  <cols>
    <col min="1" max="1" width="10.7109375" customWidth="1"/>
    <col min="2" max="2" width="6.85546875" style="8" customWidth="1"/>
    <col min="3" max="3" width="6.5703125" style="8" bestFit="1" customWidth="1"/>
    <col min="4" max="4" width="27" customWidth="1"/>
    <col min="5" max="5" width="9.42578125" customWidth="1"/>
    <col min="6" max="11" width="8.7109375" customWidth="1"/>
    <col min="12" max="12" width="24.28515625" customWidth="1"/>
    <col min="13" max="13" width="15.5703125" customWidth="1"/>
    <col min="14" max="14" width="15" customWidth="1"/>
    <col min="15" max="15" width="16.42578125" customWidth="1"/>
    <col min="16" max="16" width="11.7109375" bestFit="1" customWidth="1"/>
    <col min="17" max="17" width="11.85546875" bestFit="1" customWidth="1"/>
    <col min="18" max="21" width="9.7109375" customWidth="1"/>
    <col min="22" max="22" width="11.42578125" hidden="1" customWidth="1"/>
    <col min="23" max="23" width="0" hidden="1" customWidth="1"/>
  </cols>
  <sheetData>
    <row r="1" spans="1:23" ht="15" customHeight="1" x14ac:dyDescent="0.25">
      <c r="B1" s="1"/>
      <c r="C1" s="1"/>
      <c r="D1" s="1"/>
      <c r="E1" s="2"/>
      <c r="F1" s="2"/>
      <c r="G1" s="2"/>
      <c r="H1" s="2"/>
      <c r="I1" s="2"/>
      <c r="J1" s="2"/>
    </row>
    <row r="2" spans="1:23" ht="15" customHeight="1" x14ac:dyDescent="0.25">
      <c r="B2" s="1"/>
      <c r="C2" s="1"/>
      <c r="D2" s="1"/>
      <c r="E2" s="2"/>
      <c r="F2" s="2"/>
      <c r="G2" s="2"/>
      <c r="H2" s="2"/>
      <c r="I2" s="2"/>
      <c r="J2" s="2"/>
    </row>
    <row r="3" spans="1:23" ht="15" customHeight="1" x14ac:dyDescent="0.25">
      <c r="B3" s="1"/>
      <c r="C3" s="1"/>
      <c r="D3" s="1"/>
      <c r="E3" s="2"/>
      <c r="F3" s="2"/>
      <c r="G3" s="2"/>
      <c r="H3" s="2"/>
      <c r="I3" s="2"/>
      <c r="J3" s="2"/>
    </row>
    <row r="4" spans="1:23" ht="15" customHeight="1" x14ac:dyDescent="0.25">
      <c r="B4" s="1"/>
      <c r="C4" s="1"/>
      <c r="D4" s="1"/>
      <c r="E4" s="2"/>
      <c r="F4" s="2"/>
      <c r="G4" s="2"/>
      <c r="H4" s="2"/>
      <c r="I4" s="2"/>
      <c r="J4" s="2"/>
    </row>
    <row r="5" spans="1:23" ht="15" customHeight="1" x14ac:dyDescent="0.25">
      <c r="B5" s="1"/>
      <c r="C5" s="1"/>
      <c r="D5" s="1"/>
      <c r="E5" s="2"/>
      <c r="F5" s="66" t="s">
        <v>23</v>
      </c>
      <c r="G5" s="66"/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</row>
    <row r="6" spans="1:23" ht="15" customHeight="1" x14ac:dyDescent="0.25">
      <c r="B6" s="1"/>
      <c r="C6" s="1"/>
      <c r="D6" s="1"/>
      <c r="E6" s="2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6"/>
    </row>
    <row r="7" spans="1:23" ht="15" customHeight="1" x14ac:dyDescent="0.3">
      <c r="A7" s="67"/>
      <c r="B7" s="67"/>
      <c r="C7" s="67"/>
      <c r="D7" s="67"/>
      <c r="E7" s="2"/>
      <c r="F7" s="66"/>
      <c r="G7" s="66"/>
      <c r="H7" s="66"/>
      <c r="I7" s="66"/>
      <c r="J7" s="66"/>
      <c r="K7" s="66"/>
      <c r="L7" s="66"/>
      <c r="M7" s="66"/>
      <c r="N7" s="66"/>
      <c r="O7" s="66"/>
      <c r="P7" s="66"/>
      <c r="Q7" s="66"/>
      <c r="R7" s="66"/>
      <c r="S7" s="66"/>
      <c r="T7" s="66"/>
      <c r="U7" s="66"/>
    </row>
    <row r="8" spans="1:23" ht="15" customHeight="1" x14ac:dyDescent="0.3">
      <c r="A8" s="67" t="s">
        <v>0</v>
      </c>
      <c r="B8" s="67"/>
      <c r="C8" s="67"/>
      <c r="D8" s="67"/>
      <c r="F8" s="68" t="s">
        <v>1</v>
      </c>
      <c r="G8" s="68"/>
      <c r="H8" s="68"/>
      <c r="I8" s="68"/>
      <c r="J8" s="68"/>
      <c r="K8" s="68"/>
      <c r="L8" s="68"/>
      <c r="M8" s="68"/>
      <c r="N8" s="68"/>
      <c r="O8" s="68"/>
      <c r="P8" s="68"/>
      <c r="Q8" s="68"/>
      <c r="R8" s="68"/>
      <c r="S8" s="68"/>
      <c r="T8" s="68"/>
      <c r="U8" s="68"/>
    </row>
    <row r="9" spans="1:23" ht="15" customHeight="1" x14ac:dyDescent="0.3">
      <c r="A9" s="3" t="str">
        <f>CONCATENATE("Casillas computadas: ",V16," de ",V15)</f>
        <v>Casillas computadas: 30 de 32</v>
      </c>
      <c r="B9" s="4"/>
      <c r="C9" s="4"/>
      <c r="D9" s="4"/>
      <c r="F9" s="68"/>
      <c r="G9" s="68"/>
      <c r="H9" s="68"/>
      <c r="I9" s="68"/>
      <c r="J9" s="68"/>
      <c r="K9" s="68"/>
      <c r="L9" s="68"/>
      <c r="M9" s="68"/>
      <c r="N9" s="68"/>
      <c r="O9" s="68"/>
      <c r="P9" s="68"/>
      <c r="Q9" s="68"/>
      <c r="R9" s="68"/>
      <c r="S9" s="68"/>
      <c r="T9" s="68"/>
      <c r="U9" s="68"/>
    </row>
    <row r="10" spans="1:23" ht="15" customHeight="1" x14ac:dyDescent="0.3">
      <c r="A10" s="5" t="str">
        <f>CONCATENATE("Porcentaje de avance de captura: ",V18,"%")</f>
        <v>Porcentaje de avance de captura: 93.75%</v>
      </c>
      <c r="B10" s="6"/>
      <c r="C10" s="6"/>
      <c r="D10" s="7"/>
      <c r="F10" s="68"/>
      <c r="G10" s="68"/>
      <c r="H10" s="68"/>
      <c r="I10" s="68"/>
      <c r="J10" s="68"/>
      <c r="K10" s="68"/>
      <c r="L10" s="68"/>
      <c r="M10" s="68"/>
      <c r="N10" s="68"/>
      <c r="O10" s="68"/>
      <c r="P10" s="68"/>
      <c r="Q10" s="68"/>
      <c r="R10" s="68"/>
      <c r="S10" s="68"/>
      <c r="T10" s="68"/>
      <c r="U10" s="68"/>
    </row>
    <row r="11" spans="1:23" ht="15" customHeight="1" thickBot="1" x14ac:dyDescent="0.3">
      <c r="F11" s="2"/>
      <c r="G11" s="2"/>
      <c r="H11" s="2"/>
      <c r="I11" s="2"/>
      <c r="J11" s="2"/>
    </row>
    <row r="12" spans="1:23" ht="15" customHeight="1" thickBot="1" x14ac:dyDescent="0.3">
      <c r="A12" s="69" t="s">
        <v>2</v>
      </c>
      <c r="B12" s="70"/>
      <c r="C12" s="70"/>
      <c r="D12" s="70"/>
      <c r="E12" s="71"/>
      <c r="F12" s="72" t="s">
        <v>3</v>
      </c>
      <c r="G12" s="73"/>
      <c r="H12" s="73"/>
      <c r="I12" s="73"/>
      <c r="J12" s="73"/>
      <c r="K12" s="73"/>
      <c r="L12" s="74" t="s">
        <v>4</v>
      </c>
      <c r="M12" s="75"/>
      <c r="N12" s="75"/>
      <c r="O12" s="75"/>
      <c r="P12" s="75"/>
      <c r="Q12" s="76"/>
      <c r="R12" s="77" t="s">
        <v>5</v>
      </c>
      <c r="S12" s="78"/>
      <c r="T12" s="78"/>
      <c r="U12" s="79"/>
    </row>
    <row r="13" spans="1:23" s="12" customFormat="1" ht="45.75" thickBot="1" x14ac:dyDescent="0.3">
      <c r="A13" s="9" t="s">
        <v>6</v>
      </c>
      <c r="B13" s="9" t="s">
        <v>7</v>
      </c>
      <c r="C13" s="9" t="s">
        <v>8</v>
      </c>
      <c r="D13" s="9" t="s">
        <v>9</v>
      </c>
      <c r="E13" s="9" t="s">
        <v>10</v>
      </c>
      <c r="F13" s="10"/>
      <c r="G13" s="10"/>
      <c r="H13" s="10"/>
      <c r="I13" s="10"/>
      <c r="J13" s="10"/>
      <c r="K13" s="10"/>
      <c r="L13" s="11"/>
      <c r="M13" s="11"/>
      <c r="N13" s="11"/>
      <c r="O13" s="11"/>
      <c r="P13" s="11" t="s">
        <v>11</v>
      </c>
      <c r="Q13" s="11" t="s">
        <v>12</v>
      </c>
      <c r="R13" s="10" t="s">
        <v>13</v>
      </c>
      <c r="S13" s="10" t="s">
        <v>14</v>
      </c>
      <c r="T13" s="10" t="s">
        <v>15</v>
      </c>
      <c r="U13" s="10" t="s">
        <v>24</v>
      </c>
    </row>
    <row r="14" spans="1:23" ht="15" customHeight="1" x14ac:dyDescent="0.25">
      <c r="A14" s="50">
        <v>1</v>
      </c>
      <c r="B14" s="53" t="s">
        <v>16</v>
      </c>
      <c r="C14" s="56">
        <v>136</v>
      </c>
      <c r="D14" s="59" t="s">
        <v>18</v>
      </c>
      <c r="E14" s="62">
        <v>530</v>
      </c>
      <c r="F14" s="13">
        <v>16</v>
      </c>
      <c r="G14" s="14">
        <v>31</v>
      </c>
      <c r="H14" s="14">
        <v>89</v>
      </c>
      <c r="I14" s="14">
        <v>8</v>
      </c>
      <c r="J14" s="14">
        <v>202</v>
      </c>
      <c r="K14" s="14">
        <v>0</v>
      </c>
      <c r="L14" s="15">
        <v>0</v>
      </c>
      <c r="M14" s="15">
        <v>0</v>
      </c>
      <c r="N14" s="15">
        <v>0</v>
      </c>
      <c r="O14" s="15">
        <v>0</v>
      </c>
      <c r="P14" s="16">
        <f>SUM(L14:O14)</f>
        <v>0</v>
      </c>
      <c r="Q14" s="16">
        <f t="shared" ref="Q14:Q45" si="0">P14+H14+I14+K14</f>
        <v>97</v>
      </c>
      <c r="R14" s="13">
        <v>0</v>
      </c>
      <c r="S14" s="14">
        <v>5</v>
      </c>
      <c r="T14" s="17">
        <f t="shared" ref="T14:T45" si="1">SUM(F14:K14)</f>
        <v>346</v>
      </c>
      <c r="U14" s="18">
        <f>P14+R14+S14+T14</f>
        <v>351</v>
      </c>
      <c r="V14">
        <f>COUNTIF(U14:U45,0)</f>
        <v>2</v>
      </c>
    </row>
    <row r="15" spans="1:23" ht="15" customHeight="1" x14ac:dyDescent="0.25">
      <c r="A15" s="51">
        <f t="shared" ref="A15:A44" si="2">A14+1</f>
        <v>2</v>
      </c>
      <c r="B15" s="54" t="s">
        <v>16</v>
      </c>
      <c r="C15" s="57">
        <v>136</v>
      </c>
      <c r="D15" s="60" t="s">
        <v>20</v>
      </c>
      <c r="E15" s="63">
        <v>529</v>
      </c>
      <c r="F15" s="19">
        <v>15</v>
      </c>
      <c r="G15" s="20">
        <v>53</v>
      </c>
      <c r="H15" s="20">
        <v>109</v>
      </c>
      <c r="I15" s="20">
        <v>7</v>
      </c>
      <c r="J15" s="20">
        <v>173</v>
      </c>
      <c r="K15" s="20">
        <v>0</v>
      </c>
      <c r="L15" s="21">
        <v>1</v>
      </c>
      <c r="M15" s="21">
        <v>4</v>
      </c>
      <c r="N15" s="21">
        <v>0</v>
      </c>
      <c r="O15" s="21">
        <v>0</v>
      </c>
      <c r="P15" s="22">
        <f t="shared" ref="P15:P45" si="3">SUM(L15:O15)</f>
        <v>5</v>
      </c>
      <c r="Q15" s="22">
        <f t="shared" si="0"/>
        <v>121</v>
      </c>
      <c r="R15" s="19">
        <v>0</v>
      </c>
      <c r="S15" s="20">
        <v>6</v>
      </c>
      <c r="T15" s="23">
        <f t="shared" si="1"/>
        <v>357</v>
      </c>
      <c r="U15" s="24">
        <f t="shared" ref="U15:U45" si="4">P15+R15+S15+T15</f>
        <v>368</v>
      </c>
      <c r="V15">
        <f>C49</f>
        <v>32</v>
      </c>
      <c r="W15">
        <v>368</v>
      </c>
    </row>
    <row r="16" spans="1:23" ht="15" customHeight="1" x14ac:dyDescent="0.25">
      <c r="A16" s="52">
        <f t="shared" si="2"/>
        <v>3</v>
      </c>
      <c r="B16" s="55" t="s">
        <v>16</v>
      </c>
      <c r="C16" s="58">
        <v>137</v>
      </c>
      <c r="D16" s="61" t="s">
        <v>18</v>
      </c>
      <c r="E16" s="64">
        <v>662</v>
      </c>
      <c r="F16" s="25">
        <v>5</v>
      </c>
      <c r="G16" s="26">
        <v>48</v>
      </c>
      <c r="H16" s="26">
        <v>135</v>
      </c>
      <c r="I16" s="26">
        <v>7</v>
      </c>
      <c r="J16" s="26">
        <v>237</v>
      </c>
      <c r="K16" s="26">
        <v>0</v>
      </c>
      <c r="L16" s="27">
        <v>0</v>
      </c>
      <c r="M16" s="27">
        <v>9</v>
      </c>
      <c r="N16" s="27">
        <v>1</v>
      </c>
      <c r="O16" s="27">
        <v>0</v>
      </c>
      <c r="P16" s="28">
        <f t="shared" si="3"/>
        <v>10</v>
      </c>
      <c r="Q16" s="28">
        <f t="shared" si="0"/>
        <v>152</v>
      </c>
      <c r="R16" s="25">
        <v>0</v>
      </c>
      <c r="S16" s="26">
        <v>14</v>
      </c>
      <c r="T16" s="29">
        <f t="shared" si="1"/>
        <v>432</v>
      </c>
      <c r="U16" s="30">
        <f t="shared" si="4"/>
        <v>456</v>
      </c>
      <c r="V16">
        <f>V15-V14</f>
        <v>30</v>
      </c>
    </row>
    <row r="17" spans="1:22" ht="15" customHeight="1" x14ac:dyDescent="0.25">
      <c r="A17" s="51">
        <f t="shared" si="2"/>
        <v>4</v>
      </c>
      <c r="B17" s="54" t="s">
        <v>16</v>
      </c>
      <c r="C17" s="57">
        <v>137</v>
      </c>
      <c r="D17" s="60" t="s">
        <v>20</v>
      </c>
      <c r="E17" s="63">
        <v>662</v>
      </c>
      <c r="F17" s="19">
        <v>9</v>
      </c>
      <c r="G17" s="20">
        <v>55</v>
      </c>
      <c r="H17" s="20">
        <v>144</v>
      </c>
      <c r="I17" s="20">
        <v>9</v>
      </c>
      <c r="J17" s="20">
        <v>215</v>
      </c>
      <c r="K17" s="20">
        <v>3</v>
      </c>
      <c r="L17" s="21">
        <v>3</v>
      </c>
      <c r="M17" s="21">
        <v>17</v>
      </c>
      <c r="N17" s="21">
        <v>0</v>
      </c>
      <c r="O17" s="21">
        <v>0</v>
      </c>
      <c r="P17" s="22">
        <f t="shared" si="3"/>
        <v>20</v>
      </c>
      <c r="Q17" s="22">
        <f t="shared" si="0"/>
        <v>176</v>
      </c>
      <c r="R17" s="19">
        <v>0</v>
      </c>
      <c r="S17" s="20">
        <v>6</v>
      </c>
      <c r="T17" s="23">
        <f t="shared" si="1"/>
        <v>435</v>
      </c>
      <c r="U17" s="24">
        <f t="shared" si="4"/>
        <v>461</v>
      </c>
      <c r="V17" s="31">
        <f>V16*100/V15</f>
        <v>93.75</v>
      </c>
    </row>
    <row r="18" spans="1:22" ht="15" customHeight="1" x14ac:dyDescent="0.25">
      <c r="A18" s="52">
        <f t="shared" si="2"/>
        <v>5</v>
      </c>
      <c r="B18" s="55" t="s">
        <v>16</v>
      </c>
      <c r="C18" s="58">
        <v>137</v>
      </c>
      <c r="D18" s="61" t="s">
        <v>19</v>
      </c>
      <c r="E18" s="64">
        <v>661</v>
      </c>
      <c r="F18" s="25">
        <v>13</v>
      </c>
      <c r="G18" s="26">
        <v>56</v>
      </c>
      <c r="H18" s="26">
        <v>125</v>
      </c>
      <c r="I18" s="26">
        <v>32</v>
      </c>
      <c r="J18" s="26">
        <v>229</v>
      </c>
      <c r="K18" s="26">
        <v>1</v>
      </c>
      <c r="L18" s="27">
        <v>0</v>
      </c>
      <c r="M18" s="27">
        <v>0</v>
      </c>
      <c r="N18" s="27">
        <v>0</v>
      </c>
      <c r="O18" s="27">
        <v>0</v>
      </c>
      <c r="P18" s="28">
        <f t="shared" si="3"/>
        <v>0</v>
      </c>
      <c r="Q18" s="28">
        <f t="shared" si="0"/>
        <v>158</v>
      </c>
      <c r="R18" s="25">
        <v>0</v>
      </c>
      <c r="S18" s="26">
        <v>10</v>
      </c>
      <c r="T18" s="29">
        <f t="shared" si="1"/>
        <v>456</v>
      </c>
      <c r="U18" s="30">
        <f t="shared" si="4"/>
        <v>466</v>
      </c>
      <c r="V18" s="32" t="str">
        <f>TEXT(V17,"0.00")</f>
        <v>93.75</v>
      </c>
    </row>
    <row r="19" spans="1:22" ht="15" customHeight="1" x14ac:dyDescent="0.25">
      <c r="A19" s="51">
        <f t="shared" si="2"/>
        <v>6</v>
      </c>
      <c r="B19" s="54" t="s">
        <v>16</v>
      </c>
      <c r="C19" s="57">
        <v>138</v>
      </c>
      <c r="D19" s="60" t="s">
        <v>18</v>
      </c>
      <c r="E19" s="63">
        <v>447</v>
      </c>
      <c r="F19" s="19">
        <v>1</v>
      </c>
      <c r="G19" s="20">
        <v>12</v>
      </c>
      <c r="H19" s="20">
        <v>172</v>
      </c>
      <c r="I19" s="20">
        <v>23</v>
      </c>
      <c r="J19" s="20">
        <v>109</v>
      </c>
      <c r="K19" s="20">
        <v>2</v>
      </c>
      <c r="L19" s="21">
        <v>0</v>
      </c>
      <c r="M19" s="21">
        <v>17</v>
      </c>
      <c r="N19" s="21">
        <v>0</v>
      </c>
      <c r="O19" s="21">
        <v>0</v>
      </c>
      <c r="P19" s="22">
        <f t="shared" si="3"/>
        <v>17</v>
      </c>
      <c r="Q19" s="22">
        <f t="shared" si="0"/>
        <v>214</v>
      </c>
      <c r="R19" s="19">
        <v>0</v>
      </c>
      <c r="S19" s="20">
        <v>0</v>
      </c>
      <c r="T19" s="23">
        <f t="shared" si="1"/>
        <v>319</v>
      </c>
      <c r="U19" s="24">
        <f t="shared" si="4"/>
        <v>336</v>
      </c>
    </row>
    <row r="20" spans="1:22" ht="15" customHeight="1" x14ac:dyDescent="0.25">
      <c r="A20" s="52">
        <f t="shared" si="2"/>
        <v>7</v>
      </c>
      <c r="B20" s="55" t="s">
        <v>16</v>
      </c>
      <c r="C20" s="58">
        <v>138</v>
      </c>
      <c r="D20" s="61" t="s">
        <v>20</v>
      </c>
      <c r="E20" s="64">
        <v>446</v>
      </c>
      <c r="F20" s="25">
        <v>4</v>
      </c>
      <c r="G20" s="26">
        <v>16</v>
      </c>
      <c r="H20" s="26">
        <v>153</v>
      </c>
      <c r="I20" s="26">
        <v>20</v>
      </c>
      <c r="J20" s="26">
        <v>98</v>
      </c>
      <c r="K20" s="26">
        <v>4</v>
      </c>
      <c r="L20" s="27">
        <v>5</v>
      </c>
      <c r="M20" s="27">
        <v>15</v>
      </c>
      <c r="N20" s="27">
        <v>0</v>
      </c>
      <c r="O20" s="27">
        <v>1</v>
      </c>
      <c r="P20" s="28">
        <f t="shared" si="3"/>
        <v>21</v>
      </c>
      <c r="Q20" s="28">
        <f t="shared" si="0"/>
        <v>198</v>
      </c>
      <c r="R20" s="25">
        <v>0</v>
      </c>
      <c r="S20" s="26">
        <v>7</v>
      </c>
      <c r="T20" s="29">
        <f t="shared" si="1"/>
        <v>295</v>
      </c>
      <c r="U20" s="30">
        <f t="shared" si="4"/>
        <v>323</v>
      </c>
    </row>
    <row r="21" spans="1:22" ht="15" customHeight="1" x14ac:dyDescent="0.25">
      <c r="A21" s="51">
        <f t="shared" si="2"/>
        <v>8</v>
      </c>
      <c r="B21" s="54" t="s">
        <v>16</v>
      </c>
      <c r="C21" s="57">
        <v>139</v>
      </c>
      <c r="D21" s="60" t="s">
        <v>18</v>
      </c>
      <c r="E21" s="63">
        <v>654</v>
      </c>
      <c r="F21" s="19">
        <v>115</v>
      </c>
      <c r="G21" s="20">
        <v>84</v>
      </c>
      <c r="H21" s="20">
        <v>84</v>
      </c>
      <c r="I21" s="20">
        <v>10</v>
      </c>
      <c r="J21" s="20">
        <v>147</v>
      </c>
      <c r="K21" s="20">
        <v>0</v>
      </c>
      <c r="L21" s="21">
        <v>0</v>
      </c>
      <c r="M21" s="21">
        <v>6</v>
      </c>
      <c r="N21" s="21">
        <v>0</v>
      </c>
      <c r="O21" s="21">
        <v>0</v>
      </c>
      <c r="P21" s="22">
        <f t="shared" si="3"/>
        <v>6</v>
      </c>
      <c r="Q21" s="22">
        <f t="shared" si="0"/>
        <v>100</v>
      </c>
      <c r="R21" s="19">
        <v>0</v>
      </c>
      <c r="S21" s="20">
        <v>9</v>
      </c>
      <c r="T21" s="23">
        <f t="shared" si="1"/>
        <v>440</v>
      </c>
      <c r="U21" s="24">
        <f t="shared" si="4"/>
        <v>455</v>
      </c>
    </row>
    <row r="22" spans="1:22" ht="15" customHeight="1" x14ac:dyDescent="0.25">
      <c r="A22" s="52">
        <f t="shared" si="2"/>
        <v>9</v>
      </c>
      <c r="B22" s="55" t="s">
        <v>16</v>
      </c>
      <c r="C22" s="58">
        <v>139</v>
      </c>
      <c r="D22" s="61" t="s">
        <v>20</v>
      </c>
      <c r="E22" s="64">
        <v>654</v>
      </c>
      <c r="F22" s="25">
        <v>129</v>
      </c>
      <c r="G22" s="26">
        <v>56</v>
      </c>
      <c r="H22" s="26">
        <v>85</v>
      </c>
      <c r="I22" s="26">
        <v>5</v>
      </c>
      <c r="J22" s="26">
        <v>164</v>
      </c>
      <c r="K22" s="26">
        <v>0</v>
      </c>
      <c r="L22" s="27">
        <v>9</v>
      </c>
      <c r="M22" s="27">
        <v>2</v>
      </c>
      <c r="N22" s="27">
        <v>3</v>
      </c>
      <c r="O22" s="27">
        <v>0</v>
      </c>
      <c r="P22" s="28">
        <f t="shared" si="3"/>
        <v>14</v>
      </c>
      <c r="Q22" s="28">
        <f t="shared" si="0"/>
        <v>104</v>
      </c>
      <c r="R22" s="25">
        <v>2</v>
      </c>
      <c r="S22" s="26">
        <v>4</v>
      </c>
      <c r="T22" s="29">
        <f t="shared" si="1"/>
        <v>439</v>
      </c>
      <c r="U22" s="30">
        <f t="shared" si="4"/>
        <v>459</v>
      </c>
    </row>
    <row r="23" spans="1:22" ht="15" customHeight="1" x14ac:dyDescent="0.25">
      <c r="A23" s="51">
        <f t="shared" si="2"/>
        <v>10</v>
      </c>
      <c r="B23" s="54" t="s">
        <v>16</v>
      </c>
      <c r="C23" s="57">
        <v>139</v>
      </c>
      <c r="D23" s="60" t="s">
        <v>19</v>
      </c>
      <c r="E23" s="63">
        <v>653</v>
      </c>
      <c r="F23" s="19">
        <v>124</v>
      </c>
      <c r="G23" s="20">
        <v>50</v>
      </c>
      <c r="H23" s="20">
        <v>84</v>
      </c>
      <c r="I23" s="20">
        <v>3</v>
      </c>
      <c r="J23" s="20">
        <v>185</v>
      </c>
      <c r="K23" s="20">
        <v>0</v>
      </c>
      <c r="L23" s="21">
        <v>0</v>
      </c>
      <c r="M23" s="21">
        <v>3</v>
      </c>
      <c r="N23" s="21">
        <v>0</v>
      </c>
      <c r="O23" s="21">
        <v>0</v>
      </c>
      <c r="P23" s="22">
        <f t="shared" si="3"/>
        <v>3</v>
      </c>
      <c r="Q23" s="22">
        <f t="shared" si="0"/>
        <v>90</v>
      </c>
      <c r="R23" s="19">
        <v>0</v>
      </c>
      <c r="S23" s="20">
        <v>12</v>
      </c>
      <c r="T23" s="23">
        <f t="shared" si="1"/>
        <v>446</v>
      </c>
      <c r="U23" s="24">
        <f t="shared" si="4"/>
        <v>461</v>
      </c>
    </row>
    <row r="24" spans="1:22" ht="15" customHeight="1" x14ac:dyDescent="0.25">
      <c r="A24" s="52">
        <f t="shared" si="2"/>
        <v>11</v>
      </c>
      <c r="B24" s="55" t="s">
        <v>16</v>
      </c>
      <c r="C24" s="58">
        <v>140</v>
      </c>
      <c r="D24" s="61" t="s">
        <v>18</v>
      </c>
      <c r="E24" s="64">
        <v>544</v>
      </c>
      <c r="F24" s="25">
        <v>3</v>
      </c>
      <c r="G24" s="26">
        <v>5</v>
      </c>
      <c r="H24" s="26">
        <v>189</v>
      </c>
      <c r="I24" s="26">
        <v>162</v>
      </c>
      <c r="J24" s="26">
        <v>38</v>
      </c>
      <c r="K24" s="26">
        <v>2</v>
      </c>
      <c r="L24" s="27">
        <v>0</v>
      </c>
      <c r="M24" s="27">
        <v>13</v>
      </c>
      <c r="N24" s="27">
        <v>0</v>
      </c>
      <c r="O24" s="27">
        <v>0</v>
      </c>
      <c r="P24" s="28">
        <f t="shared" si="3"/>
        <v>13</v>
      </c>
      <c r="Q24" s="28">
        <f t="shared" si="0"/>
        <v>366</v>
      </c>
      <c r="R24" s="25">
        <v>0</v>
      </c>
      <c r="S24" s="26">
        <v>7</v>
      </c>
      <c r="T24" s="29">
        <f t="shared" si="1"/>
        <v>399</v>
      </c>
      <c r="U24" s="30">
        <f t="shared" si="4"/>
        <v>419</v>
      </c>
    </row>
    <row r="25" spans="1:22" ht="15" customHeight="1" x14ac:dyDescent="0.25">
      <c r="A25" s="51">
        <f t="shared" si="2"/>
        <v>12</v>
      </c>
      <c r="B25" s="54" t="s">
        <v>16</v>
      </c>
      <c r="C25" s="57">
        <v>140</v>
      </c>
      <c r="D25" s="60" t="s">
        <v>20</v>
      </c>
      <c r="E25" s="63">
        <v>544</v>
      </c>
      <c r="F25" s="19">
        <v>5</v>
      </c>
      <c r="G25" s="20">
        <v>5</v>
      </c>
      <c r="H25" s="20">
        <v>133</v>
      </c>
      <c r="I25" s="20">
        <v>204</v>
      </c>
      <c r="J25" s="20">
        <v>30</v>
      </c>
      <c r="K25" s="20">
        <v>1</v>
      </c>
      <c r="L25" s="21">
        <v>1</v>
      </c>
      <c r="M25" s="21">
        <v>17</v>
      </c>
      <c r="N25" s="21">
        <v>1</v>
      </c>
      <c r="O25" s="21">
        <v>0</v>
      </c>
      <c r="P25" s="22">
        <f t="shared" si="3"/>
        <v>19</v>
      </c>
      <c r="Q25" s="22">
        <f t="shared" si="0"/>
        <v>357</v>
      </c>
      <c r="R25" s="19">
        <v>0</v>
      </c>
      <c r="S25" s="20">
        <v>11</v>
      </c>
      <c r="T25" s="23">
        <f t="shared" si="1"/>
        <v>378</v>
      </c>
      <c r="U25" s="24">
        <f t="shared" si="4"/>
        <v>408</v>
      </c>
    </row>
    <row r="26" spans="1:22" ht="15" customHeight="1" x14ac:dyDescent="0.25">
      <c r="A26" s="52">
        <f t="shared" si="2"/>
        <v>13</v>
      </c>
      <c r="B26" s="55" t="s">
        <v>16</v>
      </c>
      <c r="C26" s="58">
        <v>140</v>
      </c>
      <c r="D26" s="61" t="s">
        <v>19</v>
      </c>
      <c r="E26" s="64">
        <v>544</v>
      </c>
      <c r="F26" s="25">
        <v>4</v>
      </c>
      <c r="G26" s="26">
        <v>8</v>
      </c>
      <c r="H26" s="26">
        <v>171</v>
      </c>
      <c r="I26" s="26">
        <v>162</v>
      </c>
      <c r="J26" s="26">
        <v>44</v>
      </c>
      <c r="K26" s="26">
        <v>0</v>
      </c>
      <c r="L26" s="27">
        <v>0</v>
      </c>
      <c r="M26" s="27">
        <v>20</v>
      </c>
      <c r="N26" s="27">
        <v>0</v>
      </c>
      <c r="O26" s="27">
        <v>0</v>
      </c>
      <c r="P26" s="28">
        <f t="shared" si="3"/>
        <v>20</v>
      </c>
      <c r="Q26" s="28">
        <f t="shared" si="0"/>
        <v>353</v>
      </c>
      <c r="R26" s="25">
        <v>0</v>
      </c>
      <c r="S26" s="26">
        <v>3</v>
      </c>
      <c r="T26" s="29">
        <f t="shared" si="1"/>
        <v>389</v>
      </c>
      <c r="U26" s="30">
        <f t="shared" si="4"/>
        <v>412</v>
      </c>
    </row>
    <row r="27" spans="1:22" ht="15" customHeight="1" x14ac:dyDescent="0.25">
      <c r="A27" s="51">
        <f t="shared" si="2"/>
        <v>14</v>
      </c>
      <c r="B27" s="54" t="s">
        <v>16</v>
      </c>
      <c r="C27" s="57">
        <v>141</v>
      </c>
      <c r="D27" s="60" t="s">
        <v>18</v>
      </c>
      <c r="E27" s="63">
        <v>613</v>
      </c>
      <c r="F27" s="19">
        <v>152</v>
      </c>
      <c r="G27" s="20">
        <v>43</v>
      </c>
      <c r="H27" s="20">
        <v>79</v>
      </c>
      <c r="I27" s="20">
        <v>12</v>
      </c>
      <c r="J27" s="20">
        <v>176</v>
      </c>
      <c r="K27" s="20">
        <v>0</v>
      </c>
      <c r="L27" s="21">
        <v>0</v>
      </c>
      <c r="M27" s="21">
        <v>6</v>
      </c>
      <c r="N27" s="21">
        <v>0</v>
      </c>
      <c r="O27" s="21">
        <v>0</v>
      </c>
      <c r="P27" s="22">
        <f t="shared" si="3"/>
        <v>6</v>
      </c>
      <c r="Q27" s="22">
        <f t="shared" si="0"/>
        <v>97</v>
      </c>
      <c r="R27" s="19">
        <v>0</v>
      </c>
      <c r="S27" s="20">
        <v>13</v>
      </c>
      <c r="T27" s="23">
        <f t="shared" si="1"/>
        <v>462</v>
      </c>
      <c r="U27" s="24">
        <f t="shared" si="4"/>
        <v>481</v>
      </c>
      <c r="V27">
        <f>C61</f>
        <v>0</v>
      </c>
    </row>
    <row r="28" spans="1:22" ht="15" customHeight="1" x14ac:dyDescent="0.25">
      <c r="A28" s="52">
        <f t="shared" si="2"/>
        <v>15</v>
      </c>
      <c r="B28" s="55" t="s">
        <v>16</v>
      </c>
      <c r="C28" s="58">
        <v>141</v>
      </c>
      <c r="D28" s="61" t="s">
        <v>20</v>
      </c>
      <c r="E28" s="64">
        <v>612</v>
      </c>
      <c r="F28" s="25">
        <v>161</v>
      </c>
      <c r="G28" s="26">
        <v>70</v>
      </c>
      <c r="H28" s="26">
        <v>56</v>
      </c>
      <c r="I28" s="26">
        <v>15</v>
      </c>
      <c r="J28" s="26">
        <v>185</v>
      </c>
      <c r="K28" s="26">
        <v>3</v>
      </c>
      <c r="L28" s="27">
        <v>0</v>
      </c>
      <c r="M28" s="27">
        <v>5</v>
      </c>
      <c r="N28" s="27">
        <v>0</v>
      </c>
      <c r="O28" s="27">
        <v>0</v>
      </c>
      <c r="P28" s="28">
        <f t="shared" si="3"/>
        <v>5</v>
      </c>
      <c r="Q28" s="28">
        <f t="shared" si="0"/>
        <v>79</v>
      </c>
      <c r="R28" s="25">
        <v>0</v>
      </c>
      <c r="S28" s="26">
        <v>11</v>
      </c>
      <c r="T28" s="29">
        <f t="shared" si="1"/>
        <v>490</v>
      </c>
      <c r="U28" s="30">
        <f t="shared" si="4"/>
        <v>506</v>
      </c>
      <c r="V28">
        <f>V27-V26</f>
        <v>0</v>
      </c>
    </row>
    <row r="29" spans="1:22" ht="15" customHeight="1" x14ac:dyDescent="0.25">
      <c r="A29" s="51">
        <f t="shared" si="2"/>
        <v>16</v>
      </c>
      <c r="B29" s="54" t="s">
        <v>16</v>
      </c>
      <c r="C29" s="57">
        <v>142</v>
      </c>
      <c r="D29" s="60" t="s">
        <v>18</v>
      </c>
      <c r="E29" s="63">
        <v>694</v>
      </c>
      <c r="F29" s="19">
        <v>76</v>
      </c>
      <c r="G29" s="20">
        <v>22</v>
      </c>
      <c r="H29" s="20">
        <v>66</v>
      </c>
      <c r="I29" s="20">
        <v>17</v>
      </c>
      <c r="J29" s="20">
        <v>381</v>
      </c>
      <c r="K29" s="20">
        <v>4</v>
      </c>
      <c r="L29" s="21">
        <v>0</v>
      </c>
      <c r="M29" s="21">
        <v>6</v>
      </c>
      <c r="N29" s="21">
        <v>0</v>
      </c>
      <c r="O29" s="21">
        <v>0</v>
      </c>
      <c r="P29" s="22">
        <f t="shared" si="3"/>
        <v>6</v>
      </c>
      <c r="Q29" s="22">
        <f t="shared" si="0"/>
        <v>93</v>
      </c>
      <c r="R29" s="19">
        <v>0</v>
      </c>
      <c r="S29" s="20">
        <v>11</v>
      </c>
      <c r="T29" s="23">
        <f t="shared" si="1"/>
        <v>566</v>
      </c>
      <c r="U29" s="24">
        <f t="shared" si="4"/>
        <v>583</v>
      </c>
      <c r="V29" s="31" t="e">
        <f>V28*100/V27</f>
        <v>#DIV/0!</v>
      </c>
    </row>
    <row r="30" spans="1:22" ht="15" customHeight="1" x14ac:dyDescent="0.25">
      <c r="A30" s="52">
        <f t="shared" si="2"/>
        <v>17</v>
      </c>
      <c r="B30" s="55" t="s">
        <v>16</v>
      </c>
      <c r="C30" s="58">
        <v>142</v>
      </c>
      <c r="D30" s="61" t="s">
        <v>20</v>
      </c>
      <c r="E30" s="64">
        <v>693</v>
      </c>
      <c r="F30" s="25">
        <v>95</v>
      </c>
      <c r="G30" s="26">
        <v>29</v>
      </c>
      <c r="H30" s="26">
        <v>85</v>
      </c>
      <c r="I30" s="26">
        <v>18</v>
      </c>
      <c r="J30" s="26">
        <v>338</v>
      </c>
      <c r="K30" s="26">
        <v>0</v>
      </c>
      <c r="L30" s="27">
        <v>0</v>
      </c>
      <c r="M30" s="27">
        <v>5</v>
      </c>
      <c r="N30" s="27">
        <v>0</v>
      </c>
      <c r="O30" s="27">
        <v>0</v>
      </c>
      <c r="P30" s="28">
        <f t="shared" si="3"/>
        <v>5</v>
      </c>
      <c r="Q30" s="28">
        <f t="shared" si="0"/>
        <v>108</v>
      </c>
      <c r="R30" s="25">
        <v>0</v>
      </c>
      <c r="S30" s="26">
        <v>8</v>
      </c>
      <c r="T30" s="29">
        <f t="shared" si="1"/>
        <v>565</v>
      </c>
      <c r="U30" s="30">
        <f t="shared" si="4"/>
        <v>578</v>
      </c>
      <c r="V30" s="32" t="e">
        <f>TEXT(V29,"0.00")</f>
        <v>#DIV/0!</v>
      </c>
    </row>
    <row r="31" spans="1:22" ht="15" customHeight="1" x14ac:dyDescent="0.25">
      <c r="A31" s="51">
        <f t="shared" si="2"/>
        <v>18</v>
      </c>
      <c r="B31" s="54" t="s">
        <v>16</v>
      </c>
      <c r="C31" s="57">
        <v>142</v>
      </c>
      <c r="D31" s="60" t="s">
        <v>17</v>
      </c>
      <c r="E31" s="63">
        <v>487</v>
      </c>
      <c r="F31" s="19">
        <v>23</v>
      </c>
      <c r="G31" s="20">
        <v>38</v>
      </c>
      <c r="H31" s="20">
        <v>68</v>
      </c>
      <c r="I31" s="20">
        <v>11</v>
      </c>
      <c r="J31" s="20">
        <v>265</v>
      </c>
      <c r="K31" s="20">
        <v>1</v>
      </c>
      <c r="L31" s="21">
        <v>0</v>
      </c>
      <c r="M31" s="21">
        <v>4</v>
      </c>
      <c r="N31" s="21">
        <v>0</v>
      </c>
      <c r="O31" s="21">
        <v>0</v>
      </c>
      <c r="P31" s="22">
        <f t="shared" si="3"/>
        <v>4</v>
      </c>
      <c r="Q31" s="22">
        <f t="shared" si="0"/>
        <v>84</v>
      </c>
      <c r="R31" s="19">
        <v>0</v>
      </c>
      <c r="S31" s="20">
        <v>3</v>
      </c>
      <c r="T31" s="23">
        <f t="shared" si="1"/>
        <v>406</v>
      </c>
      <c r="U31" s="24">
        <f t="shared" si="4"/>
        <v>413</v>
      </c>
    </row>
    <row r="32" spans="1:22" ht="15" customHeight="1" x14ac:dyDescent="0.25">
      <c r="A32" s="52">
        <f t="shared" si="2"/>
        <v>19</v>
      </c>
      <c r="B32" s="55" t="s">
        <v>16</v>
      </c>
      <c r="C32" s="58">
        <v>142</v>
      </c>
      <c r="D32" s="61" t="s">
        <v>21</v>
      </c>
      <c r="E32" s="64">
        <v>486</v>
      </c>
      <c r="F32" s="25">
        <v>61</v>
      </c>
      <c r="G32" s="26">
        <v>35</v>
      </c>
      <c r="H32" s="26">
        <v>49</v>
      </c>
      <c r="I32" s="26">
        <v>14</v>
      </c>
      <c r="J32" s="26">
        <v>231</v>
      </c>
      <c r="K32" s="26">
        <v>2</v>
      </c>
      <c r="L32" s="27">
        <v>73</v>
      </c>
      <c r="M32" s="27">
        <v>9</v>
      </c>
      <c r="N32" s="27">
        <v>0</v>
      </c>
      <c r="O32" s="27">
        <v>0</v>
      </c>
      <c r="P32" s="28">
        <f t="shared" si="3"/>
        <v>82</v>
      </c>
      <c r="Q32" s="28">
        <f t="shared" si="0"/>
        <v>147</v>
      </c>
      <c r="R32" s="25">
        <v>0</v>
      </c>
      <c r="S32" s="26">
        <v>11</v>
      </c>
      <c r="T32" s="29">
        <f t="shared" si="1"/>
        <v>392</v>
      </c>
      <c r="U32" s="30">
        <f t="shared" si="4"/>
        <v>485</v>
      </c>
      <c r="V32" t="e">
        <f>V31-V30</f>
        <v>#DIV/0!</v>
      </c>
    </row>
    <row r="33" spans="1:22" ht="15" customHeight="1" x14ac:dyDescent="0.25">
      <c r="A33" s="51">
        <f t="shared" si="2"/>
        <v>20</v>
      </c>
      <c r="B33" s="54" t="s">
        <v>16</v>
      </c>
      <c r="C33" s="57">
        <v>143</v>
      </c>
      <c r="D33" s="60" t="s">
        <v>18</v>
      </c>
      <c r="E33" s="63">
        <v>535</v>
      </c>
      <c r="F33" s="19">
        <v>27</v>
      </c>
      <c r="G33" s="20">
        <v>7</v>
      </c>
      <c r="H33" s="20">
        <v>180</v>
      </c>
      <c r="I33" s="20">
        <v>13</v>
      </c>
      <c r="J33" s="20">
        <v>160</v>
      </c>
      <c r="K33" s="20">
        <v>0</v>
      </c>
      <c r="L33" s="21">
        <v>0</v>
      </c>
      <c r="M33" s="21">
        <v>17</v>
      </c>
      <c r="N33" s="21">
        <v>0</v>
      </c>
      <c r="O33" s="21">
        <v>0</v>
      </c>
      <c r="P33" s="22">
        <f t="shared" si="3"/>
        <v>17</v>
      </c>
      <c r="Q33" s="22">
        <f t="shared" si="0"/>
        <v>210</v>
      </c>
      <c r="R33" s="19">
        <v>0</v>
      </c>
      <c r="S33" s="20">
        <v>3</v>
      </c>
      <c r="T33" s="23">
        <f t="shared" si="1"/>
        <v>387</v>
      </c>
      <c r="U33" s="24">
        <f t="shared" si="4"/>
        <v>407</v>
      </c>
      <c r="V33" s="31" t="e">
        <f>V32*100/V31</f>
        <v>#DIV/0!</v>
      </c>
    </row>
    <row r="34" spans="1:22" ht="15" customHeight="1" x14ac:dyDescent="0.25">
      <c r="A34" s="52">
        <f t="shared" si="2"/>
        <v>21</v>
      </c>
      <c r="B34" s="55" t="s">
        <v>16</v>
      </c>
      <c r="C34" s="58">
        <v>143</v>
      </c>
      <c r="D34" s="61" t="s">
        <v>20</v>
      </c>
      <c r="E34" s="64">
        <v>535</v>
      </c>
      <c r="F34" s="25">
        <v>9</v>
      </c>
      <c r="G34" s="26">
        <v>10</v>
      </c>
      <c r="H34" s="26">
        <v>157</v>
      </c>
      <c r="I34" s="26">
        <v>11</v>
      </c>
      <c r="J34" s="26">
        <v>183</v>
      </c>
      <c r="K34" s="26">
        <v>0</v>
      </c>
      <c r="L34" s="27">
        <v>0</v>
      </c>
      <c r="M34" s="27">
        <v>7</v>
      </c>
      <c r="N34" s="27">
        <v>0</v>
      </c>
      <c r="O34" s="27">
        <v>0</v>
      </c>
      <c r="P34" s="28">
        <f t="shared" si="3"/>
        <v>7</v>
      </c>
      <c r="Q34" s="28">
        <f t="shared" si="0"/>
        <v>175</v>
      </c>
      <c r="R34" s="25">
        <v>1</v>
      </c>
      <c r="S34" s="26">
        <v>6</v>
      </c>
      <c r="T34" s="29">
        <f t="shared" si="1"/>
        <v>370</v>
      </c>
      <c r="U34" s="30">
        <f t="shared" si="4"/>
        <v>384</v>
      </c>
      <c r="V34" s="32" t="e">
        <f>TEXT(V33,"0.00")</f>
        <v>#DIV/0!</v>
      </c>
    </row>
    <row r="35" spans="1:22" ht="15" customHeight="1" x14ac:dyDescent="0.25">
      <c r="A35" s="51">
        <f t="shared" si="2"/>
        <v>22</v>
      </c>
      <c r="B35" s="54" t="s">
        <v>16</v>
      </c>
      <c r="C35" s="57">
        <v>144</v>
      </c>
      <c r="D35" s="60" t="s">
        <v>18</v>
      </c>
      <c r="E35" s="63">
        <v>712</v>
      </c>
      <c r="F35" s="19">
        <v>0</v>
      </c>
      <c r="G35" s="20">
        <v>0</v>
      </c>
      <c r="H35" s="20">
        <v>0</v>
      </c>
      <c r="I35" s="20">
        <v>0</v>
      </c>
      <c r="J35" s="20">
        <v>0</v>
      </c>
      <c r="K35" s="20">
        <v>0</v>
      </c>
      <c r="L35" s="21">
        <v>0</v>
      </c>
      <c r="M35" s="21">
        <v>0</v>
      </c>
      <c r="N35" s="21">
        <v>0</v>
      </c>
      <c r="O35" s="21">
        <v>0</v>
      </c>
      <c r="P35" s="22">
        <f t="shared" si="3"/>
        <v>0</v>
      </c>
      <c r="Q35" s="22">
        <f t="shared" si="0"/>
        <v>0</v>
      </c>
      <c r="R35" s="19">
        <v>0</v>
      </c>
      <c r="S35" s="20">
        <v>0</v>
      </c>
      <c r="T35" s="23">
        <f t="shared" si="1"/>
        <v>0</v>
      </c>
      <c r="U35" s="24">
        <f t="shared" si="4"/>
        <v>0</v>
      </c>
    </row>
    <row r="36" spans="1:22" ht="15" customHeight="1" x14ac:dyDescent="0.25">
      <c r="A36" s="52">
        <f t="shared" si="2"/>
        <v>23</v>
      </c>
      <c r="B36" s="55" t="s">
        <v>16</v>
      </c>
      <c r="C36" s="58">
        <v>145</v>
      </c>
      <c r="D36" s="61" t="s">
        <v>18</v>
      </c>
      <c r="E36" s="64">
        <v>524</v>
      </c>
      <c r="F36" s="25">
        <v>59</v>
      </c>
      <c r="G36" s="26">
        <v>25</v>
      </c>
      <c r="H36" s="26">
        <v>93</v>
      </c>
      <c r="I36" s="26">
        <v>25</v>
      </c>
      <c r="J36" s="26">
        <v>126</v>
      </c>
      <c r="K36" s="26">
        <v>0</v>
      </c>
      <c r="L36" s="27">
        <v>0</v>
      </c>
      <c r="M36" s="27">
        <v>15</v>
      </c>
      <c r="N36" s="27">
        <v>0</v>
      </c>
      <c r="O36" s="27">
        <v>0</v>
      </c>
      <c r="P36" s="28">
        <f t="shared" si="3"/>
        <v>15</v>
      </c>
      <c r="Q36" s="28">
        <f t="shared" si="0"/>
        <v>133</v>
      </c>
      <c r="R36" s="25">
        <v>10</v>
      </c>
      <c r="S36" s="26">
        <v>0</v>
      </c>
      <c r="T36" s="29">
        <f t="shared" si="1"/>
        <v>328</v>
      </c>
      <c r="U36" s="30">
        <f t="shared" si="4"/>
        <v>353</v>
      </c>
    </row>
    <row r="37" spans="1:22" ht="15" customHeight="1" x14ac:dyDescent="0.25">
      <c r="A37" s="51">
        <f t="shared" si="2"/>
        <v>24</v>
      </c>
      <c r="B37" s="54" t="s">
        <v>16</v>
      </c>
      <c r="C37" s="57">
        <v>145</v>
      </c>
      <c r="D37" s="60" t="s">
        <v>20</v>
      </c>
      <c r="E37" s="63">
        <v>523</v>
      </c>
      <c r="F37" s="19">
        <v>80</v>
      </c>
      <c r="G37" s="20">
        <v>39</v>
      </c>
      <c r="H37" s="20">
        <v>82</v>
      </c>
      <c r="I37" s="20">
        <v>0</v>
      </c>
      <c r="J37" s="20">
        <v>140</v>
      </c>
      <c r="K37" s="20">
        <v>0</v>
      </c>
      <c r="L37" s="21">
        <v>0</v>
      </c>
      <c r="M37" s="21">
        <v>0</v>
      </c>
      <c r="N37" s="21">
        <v>0</v>
      </c>
      <c r="O37" s="21">
        <v>0</v>
      </c>
      <c r="P37" s="22">
        <f t="shared" si="3"/>
        <v>0</v>
      </c>
      <c r="Q37" s="22">
        <f t="shared" si="0"/>
        <v>82</v>
      </c>
      <c r="R37" s="19">
        <v>0</v>
      </c>
      <c r="S37" s="20">
        <v>0</v>
      </c>
      <c r="T37" s="23">
        <f t="shared" si="1"/>
        <v>341</v>
      </c>
      <c r="U37" s="24">
        <f t="shared" si="4"/>
        <v>341</v>
      </c>
    </row>
    <row r="38" spans="1:22" ht="15" customHeight="1" x14ac:dyDescent="0.25">
      <c r="A38" s="52">
        <f t="shared" si="2"/>
        <v>25</v>
      </c>
      <c r="B38" s="55" t="s">
        <v>16</v>
      </c>
      <c r="C38" s="58">
        <v>145</v>
      </c>
      <c r="D38" s="61" t="s">
        <v>19</v>
      </c>
      <c r="E38" s="64">
        <v>523</v>
      </c>
      <c r="F38" s="25">
        <v>64</v>
      </c>
      <c r="G38" s="26">
        <v>29</v>
      </c>
      <c r="H38" s="26">
        <v>97</v>
      </c>
      <c r="I38" s="26">
        <v>0</v>
      </c>
      <c r="J38" s="26">
        <v>143</v>
      </c>
      <c r="K38" s="26">
        <v>0</v>
      </c>
      <c r="L38" s="27">
        <v>0</v>
      </c>
      <c r="M38" s="27">
        <v>0</v>
      </c>
      <c r="N38" s="27">
        <v>0</v>
      </c>
      <c r="O38" s="27">
        <v>0</v>
      </c>
      <c r="P38" s="28">
        <f t="shared" si="3"/>
        <v>0</v>
      </c>
      <c r="Q38" s="28">
        <f t="shared" si="0"/>
        <v>97</v>
      </c>
      <c r="R38" s="25">
        <v>0</v>
      </c>
      <c r="S38" s="26">
        <v>0</v>
      </c>
      <c r="T38" s="29">
        <f t="shared" si="1"/>
        <v>333</v>
      </c>
      <c r="U38" s="30">
        <f t="shared" si="4"/>
        <v>333</v>
      </c>
    </row>
    <row r="39" spans="1:22" ht="15" customHeight="1" x14ac:dyDescent="0.25">
      <c r="A39" s="51">
        <f t="shared" si="2"/>
        <v>26</v>
      </c>
      <c r="B39" s="54" t="s">
        <v>16</v>
      </c>
      <c r="C39" s="57">
        <v>146</v>
      </c>
      <c r="D39" s="60" t="s">
        <v>18</v>
      </c>
      <c r="E39" s="63">
        <v>497</v>
      </c>
      <c r="F39" s="19">
        <v>30</v>
      </c>
      <c r="G39" s="20">
        <v>40</v>
      </c>
      <c r="H39" s="20">
        <v>35</v>
      </c>
      <c r="I39" s="20">
        <v>0</v>
      </c>
      <c r="J39" s="20">
        <v>226</v>
      </c>
      <c r="K39" s="20">
        <v>0</v>
      </c>
      <c r="L39" s="21">
        <v>0</v>
      </c>
      <c r="M39" s="21">
        <v>0</v>
      </c>
      <c r="N39" s="21">
        <v>0</v>
      </c>
      <c r="O39" s="21">
        <v>0</v>
      </c>
      <c r="P39" s="22">
        <f t="shared" si="3"/>
        <v>0</v>
      </c>
      <c r="Q39" s="22">
        <f t="shared" si="0"/>
        <v>35</v>
      </c>
      <c r="R39" s="19">
        <v>0</v>
      </c>
      <c r="S39" s="20">
        <v>10</v>
      </c>
      <c r="T39" s="23">
        <f t="shared" si="1"/>
        <v>331</v>
      </c>
      <c r="U39" s="24">
        <f t="shared" si="4"/>
        <v>341</v>
      </c>
    </row>
    <row r="40" spans="1:22" ht="15" customHeight="1" x14ac:dyDescent="0.25">
      <c r="A40" s="52">
        <f t="shared" si="2"/>
        <v>27</v>
      </c>
      <c r="B40" s="55" t="s">
        <v>16</v>
      </c>
      <c r="C40" s="58">
        <v>146</v>
      </c>
      <c r="D40" s="61" t="s">
        <v>20</v>
      </c>
      <c r="E40" s="64">
        <v>496</v>
      </c>
      <c r="F40" s="25">
        <v>0</v>
      </c>
      <c r="G40" s="26">
        <v>0</v>
      </c>
      <c r="H40" s="26">
        <v>0</v>
      </c>
      <c r="I40" s="26">
        <v>0</v>
      </c>
      <c r="J40" s="26">
        <v>0</v>
      </c>
      <c r="K40" s="26">
        <v>0</v>
      </c>
      <c r="L40" s="27">
        <v>0</v>
      </c>
      <c r="M40" s="27">
        <v>0</v>
      </c>
      <c r="N40" s="27">
        <v>0</v>
      </c>
      <c r="O40" s="27">
        <v>0</v>
      </c>
      <c r="P40" s="28">
        <f t="shared" si="3"/>
        <v>0</v>
      </c>
      <c r="Q40" s="28">
        <f t="shared" si="0"/>
        <v>0</v>
      </c>
      <c r="R40" s="25">
        <v>0</v>
      </c>
      <c r="S40" s="26">
        <v>0</v>
      </c>
      <c r="T40" s="29">
        <f t="shared" si="1"/>
        <v>0</v>
      </c>
      <c r="U40" s="30">
        <f t="shared" si="4"/>
        <v>0</v>
      </c>
    </row>
    <row r="41" spans="1:22" ht="15" customHeight="1" x14ac:dyDescent="0.25">
      <c r="A41" s="51">
        <f t="shared" si="2"/>
        <v>28</v>
      </c>
      <c r="B41" s="54" t="s">
        <v>16</v>
      </c>
      <c r="C41" s="57">
        <v>147</v>
      </c>
      <c r="D41" s="60" t="s">
        <v>18</v>
      </c>
      <c r="E41" s="63">
        <v>662</v>
      </c>
      <c r="F41" s="19">
        <v>35</v>
      </c>
      <c r="G41" s="20">
        <v>4</v>
      </c>
      <c r="H41" s="20">
        <v>294</v>
      </c>
      <c r="I41" s="20">
        <v>56</v>
      </c>
      <c r="J41" s="20">
        <v>89</v>
      </c>
      <c r="K41" s="20">
        <v>2</v>
      </c>
      <c r="L41" s="21">
        <v>2</v>
      </c>
      <c r="M41" s="21">
        <v>19</v>
      </c>
      <c r="N41" s="21">
        <v>0</v>
      </c>
      <c r="O41" s="21">
        <v>0</v>
      </c>
      <c r="P41" s="22">
        <f t="shared" si="3"/>
        <v>21</v>
      </c>
      <c r="Q41" s="22">
        <f t="shared" si="0"/>
        <v>373</v>
      </c>
      <c r="R41" s="19">
        <v>0</v>
      </c>
      <c r="S41" s="20">
        <v>8</v>
      </c>
      <c r="T41" s="23">
        <f t="shared" si="1"/>
        <v>480</v>
      </c>
      <c r="U41" s="24">
        <f t="shared" si="4"/>
        <v>509</v>
      </c>
    </row>
    <row r="42" spans="1:22" ht="15" customHeight="1" x14ac:dyDescent="0.25">
      <c r="A42" s="52">
        <f t="shared" si="2"/>
        <v>29</v>
      </c>
      <c r="B42" s="55" t="s">
        <v>16</v>
      </c>
      <c r="C42" s="58">
        <v>147</v>
      </c>
      <c r="D42" s="61" t="s">
        <v>20</v>
      </c>
      <c r="E42" s="64">
        <v>662</v>
      </c>
      <c r="F42" s="25">
        <v>53</v>
      </c>
      <c r="G42" s="26">
        <v>4</v>
      </c>
      <c r="H42" s="26">
        <v>258</v>
      </c>
      <c r="I42" s="26">
        <v>96</v>
      </c>
      <c r="J42" s="26">
        <v>93</v>
      </c>
      <c r="K42" s="26">
        <v>4</v>
      </c>
      <c r="L42" s="27">
        <v>0</v>
      </c>
      <c r="M42" s="27">
        <v>12</v>
      </c>
      <c r="N42" s="27">
        <v>0</v>
      </c>
      <c r="O42" s="27">
        <v>0</v>
      </c>
      <c r="P42" s="28">
        <f t="shared" si="3"/>
        <v>12</v>
      </c>
      <c r="Q42" s="28">
        <f t="shared" si="0"/>
        <v>370</v>
      </c>
      <c r="R42" s="25">
        <v>0</v>
      </c>
      <c r="S42" s="26">
        <v>7</v>
      </c>
      <c r="T42" s="29">
        <f t="shared" si="1"/>
        <v>508</v>
      </c>
      <c r="U42" s="30">
        <f t="shared" si="4"/>
        <v>527</v>
      </c>
    </row>
    <row r="43" spans="1:22" ht="15" customHeight="1" x14ac:dyDescent="0.25">
      <c r="A43" s="51">
        <f t="shared" si="2"/>
        <v>30</v>
      </c>
      <c r="B43" s="54" t="s">
        <v>16</v>
      </c>
      <c r="C43" s="57">
        <v>147</v>
      </c>
      <c r="D43" s="60" t="s">
        <v>19</v>
      </c>
      <c r="E43" s="63">
        <v>661</v>
      </c>
      <c r="F43" s="19">
        <v>43</v>
      </c>
      <c r="G43" s="20">
        <v>8</v>
      </c>
      <c r="H43" s="20">
        <v>308</v>
      </c>
      <c r="I43" s="20">
        <v>63</v>
      </c>
      <c r="J43" s="20">
        <v>67</v>
      </c>
      <c r="K43" s="20">
        <v>0</v>
      </c>
      <c r="L43" s="21">
        <v>2</v>
      </c>
      <c r="M43" s="21">
        <v>13</v>
      </c>
      <c r="N43" s="21">
        <v>0</v>
      </c>
      <c r="O43" s="21">
        <v>0</v>
      </c>
      <c r="P43" s="22">
        <f t="shared" si="3"/>
        <v>15</v>
      </c>
      <c r="Q43" s="22">
        <f t="shared" si="0"/>
        <v>386</v>
      </c>
      <c r="R43" s="19">
        <v>0</v>
      </c>
      <c r="S43" s="20">
        <v>1</v>
      </c>
      <c r="T43" s="23">
        <f t="shared" si="1"/>
        <v>489</v>
      </c>
      <c r="U43" s="24">
        <f t="shared" si="4"/>
        <v>505</v>
      </c>
      <c r="V43">
        <f>C77</f>
        <v>0</v>
      </c>
    </row>
    <row r="44" spans="1:22" ht="15" customHeight="1" x14ac:dyDescent="0.25">
      <c r="A44" s="52">
        <f t="shared" si="2"/>
        <v>31</v>
      </c>
      <c r="B44" s="55" t="s">
        <v>16</v>
      </c>
      <c r="C44" s="58">
        <v>148</v>
      </c>
      <c r="D44" s="61" t="s">
        <v>18</v>
      </c>
      <c r="E44" s="64">
        <v>384</v>
      </c>
      <c r="F44" s="25">
        <v>132</v>
      </c>
      <c r="G44" s="26">
        <v>10</v>
      </c>
      <c r="H44" s="26">
        <v>18</v>
      </c>
      <c r="I44" s="26">
        <v>0</v>
      </c>
      <c r="J44" s="26">
        <v>142</v>
      </c>
      <c r="K44" s="26">
        <v>0</v>
      </c>
      <c r="L44" s="27">
        <v>48</v>
      </c>
      <c r="M44" s="27">
        <v>0</v>
      </c>
      <c r="N44" s="27">
        <v>0</v>
      </c>
      <c r="O44" s="27">
        <v>0</v>
      </c>
      <c r="P44" s="28">
        <f t="shared" si="3"/>
        <v>48</v>
      </c>
      <c r="Q44" s="28">
        <f t="shared" si="0"/>
        <v>66</v>
      </c>
      <c r="R44" s="25">
        <v>0</v>
      </c>
      <c r="S44" s="26">
        <v>9</v>
      </c>
      <c r="T44" s="29">
        <f t="shared" si="1"/>
        <v>302</v>
      </c>
      <c r="U44" s="30">
        <f t="shared" si="4"/>
        <v>359</v>
      </c>
      <c r="V44">
        <f>V43-V42</f>
        <v>0</v>
      </c>
    </row>
    <row r="45" spans="1:22" ht="15" customHeight="1" x14ac:dyDescent="0.25">
      <c r="A45" s="51">
        <v>1</v>
      </c>
      <c r="B45" s="54" t="s">
        <v>16</v>
      </c>
      <c r="C45" s="57">
        <v>148</v>
      </c>
      <c r="D45" s="60" t="s">
        <v>17</v>
      </c>
      <c r="E45" s="63">
        <v>737</v>
      </c>
      <c r="F45" s="19">
        <v>273</v>
      </c>
      <c r="G45" s="20">
        <v>50</v>
      </c>
      <c r="H45" s="20">
        <v>35</v>
      </c>
      <c r="I45" s="20">
        <v>2</v>
      </c>
      <c r="J45" s="20">
        <v>215</v>
      </c>
      <c r="K45" s="20">
        <v>3</v>
      </c>
      <c r="L45" s="21">
        <v>0</v>
      </c>
      <c r="M45" s="21">
        <v>0</v>
      </c>
      <c r="N45" s="21">
        <v>0</v>
      </c>
      <c r="O45" s="21">
        <v>0</v>
      </c>
      <c r="P45" s="22">
        <f t="shared" si="3"/>
        <v>0</v>
      </c>
      <c r="Q45" s="22">
        <f t="shared" si="0"/>
        <v>40</v>
      </c>
      <c r="R45" s="19">
        <v>136</v>
      </c>
      <c r="S45" s="20">
        <v>22</v>
      </c>
      <c r="T45" s="23">
        <f t="shared" si="1"/>
        <v>578</v>
      </c>
      <c r="U45" s="24">
        <f t="shared" si="4"/>
        <v>736</v>
      </c>
      <c r="V45" s="31" t="e">
        <f>V44*100/V43</f>
        <v>#DIV/0!</v>
      </c>
    </row>
    <row r="46" spans="1:22" ht="5.0999999999999996" customHeight="1" x14ac:dyDescent="0.25">
      <c r="A46" s="33"/>
      <c r="B46" s="34"/>
      <c r="C46" s="35"/>
      <c r="D46" s="36"/>
      <c r="E46" s="37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9"/>
    </row>
    <row r="47" spans="1:22" ht="0.95" customHeight="1" x14ac:dyDescent="0.25">
      <c r="A47" s="40"/>
      <c r="B47" s="41"/>
      <c r="C47" s="42"/>
      <c r="D47" s="43"/>
      <c r="E47" s="44"/>
      <c r="F47" s="45"/>
      <c r="G47" s="45"/>
      <c r="H47" s="45"/>
      <c r="I47" s="45"/>
      <c r="J47" s="45"/>
      <c r="K47" s="45"/>
      <c r="L47" s="45"/>
      <c r="M47" s="45"/>
      <c r="N47" s="45"/>
      <c r="O47" s="45"/>
      <c r="P47" s="45"/>
      <c r="Q47" s="45"/>
      <c r="R47" s="45"/>
      <c r="S47" s="45"/>
      <c r="T47" s="45"/>
      <c r="U47" s="46"/>
    </row>
    <row r="48" spans="1:22" ht="0.95" customHeight="1" x14ac:dyDescent="0.25">
      <c r="A48" s="33"/>
      <c r="B48" s="34"/>
      <c r="C48" s="35"/>
      <c r="D48" s="36"/>
      <c r="E48" s="37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9"/>
    </row>
    <row r="49" spans="1:21" ht="30" customHeight="1" x14ac:dyDescent="0.25">
      <c r="A49" s="47" t="s">
        <v>22</v>
      </c>
      <c r="B49" s="47"/>
      <c r="C49" s="47">
        <f>COUNTA(C14:C45)</f>
        <v>32</v>
      </c>
      <c r="D49" s="48"/>
      <c r="E49" s="49">
        <f>SUM(E14:E45)</f>
        <v>18566</v>
      </c>
      <c r="F49" s="49">
        <f>SUM(F14:F45)</f>
        <v>1816</v>
      </c>
      <c r="G49" s="49">
        <f t="shared" ref="G49:U49" si="5">SUM(G14:G45)</f>
        <v>942</v>
      </c>
      <c r="H49" s="49">
        <f t="shared" si="5"/>
        <v>3633</v>
      </c>
      <c r="I49" s="49">
        <f t="shared" si="5"/>
        <v>1005</v>
      </c>
      <c r="J49" s="49">
        <f t="shared" si="5"/>
        <v>5031</v>
      </c>
      <c r="K49" s="49">
        <f t="shared" si="5"/>
        <v>32</v>
      </c>
      <c r="L49" s="49">
        <f t="shared" si="5"/>
        <v>144</v>
      </c>
      <c r="M49" s="49">
        <f t="shared" si="5"/>
        <v>241</v>
      </c>
      <c r="N49" s="49">
        <f t="shared" si="5"/>
        <v>5</v>
      </c>
      <c r="O49" s="49">
        <f t="shared" si="5"/>
        <v>1</v>
      </c>
      <c r="P49" s="49">
        <f t="shared" si="5"/>
        <v>391</v>
      </c>
      <c r="Q49" s="49">
        <f t="shared" si="5"/>
        <v>5061</v>
      </c>
      <c r="R49" s="49">
        <f t="shared" si="5"/>
        <v>149</v>
      </c>
      <c r="S49" s="49">
        <f t="shared" si="5"/>
        <v>217</v>
      </c>
      <c r="T49" s="49">
        <f t="shared" si="5"/>
        <v>12459</v>
      </c>
      <c r="U49" s="49">
        <f t="shared" si="5"/>
        <v>13216</v>
      </c>
    </row>
    <row r="51" spans="1:21" x14ac:dyDescent="0.25">
      <c r="F51" s="65"/>
    </row>
  </sheetData>
  <sortState ref="A14:E45">
    <sortCondition ref="C14:C45"/>
    <sortCondition ref="D14:D45"/>
  </sortState>
  <mergeCells count="8">
    <mergeCell ref="F5:U7"/>
    <mergeCell ref="A7:D7"/>
    <mergeCell ref="A8:D8"/>
    <mergeCell ref="F8:U10"/>
    <mergeCell ref="A12:E12"/>
    <mergeCell ref="F12:K12"/>
    <mergeCell ref="L12:Q12"/>
    <mergeCell ref="R12:U12"/>
  </mergeCells>
  <pageMargins left="0.7" right="0.7" top="0.75" bottom="0.75" header="0.3" footer="0.3"/>
  <pageSetup paperSize="5" scale="55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Emmanuel Villaseñor</dc:creator>
  <cp:lastModifiedBy>Chema</cp:lastModifiedBy>
  <cp:lastPrinted>2015-06-11T02:22:01Z</cp:lastPrinted>
  <dcterms:created xsi:type="dcterms:W3CDTF">2015-06-07T01:43:21Z</dcterms:created>
  <dcterms:modified xsi:type="dcterms:W3CDTF">2015-09-23T19:51:01Z</dcterms:modified>
</cp:coreProperties>
</file>