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800" windowHeight="12435"/>
  </bookViews>
  <sheets>
    <sheet name="M_21_014_COAHUAYANA" sheetId="1" r:id="rId1"/>
  </sheets>
  <definedNames>
    <definedName name="_xlnm._FilterDatabase" localSheetId="0" hidden="1">M_21_014_COAHUAYANA!$P$12:$R$12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0" i="1" l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31" i="1"/>
  <c r="X31" i="1" l="1"/>
  <c r="T31" i="1"/>
  <c r="Q31" i="1"/>
  <c r="Y31" i="1" s="1"/>
  <c r="X30" i="1"/>
  <c r="T30" i="1"/>
  <c r="R30" i="1"/>
  <c r="Q30" i="1"/>
  <c r="X29" i="1"/>
  <c r="T29" i="1"/>
  <c r="Y29" i="1" s="1"/>
  <c r="Q29" i="1"/>
  <c r="R29" i="1" s="1"/>
  <c r="X28" i="1"/>
  <c r="T28" i="1"/>
  <c r="Q28" i="1"/>
  <c r="X27" i="1"/>
  <c r="T27" i="1"/>
  <c r="Q27" i="1"/>
  <c r="X26" i="1"/>
  <c r="T26" i="1"/>
  <c r="Q26" i="1"/>
  <c r="R26" i="1" s="1"/>
  <c r="X25" i="1"/>
  <c r="T25" i="1"/>
  <c r="Q25" i="1"/>
  <c r="R25" i="1" s="1"/>
  <c r="X24" i="1"/>
  <c r="T24" i="1"/>
  <c r="Q24" i="1"/>
  <c r="R24" i="1" s="1"/>
  <c r="X23" i="1"/>
  <c r="T23" i="1"/>
  <c r="Q23" i="1"/>
  <c r="X22" i="1"/>
  <c r="T22" i="1"/>
  <c r="Q22" i="1"/>
  <c r="R22" i="1" s="1"/>
  <c r="X21" i="1"/>
  <c r="T21" i="1"/>
  <c r="Q21" i="1"/>
  <c r="R21" i="1" s="1"/>
  <c r="X20" i="1"/>
  <c r="T20" i="1"/>
  <c r="Q20" i="1"/>
  <c r="X19" i="1"/>
  <c r="T19" i="1"/>
  <c r="Q19" i="1"/>
  <c r="X18" i="1"/>
  <c r="T18" i="1"/>
  <c r="Q18" i="1"/>
  <c r="R18" i="1" s="1"/>
  <c r="X17" i="1"/>
  <c r="T17" i="1"/>
  <c r="Q17" i="1"/>
  <c r="R17" i="1" s="1"/>
  <c r="X16" i="1"/>
  <c r="T16" i="1"/>
  <c r="Q16" i="1"/>
  <c r="X15" i="1"/>
  <c r="T15" i="1"/>
  <c r="Q15" i="1"/>
  <c r="X14" i="1"/>
  <c r="T14" i="1"/>
  <c r="R14" i="1"/>
  <c r="Q14" i="1"/>
  <c r="Y15" i="1" l="1"/>
  <c r="Y16" i="1"/>
  <c r="Y19" i="1"/>
  <c r="Y20" i="1"/>
  <c r="Y23" i="1"/>
  <c r="Y30" i="1"/>
  <c r="Y26" i="1"/>
  <c r="Y14" i="1"/>
  <c r="Y18" i="1"/>
  <c r="Y21" i="1"/>
  <c r="Y22" i="1"/>
  <c r="Y25" i="1"/>
  <c r="Y27" i="1"/>
  <c r="Y28" i="1"/>
  <c r="R16" i="1"/>
  <c r="R28" i="1"/>
  <c r="R20" i="1"/>
  <c r="R15" i="1"/>
  <c r="Y17" i="1"/>
  <c r="R19" i="1"/>
  <c r="R23" i="1"/>
  <c r="R27" i="1"/>
  <c r="R31" i="1"/>
  <c r="Y24" i="1"/>
  <c r="W35" i="1"/>
  <c r="V35" i="1"/>
  <c r="S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Z15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Y35" i="1" l="1"/>
  <c r="U35" i="1"/>
  <c r="T35" i="1"/>
  <c r="R35" i="1"/>
  <c r="Q35" i="1"/>
  <c r="Z14" i="1" l="1"/>
  <c r="Z16" i="1" s="1"/>
  <c r="Z17" i="1" s="1"/>
  <c r="Z18" i="1" s="1"/>
  <c r="A10" i="1" s="1"/>
  <c r="X35" i="1"/>
  <c r="A9" i="1" l="1"/>
</calcChain>
</file>

<file path=xl/sharedStrings.xml><?xml version="1.0" encoding="utf-8"?>
<sst xmlns="http://schemas.openxmlformats.org/spreadsheetml/2006/main" count="58" uniqueCount="24">
  <si>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</si>
  <si>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</si>
  <si>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</si>
  <si>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</si>
  <si>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</si>
  <si>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</si>
  <si>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</si>
  <si>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</si>
  <si>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</si>
  <si>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</si>
  <si>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</si>
  <si>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</si>
  <si>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</si>
  <si>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</si>
  <si>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</si>
  <si>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</si>
  <si>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BÁSICA</t>
  </si>
  <si>
    <t>CONTIGUA 1</t>
  </si>
  <si>
    <t>CONTIGUA 2</t>
  </si>
  <si>
    <t>TOTAL</t>
  </si>
  <si>
    <t>COAHUAYANA</t>
  </si>
  <si>
    <t>Municipio: 014 COAHUAYANA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</si>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</sst>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FF3FF"/>
        <bgColor indexed="0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5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2" applyFont="1" applyFill="1" applyBorder="1" applyAlignment="1">
      <alignment wrapText="1"/>
    </xf>
    <xf numFmtId="165" fontId="11" fillId="0" borderId="10" xfId="2" applyNumberFormat="1" applyFont="1" applyFill="1" applyBorder="1" applyAlignment="1">
      <alignment horizontal="center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4" xfId="1" applyFont="1" applyFill="1" applyBorder="1" applyAlignment="1" applyProtection="1">
      <alignment wrapText="1"/>
      <protection locked="0"/>
    </xf>
    <xf numFmtId="0" fontId="11" fillId="0" borderId="15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>
      <alignment wrapText="1"/>
    </xf>
    <xf numFmtId="166" fontId="11" fillId="6" borderId="16" xfId="1" applyNumberFormat="1" applyFont="1" applyFill="1" applyBorder="1" applyAlignment="1">
      <alignment horizontal="center" wrapText="1"/>
    </xf>
    <xf numFmtId="0" fontId="11" fillId="6" borderId="16" xfId="1" applyFont="1" applyFill="1" applyBorder="1" applyAlignment="1" applyProtection="1">
      <alignment wrapText="1"/>
      <protection locked="0"/>
    </xf>
    <xf numFmtId="0" fontId="11" fillId="6" borderId="10" xfId="1" applyFont="1" applyFill="1" applyBorder="1" applyAlignment="1" applyProtection="1">
      <alignment wrapText="1"/>
      <protection locked="0"/>
    </xf>
    <xf numFmtId="0" fontId="11" fillId="6" borderId="17" xfId="1" applyFont="1" applyFill="1" applyBorder="1" applyAlignment="1" applyProtection="1">
      <alignment wrapText="1"/>
      <protection locked="0"/>
    </xf>
    <xf numFmtId="0" fontId="11" fillId="6" borderId="18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>
      <alignment wrapText="1"/>
    </xf>
    <xf numFmtId="166" fontId="11" fillId="0" borderId="20" xfId="1" applyNumberFormat="1" applyFont="1" applyFill="1" applyBorder="1" applyAlignment="1">
      <alignment horizontal="center" wrapText="1"/>
    </xf>
    <xf numFmtId="0" fontId="11" fillId="0" borderId="20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 applyProtection="1">
      <alignment wrapText="1"/>
      <protection locked="0"/>
    </xf>
    <xf numFmtId="0" fontId="11" fillId="0" borderId="18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0" fontId="11" fillId="6" borderId="20" xfId="1" applyFont="1" applyFill="1" applyBorder="1" applyAlignment="1" applyProtection="1">
      <alignment wrapText="1"/>
      <protection locked="0"/>
    </xf>
    <xf numFmtId="0" fontId="11" fillId="6" borderId="1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 applyProtection="1">
      <alignment wrapText="1"/>
      <protection locked="0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7" borderId="0" xfId="1" applyNumberFormat="1" applyFont="1" applyFill="1" applyBorder="1" applyAlignment="1">
      <alignment horizontal="center" wrapText="1"/>
    </xf>
    <xf numFmtId="165" fontId="11" fillId="7" borderId="0" xfId="1" applyNumberFormat="1" applyFont="1" applyFill="1" applyBorder="1" applyAlignment="1">
      <alignment horizontal="left" wrapText="1"/>
    </xf>
    <xf numFmtId="165" fontId="11" fillId="7" borderId="0" xfId="1" applyNumberFormat="1" applyFont="1" applyFill="1" applyBorder="1" applyAlignment="1">
      <alignment horizontal="center" wrapText="1"/>
    </xf>
    <xf numFmtId="0" fontId="11" fillId="7" borderId="0" xfId="1" applyFont="1" applyFill="1" applyBorder="1" applyAlignment="1">
      <alignment horizontal="left" wrapText="1"/>
    </xf>
    <xf numFmtId="0" fontId="11" fillId="7" borderId="0" xfId="1" applyFont="1" applyFill="1" applyBorder="1" applyAlignment="1">
      <alignment horizontal="right" wrapText="1"/>
    </xf>
    <xf numFmtId="0" fontId="11" fillId="7" borderId="0" xfId="1" applyFont="1" applyFill="1" applyBorder="1" applyAlignment="1" applyProtection="1">
      <alignment wrapText="1"/>
      <protection locked="0"/>
    </xf>
    <xf numFmtId="0" fontId="11" fillId="7" borderId="0" xfId="1" applyFont="1" applyFill="1" applyBorder="1" applyAlignment="1">
      <alignment wrapText="1"/>
    </xf>
    <xf numFmtId="0" fontId="9" fillId="8" borderId="21" xfId="1" applyFont="1" applyFill="1" applyBorder="1" applyAlignment="1">
      <alignment horizontal="center" vertical="center" wrapText="1"/>
    </xf>
    <xf numFmtId="0" fontId="9" fillId="8" borderId="21" xfId="1" applyFont="1" applyFill="1" applyBorder="1" applyAlignment="1">
      <alignment horizontal="left" vertical="center" wrapText="1"/>
    </xf>
    <xf numFmtId="3" fontId="9" fillId="8" borderId="21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 wrapText="1"/>
    </xf>
    <xf numFmtId="0" fontId="9" fillId="4" borderId="5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10" fillId="5" borderId="6" xfId="1" applyFont="1" applyFill="1" applyBorder="1" applyAlignment="1">
      <alignment horizontal="center" wrapText="1"/>
    </xf>
    <xf numFmtId="0" fontId="10" fillId="5" borderId="5" xfId="1" applyFont="1" applyFill="1" applyBorder="1" applyAlignment="1">
      <alignment horizontal="center" wrapText="1"/>
    </xf>
    <xf numFmtId="0" fontId="10" fillId="5" borderId="7" xfId="1" applyFont="1" applyFill="1" applyBorder="1" applyAlignment="1">
      <alignment horizontal="center"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3200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200025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581025</xdr:colOff>
      <xdr:row>0</xdr:row>
      <xdr:rowOff>0</xdr:rowOff>
    </xdr:from>
    <xdr:to>
      <xdr:col>24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4275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12</xdr:col>
      <xdr:colOff>533400</xdr:colOff>
      <xdr:row>12</xdr:row>
      <xdr:rowOff>523875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231457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050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175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750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550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99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400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325" y="2292975"/>
          <a:ext cx="476250" cy="476250"/>
        </a:xfrm>
        <a:prstGeom prst="rect">
          <a:avLst/>
        </a:prstGeom>
      </xdr:spPr>
    </xdr:pic>
    <xdr:clientData/>
  </xdr:twoCellAnchor>
  <xdr:oneCellAnchor>
    <xdr:from>
      <xdr:col>18</xdr:col>
      <xdr:colOff>42750</xdr:colOff>
      <xdr:row>12</xdr:row>
      <xdr:rowOff>42750</xdr:rowOff>
    </xdr:from>
    <xdr:ext cx="476250" cy="476250"/>
    <xdr:pic>
      <xdr:nvPicPr>
        <xdr:cNvPr id="1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55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542925</xdr:colOff>
      <xdr:row>12</xdr:row>
      <xdr:rowOff>44032</xdr:rowOff>
    </xdr:from>
    <xdr:ext cx="438000" cy="457467"/>
    <xdr:pic>
      <xdr:nvPicPr>
        <xdr:cNvPr id="19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2330032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workbookViewId="0">
      <pane xSplit="5" ySplit="13" topLeftCell="G29" activePane="bottomRight" state="frozen"/>
      <selection pane="topRight" activeCell="F1" sqref="F1"/>
      <selection pane="bottomLeft" activeCell="A13" sqref="A13"/>
      <selection pane="bottomRight" activeCell="U31" sqref="U14:U31"/>
    </sheetView>
  </sheetViews>
  <sheetFormatPr baseColWidth="10" defaultRowHeight="15" customHeight="1" x14ac:dyDescent="0.25"/>
  <cols>
    <col min="1" max="1" width="5.140625" bestFit="1" customWidth="1"/>
    <col min="2" max="2" width="10.1406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4.7109375" bestFit="1" customWidth="1"/>
    <col min="17" max="18" width="11.85546875" customWidth="1"/>
    <col min="19" max="19" width="15.42578125" customWidth="1"/>
    <col min="20" max="21" width="11.85546875" customWidth="1"/>
    <col min="22" max="25" width="9.7109375" customWidth="1"/>
    <col min="26" max="26" width="11.42578125" hidden="1" customWidth="1"/>
  </cols>
  <sheetData>
    <row r="1" spans="1:2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 x14ac:dyDescent="0.25">
      <c r="B5" s="1"/>
      <c r="C5" s="1"/>
      <c r="D5" s="1"/>
      <c r="E5" s="2"/>
      <c r="F5" s="58" t="s">
        <v>22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</row>
    <row r="6" spans="1:26" ht="15" customHeight="1" x14ac:dyDescent="0.25">
      <c r="B6" s="1"/>
      <c r="C6" s="1"/>
      <c r="D6" s="1"/>
      <c r="E6" s="2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</row>
    <row r="7" spans="1:26" ht="15" customHeight="1" x14ac:dyDescent="0.3">
      <c r="A7" s="59"/>
      <c r="B7" s="59"/>
      <c r="C7" s="59"/>
      <c r="D7" s="59"/>
      <c r="E7" s="2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</row>
    <row r="8" spans="1:26" ht="15" customHeight="1" x14ac:dyDescent="0.3">
      <c r="A8" s="59" t="s">
        <v>21</v>
      </c>
      <c r="B8" s="59"/>
      <c r="C8" s="59"/>
      <c r="D8" s="59"/>
      <c r="F8" s="60" t="s">
        <v>0</v>
      </c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 spans="1:26" ht="15" customHeight="1" x14ac:dyDescent="0.3">
      <c r="A9" s="3" t="str">
        <f>CONCATENATE("Casillas computadas: ",Z16," de ",Z15)</f>
        <v>Casillas computadas: 18 de 18</v>
      </c>
      <c r="B9" s="4"/>
      <c r="C9" s="4"/>
      <c r="D9" s="4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spans="1:26" ht="15" customHeight="1" x14ac:dyDescent="0.3">
      <c r="A10" s="5" t="str">
        <f>CONCATENATE("Porcentaje de avance de captura: ",Z18,"%")</f>
        <v>Porcentaje de avance de captura: 100.00%</v>
      </c>
      <c r="B10" s="6"/>
      <c r="C10" s="6"/>
      <c r="D10" s="7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</row>
    <row r="11" spans="1:26" ht="15" customHeight="1" thickBot="1" x14ac:dyDescent="0.3">
      <c r="F11" s="2"/>
      <c r="G11" s="2"/>
      <c r="H11" s="2"/>
      <c r="I11" s="2"/>
      <c r="J11" s="2"/>
      <c r="K11" s="2"/>
    </row>
    <row r="12" spans="1:26" ht="15" customHeight="1" thickBot="1" x14ac:dyDescent="0.3">
      <c r="A12" s="61" t="s">
        <v>1</v>
      </c>
      <c r="B12" s="62"/>
      <c r="C12" s="62"/>
      <c r="D12" s="62"/>
      <c r="E12" s="63"/>
      <c r="F12" s="64" t="s">
        <v>2</v>
      </c>
      <c r="G12" s="65"/>
      <c r="H12" s="65"/>
      <c r="I12" s="65"/>
      <c r="J12" s="65"/>
      <c r="K12" s="65"/>
      <c r="L12" s="65"/>
      <c r="M12" s="65"/>
      <c r="N12" s="65"/>
      <c r="O12" s="66"/>
      <c r="P12" s="67" t="s">
        <v>3</v>
      </c>
      <c r="Q12" s="67"/>
      <c r="R12" s="67"/>
      <c r="S12" s="68" t="s">
        <v>4</v>
      </c>
      <c r="T12" s="69"/>
      <c r="U12" s="70"/>
      <c r="V12" s="71" t="s">
        <v>5</v>
      </c>
      <c r="W12" s="72"/>
      <c r="X12" s="72"/>
      <c r="Y12" s="73"/>
    </row>
    <row r="13" spans="1:26" s="13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 t="s">
        <v>11</v>
      </c>
      <c r="R13" s="12" t="s">
        <v>12</v>
      </c>
      <c r="S13" s="10"/>
      <c r="T13" s="10" t="s">
        <v>11</v>
      </c>
      <c r="U13" s="10" t="s">
        <v>12</v>
      </c>
      <c r="V13" s="12" t="s">
        <v>13</v>
      </c>
      <c r="W13" s="12" t="s">
        <v>14</v>
      </c>
      <c r="X13" s="12" t="s">
        <v>15</v>
      </c>
      <c r="Y13" s="12" t="s">
        <v>23</v>
      </c>
    </row>
    <row r="14" spans="1:26" ht="15" customHeight="1" x14ac:dyDescent="0.25">
      <c r="A14" s="14">
        <v>1</v>
      </c>
      <c r="B14" s="15" t="s">
        <v>20</v>
      </c>
      <c r="C14" s="16">
        <v>225</v>
      </c>
      <c r="D14" s="15" t="s">
        <v>16</v>
      </c>
      <c r="E14" s="2">
        <v>584</v>
      </c>
      <c r="F14" s="17">
        <v>11</v>
      </c>
      <c r="G14" s="18">
        <v>87</v>
      </c>
      <c r="H14" s="18">
        <v>167</v>
      </c>
      <c r="I14" s="18">
        <v>2</v>
      </c>
      <c r="J14" s="18">
        <v>0</v>
      </c>
      <c r="K14" s="18">
        <v>0</v>
      </c>
      <c r="L14" s="18">
        <v>93</v>
      </c>
      <c r="M14" s="18">
        <v>15</v>
      </c>
      <c r="N14" s="18">
        <v>0</v>
      </c>
      <c r="O14" s="19">
        <v>0</v>
      </c>
      <c r="P14" s="20">
        <v>2</v>
      </c>
      <c r="Q14" s="21">
        <f>P14</f>
        <v>2</v>
      </c>
      <c r="R14" s="22">
        <f>Q14+G14+J14</f>
        <v>89</v>
      </c>
      <c r="S14" s="20">
        <v>0</v>
      </c>
      <c r="T14" s="21">
        <f>S14</f>
        <v>0</v>
      </c>
      <c r="U14" s="22">
        <f t="shared" ref="U14:U30" si="0">H14+I14+T14</f>
        <v>169</v>
      </c>
      <c r="V14" s="17"/>
      <c r="W14" s="18">
        <v>6</v>
      </c>
      <c r="X14" s="23">
        <f>SUM(F14:O14)</f>
        <v>375</v>
      </c>
      <c r="Y14" s="24">
        <f>Q14+T14+V14+W14+X14</f>
        <v>383</v>
      </c>
      <c r="Z14">
        <f>COUNTIF(Y14:Y31,0)</f>
        <v>0</v>
      </c>
    </row>
    <row r="15" spans="1:26" ht="15" customHeight="1" x14ac:dyDescent="0.25">
      <c r="A15" s="25">
        <f>A14+1</f>
        <v>2</v>
      </c>
      <c r="B15" s="15" t="s">
        <v>20</v>
      </c>
      <c r="C15" s="16">
        <v>225</v>
      </c>
      <c r="D15" s="15" t="s">
        <v>17</v>
      </c>
      <c r="E15" s="2">
        <v>583</v>
      </c>
      <c r="F15" s="26">
        <v>14</v>
      </c>
      <c r="G15" s="27">
        <v>81</v>
      </c>
      <c r="H15" s="27">
        <v>139</v>
      </c>
      <c r="I15" s="27">
        <v>2</v>
      </c>
      <c r="J15" s="27">
        <v>1</v>
      </c>
      <c r="K15" s="27">
        <v>0</v>
      </c>
      <c r="L15" s="27">
        <v>97</v>
      </c>
      <c r="M15" s="27">
        <v>15</v>
      </c>
      <c r="N15" s="27">
        <v>0</v>
      </c>
      <c r="O15" s="28">
        <v>0</v>
      </c>
      <c r="P15" s="26">
        <v>1</v>
      </c>
      <c r="Q15" s="27">
        <f t="shared" ref="Q15:Q31" si="1">P15</f>
        <v>1</v>
      </c>
      <c r="R15" s="28">
        <f t="shared" ref="R15:R31" si="2">Q15+G15+J15</f>
        <v>83</v>
      </c>
      <c r="S15" s="26">
        <v>3</v>
      </c>
      <c r="T15" s="27">
        <f t="shared" ref="T15:T31" si="3">S15</f>
        <v>3</v>
      </c>
      <c r="U15" s="28">
        <f t="shared" si="0"/>
        <v>144</v>
      </c>
      <c r="V15" s="26"/>
      <c r="W15" s="27">
        <v>6</v>
      </c>
      <c r="X15" s="29">
        <f t="shared" ref="X15:X31" si="4">SUM(F15:O15)</f>
        <v>349</v>
      </c>
      <c r="Y15" s="30">
        <f t="shared" ref="Y15:Y31" si="5">Q15+T15+V15+W15+X15</f>
        <v>359</v>
      </c>
      <c r="Z15">
        <f>C35</f>
        <v>18</v>
      </c>
    </row>
    <row r="16" spans="1:26" ht="15" customHeight="1" x14ac:dyDescent="0.25">
      <c r="A16" s="31">
        <f t="shared" ref="A16:A31" si="6">A15+1</f>
        <v>3</v>
      </c>
      <c r="B16" s="15" t="s">
        <v>20</v>
      </c>
      <c r="C16" s="16">
        <v>226</v>
      </c>
      <c r="D16" s="15" t="s">
        <v>16</v>
      </c>
      <c r="E16" s="2">
        <v>638</v>
      </c>
      <c r="F16" s="32">
        <v>24</v>
      </c>
      <c r="G16" s="21">
        <v>68</v>
      </c>
      <c r="H16" s="21">
        <v>174</v>
      </c>
      <c r="I16" s="21">
        <v>1</v>
      </c>
      <c r="J16" s="21">
        <v>1</v>
      </c>
      <c r="K16" s="21">
        <v>0</v>
      </c>
      <c r="L16" s="21">
        <v>102</v>
      </c>
      <c r="M16" s="21">
        <v>13</v>
      </c>
      <c r="N16" s="21">
        <v>0</v>
      </c>
      <c r="O16" s="33">
        <v>0</v>
      </c>
      <c r="P16" s="32">
        <v>2</v>
      </c>
      <c r="Q16" s="21">
        <f t="shared" si="1"/>
        <v>2</v>
      </c>
      <c r="R16" s="33">
        <f t="shared" si="2"/>
        <v>71</v>
      </c>
      <c r="S16" s="32">
        <v>0</v>
      </c>
      <c r="T16" s="21">
        <f t="shared" si="3"/>
        <v>0</v>
      </c>
      <c r="U16" s="33">
        <f t="shared" si="0"/>
        <v>175</v>
      </c>
      <c r="V16" s="32"/>
      <c r="W16" s="21">
        <v>0</v>
      </c>
      <c r="X16" s="34">
        <f t="shared" si="4"/>
        <v>383</v>
      </c>
      <c r="Y16" s="35">
        <f t="shared" si="5"/>
        <v>385</v>
      </c>
      <c r="Z16">
        <f>Z15-Z14</f>
        <v>18</v>
      </c>
    </row>
    <row r="17" spans="1:26" ht="15" customHeight="1" x14ac:dyDescent="0.25">
      <c r="A17" s="25">
        <f t="shared" si="6"/>
        <v>4</v>
      </c>
      <c r="B17" s="15" t="s">
        <v>20</v>
      </c>
      <c r="C17" s="16">
        <v>226</v>
      </c>
      <c r="D17" s="15" t="s">
        <v>17</v>
      </c>
      <c r="E17" s="2">
        <v>638</v>
      </c>
      <c r="F17" s="26">
        <v>27</v>
      </c>
      <c r="G17" s="27">
        <v>52</v>
      </c>
      <c r="H17" s="27">
        <v>190</v>
      </c>
      <c r="I17" s="27">
        <v>0</v>
      </c>
      <c r="J17" s="27">
        <v>2</v>
      </c>
      <c r="K17" s="27">
        <v>0</v>
      </c>
      <c r="L17" s="27">
        <v>104</v>
      </c>
      <c r="M17" s="27">
        <v>4</v>
      </c>
      <c r="N17" s="27">
        <v>0</v>
      </c>
      <c r="O17" s="28">
        <v>0</v>
      </c>
      <c r="P17" s="26">
        <v>0</v>
      </c>
      <c r="Q17" s="27">
        <f t="shared" si="1"/>
        <v>0</v>
      </c>
      <c r="R17" s="28">
        <f t="shared" si="2"/>
        <v>54</v>
      </c>
      <c r="S17" s="26">
        <v>1</v>
      </c>
      <c r="T17" s="27">
        <f t="shared" si="3"/>
        <v>1</v>
      </c>
      <c r="U17" s="28">
        <f t="shared" si="0"/>
        <v>191</v>
      </c>
      <c r="V17" s="26"/>
      <c r="W17" s="27">
        <v>12</v>
      </c>
      <c r="X17" s="29">
        <f t="shared" si="4"/>
        <v>379</v>
      </c>
      <c r="Y17" s="30">
        <f t="shared" si="5"/>
        <v>392</v>
      </c>
      <c r="Z17" s="36">
        <f>Z16*100/Z15</f>
        <v>100</v>
      </c>
    </row>
    <row r="18" spans="1:26" ht="15" customHeight="1" x14ac:dyDescent="0.25">
      <c r="A18" s="31">
        <f t="shared" si="6"/>
        <v>5</v>
      </c>
      <c r="B18" s="15" t="s">
        <v>20</v>
      </c>
      <c r="C18" s="16">
        <v>226</v>
      </c>
      <c r="D18" s="15" t="s">
        <v>18</v>
      </c>
      <c r="E18" s="2">
        <v>638</v>
      </c>
      <c r="F18" s="32">
        <v>16</v>
      </c>
      <c r="G18" s="21">
        <v>55</v>
      </c>
      <c r="H18" s="21">
        <v>165</v>
      </c>
      <c r="I18" s="21">
        <v>3</v>
      </c>
      <c r="J18" s="21">
        <v>3</v>
      </c>
      <c r="K18" s="21">
        <v>0</v>
      </c>
      <c r="L18" s="21">
        <v>105</v>
      </c>
      <c r="M18" s="21">
        <v>16</v>
      </c>
      <c r="N18" s="21">
        <v>0</v>
      </c>
      <c r="O18" s="33">
        <v>0</v>
      </c>
      <c r="P18" s="32">
        <v>0</v>
      </c>
      <c r="Q18" s="21">
        <f t="shared" si="1"/>
        <v>0</v>
      </c>
      <c r="R18" s="33">
        <f t="shared" si="2"/>
        <v>58</v>
      </c>
      <c r="S18" s="32">
        <v>4</v>
      </c>
      <c r="T18" s="21">
        <f t="shared" si="3"/>
        <v>4</v>
      </c>
      <c r="U18" s="33">
        <f t="shared" si="0"/>
        <v>172</v>
      </c>
      <c r="V18" s="32"/>
      <c r="W18" s="21">
        <v>11</v>
      </c>
      <c r="X18" s="34">
        <f t="shared" si="4"/>
        <v>363</v>
      </c>
      <c r="Y18" s="35">
        <f t="shared" si="5"/>
        <v>378</v>
      </c>
      <c r="Z18" s="37" t="str">
        <f>TEXT(Z17,"0.00")</f>
        <v>100.00</v>
      </c>
    </row>
    <row r="19" spans="1:26" ht="15" customHeight="1" x14ac:dyDescent="0.25">
      <c r="A19" s="25">
        <f t="shared" si="6"/>
        <v>6</v>
      </c>
      <c r="B19" s="15" t="s">
        <v>20</v>
      </c>
      <c r="C19" s="16">
        <v>227</v>
      </c>
      <c r="D19" s="15" t="s">
        <v>16</v>
      </c>
      <c r="E19" s="2">
        <v>321</v>
      </c>
      <c r="F19" s="26">
        <v>6</v>
      </c>
      <c r="G19" s="27">
        <v>51</v>
      </c>
      <c r="H19" s="27">
        <v>55</v>
      </c>
      <c r="I19" s="27">
        <v>1</v>
      </c>
      <c r="J19" s="27">
        <v>5</v>
      </c>
      <c r="K19" s="27">
        <v>0</v>
      </c>
      <c r="L19" s="27">
        <v>38</v>
      </c>
      <c r="M19" s="27">
        <v>0</v>
      </c>
      <c r="N19" s="27">
        <v>0</v>
      </c>
      <c r="O19" s="28">
        <v>0</v>
      </c>
      <c r="P19" s="26">
        <v>1</v>
      </c>
      <c r="Q19" s="27">
        <f t="shared" si="1"/>
        <v>1</v>
      </c>
      <c r="R19" s="28">
        <f t="shared" si="2"/>
        <v>57</v>
      </c>
      <c r="S19" s="26">
        <v>0</v>
      </c>
      <c r="T19" s="27">
        <f t="shared" si="3"/>
        <v>0</v>
      </c>
      <c r="U19" s="28">
        <f t="shared" si="0"/>
        <v>56</v>
      </c>
      <c r="V19" s="26"/>
      <c r="W19" s="27">
        <v>2</v>
      </c>
      <c r="X19" s="29">
        <f t="shared" si="4"/>
        <v>156</v>
      </c>
      <c r="Y19" s="30">
        <f t="shared" si="5"/>
        <v>159</v>
      </c>
    </row>
    <row r="20" spans="1:26" ht="15" customHeight="1" x14ac:dyDescent="0.25">
      <c r="A20" s="31">
        <f t="shared" si="6"/>
        <v>7</v>
      </c>
      <c r="B20" s="15" t="s">
        <v>20</v>
      </c>
      <c r="C20" s="16">
        <v>228</v>
      </c>
      <c r="D20" s="15" t="s">
        <v>16</v>
      </c>
      <c r="E20" s="2">
        <v>738</v>
      </c>
      <c r="F20" s="32">
        <v>77</v>
      </c>
      <c r="G20" s="21">
        <v>110</v>
      </c>
      <c r="H20" s="21">
        <v>42</v>
      </c>
      <c r="I20" s="21">
        <v>2</v>
      </c>
      <c r="J20" s="21">
        <v>3</v>
      </c>
      <c r="K20" s="21">
        <v>0</v>
      </c>
      <c r="L20" s="21">
        <v>201</v>
      </c>
      <c r="M20" s="21">
        <v>7</v>
      </c>
      <c r="N20" s="21">
        <v>0</v>
      </c>
      <c r="O20" s="33">
        <v>0</v>
      </c>
      <c r="P20" s="32">
        <v>0</v>
      </c>
      <c r="Q20" s="21">
        <f t="shared" si="1"/>
        <v>0</v>
      </c>
      <c r="R20" s="33">
        <f t="shared" si="2"/>
        <v>113</v>
      </c>
      <c r="S20" s="32">
        <v>0</v>
      </c>
      <c r="T20" s="21">
        <f t="shared" si="3"/>
        <v>0</v>
      </c>
      <c r="U20" s="33">
        <f t="shared" si="0"/>
        <v>44</v>
      </c>
      <c r="V20" s="32"/>
      <c r="W20" s="21">
        <v>8</v>
      </c>
      <c r="X20" s="34">
        <f t="shared" si="4"/>
        <v>442</v>
      </c>
      <c r="Y20" s="35">
        <f t="shared" si="5"/>
        <v>450</v>
      </c>
    </row>
    <row r="21" spans="1:26" ht="15" customHeight="1" x14ac:dyDescent="0.25">
      <c r="A21" s="25">
        <f t="shared" si="6"/>
        <v>8</v>
      </c>
      <c r="B21" s="15" t="s">
        <v>20</v>
      </c>
      <c r="C21" s="16">
        <v>229</v>
      </c>
      <c r="D21" s="15" t="s">
        <v>16</v>
      </c>
      <c r="E21" s="2">
        <v>757</v>
      </c>
      <c r="F21" s="26">
        <v>70</v>
      </c>
      <c r="G21" s="27">
        <v>80</v>
      </c>
      <c r="H21" s="27">
        <v>86</v>
      </c>
      <c r="I21" s="27">
        <v>1</v>
      </c>
      <c r="J21" s="27">
        <v>1</v>
      </c>
      <c r="K21" s="27">
        <v>0</v>
      </c>
      <c r="L21" s="27">
        <v>170</v>
      </c>
      <c r="M21" s="27">
        <v>8</v>
      </c>
      <c r="N21" s="27">
        <v>0</v>
      </c>
      <c r="O21" s="28">
        <v>0</v>
      </c>
      <c r="P21" s="26">
        <v>0</v>
      </c>
      <c r="Q21" s="27">
        <f t="shared" si="1"/>
        <v>0</v>
      </c>
      <c r="R21" s="28">
        <f t="shared" si="2"/>
        <v>81</v>
      </c>
      <c r="S21" s="26">
        <v>0</v>
      </c>
      <c r="T21" s="27">
        <f t="shared" si="3"/>
        <v>0</v>
      </c>
      <c r="U21" s="28">
        <f t="shared" si="0"/>
        <v>87</v>
      </c>
      <c r="V21" s="26"/>
      <c r="W21" s="27">
        <v>6</v>
      </c>
      <c r="X21" s="29">
        <f t="shared" si="4"/>
        <v>416</v>
      </c>
      <c r="Y21" s="30">
        <f t="shared" si="5"/>
        <v>422</v>
      </c>
    </row>
    <row r="22" spans="1:26" ht="15" customHeight="1" x14ac:dyDescent="0.25">
      <c r="A22" s="31">
        <f t="shared" si="6"/>
        <v>9</v>
      </c>
      <c r="B22" s="15" t="s">
        <v>20</v>
      </c>
      <c r="C22" s="16">
        <v>229</v>
      </c>
      <c r="D22" s="15" t="s">
        <v>17</v>
      </c>
      <c r="E22" s="2">
        <v>757</v>
      </c>
      <c r="F22" s="32">
        <v>77</v>
      </c>
      <c r="G22" s="21">
        <v>106</v>
      </c>
      <c r="H22" s="21">
        <v>98</v>
      </c>
      <c r="I22" s="21">
        <v>2</v>
      </c>
      <c r="J22" s="21">
        <v>4</v>
      </c>
      <c r="K22" s="21">
        <v>0</v>
      </c>
      <c r="L22" s="21">
        <v>136</v>
      </c>
      <c r="M22" s="21">
        <v>13</v>
      </c>
      <c r="N22" s="21">
        <v>0</v>
      </c>
      <c r="O22" s="33">
        <v>0</v>
      </c>
      <c r="P22" s="32">
        <v>1</v>
      </c>
      <c r="Q22" s="21">
        <f t="shared" si="1"/>
        <v>1</v>
      </c>
      <c r="R22" s="33">
        <f t="shared" si="2"/>
        <v>111</v>
      </c>
      <c r="S22" s="32">
        <v>2</v>
      </c>
      <c r="T22" s="21">
        <f t="shared" si="3"/>
        <v>2</v>
      </c>
      <c r="U22" s="33">
        <f t="shared" si="0"/>
        <v>102</v>
      </c>
      <c r="V22" s="32"/>
      <c r="W22" s="21">
        <v>12</v>
      </c>
      <c r="X22" s="34">
        <f t="shared" si="4"/>
        <v>436</v>
      </c>
      <c r="Y22" s="35">
        <f t="shared" si="5"/>
        <v>451</v>
      </c>
    </row>
    <row r="23" spans="1:26" ht="15" customHeight="1" x14ac:dyDescent="0.25">
      <c r="A23" s="25">
        <f t="shared" si="6"/>
        <v>10</v>
      </c>
      <c r="B23" s="15" t="s">
        <v>20</v>
      </c>
      <c r="C23" s="16">
        <v>230</v>
      </c>
      <c r="D23" s="15" t="s">
        <v>16</v>
      </c>
      <c r="E23" s="2">
        <v>181</v>
      </c>
      <c r="F23" s="26">
        <v>5</v>
      </c>
      <c r="G23" s="27">
        <v>32</v>
      </c>
      <c r="H23" s="27">
        <v>29</v>
      </c>
      <c r="I23" s="27">
        <v>0</v>
      </c>
      <c r="J23" s="27">
        <v>2</v>
      </c>
      <c r="K23" s="27">
        <v>0</v>
      </c>
      <c r="L23" s="27">
        <v>33</v>
      </c>
      <c r="M23" s="27">
        <v>3</v>
      </c>
      <c r="N23" s="27">
        <v>0</v>
      </c>
      <c r="O23" s="28">
        <v>0</v>
      </c>
      <c r="P23" s="26">
        <v>1</v>
      </c>
      <c r="Q23" s="27">
        <f t="shared" si="1"/>
        <v>1</v>
      </c>
      <c r="R23" s="28">
        <f t="shared" si="2"/>
        <v>35</v>
      </c>
      <c r="S23" s="26">
        <v>0</v>
      </c>
      <c r="T23" s="27">
        <f t="shared" si="3"/>
        <v>0</v>
      </c>
      <c r="U23" s="28">
        <f t="shared" si="0"/>
        <v>29</v>
      </c>
      <c r="V23" s="26"/>
      <c r="W23" s="27">
        <v>0</v>
      </c>
      <c r="X23" s="29">
        <f t="shared" si="4"/>
        <v>104</v>
      </c>
      <c r="Y23" s="30">
        <f t="shared" si="5"/>
        <v>105</v>
      </c>
      <c r="Z23" s="36"/>
    </row>
    <row r="24" spans="1:26" ht="15" customHeight="1" x14ac:dyDescent="0.25">
      <c r="A24" s="25">
        <f t="shared" si="6"/>
        <v>11</v>
      </c>
      <c r="B24" s="15" t="s">
        <v>20</v>
      </c>
      <c r="C24" s="16">
        <v>231</v>
      </c>
      <c r="D24" s="15" t="s">
        <v>16</v>
      </c>
      <c r="E24" s="2">
        <v>760</v>
      </c>
      <c r="F24" s="38">
        <v>18</v>
      </c>
      <c r="G24" s="39">
        <v>117</v>
      </c>
      <c r="H24" s="39">
        <v>133</v>
      </c>
      <c r="I24" s="39">
        <v>3</v>
      </c>
      <c r="J24" s="39">
        <v>9</v>
      </c>
      <c r="K24" s="39">
        <v>0</v>
      </c>
      <c r="L24" s="39">
        <v>213</v>
      </c>
      <c r="M24" s="39">
        <v>2</v>
      </c>
      <c r="N24" s="39">
        <v>0</v>
      </c>
      <c r="O24" s="40">
        <v>0</v>
      </c>
      <c r="P24" s="38">
        <v>0</v>
      </c>
      <c r="Q24" s="27">
        <f t="shared" si="1"/>
        <v>0</v>
      </c>
      <c r="R24" s="28">
        <f t="shared" si="2"/>
        <v>126</v>
      </c>
      <c r="S24" s="38">
        <v>1</v>
      </c>
      <c r="T24" s="39">
        <f t="shared" si="3"/>
        <v>1</v>
      </c>
      <c r="U24" s="40">
        <f t="shared" si="0"/>
        <v>137</v>
      </c>
      <c r="V24" s="38"/>
      <c r="W24" s="39">
        <v>13</v>
      </c>
      <c r="X24" s="29">
        <f t="shared" si="4"/>
        <v>495</v>
      </c>
      <c r="Y24" s="30">
        <f t="shared" si="5"/>
        <v>509</v>
      </c>
      <c r="Z24" s="36"/>
    </row>
    <row r="25" spans="1:26" ht="15" customHeight="1" x14ac:dyDescent="0.25">
      <c r="A25" s="25">
        <f t="shared" si="6"/>
        <v>12</v>
      </c>
      <c r="B25" s="15" t="s">
        <v>20</v>
      </c>
      <c r="C25" s="16">
        <v>232</v>
      </c>
      <c r="D25" s="15" t="s">
        <v>16</v>
      </c>
      <c r="E25" s="2">
        <v>643</v>
      </c>
      <c r="F25" s="38">
        <v>8</v>
      </c>
      <c r="G25" s="39">
        <v>81</v>
      </c>
      <c r="H25" s="39">
        <v>192</v>
      </c>
      <c r="I25" s="39">
        <v>2</v>
      </c>
      <c r="J25" s="39">
        <v>2</v>
      </c>
      <c r="K25" s="39">
        <v>0</v>
      </c>
      <c r="L25" s="39">
        <v>98</v>
      </c>
      <c r="M25" s="39">
        <v>3</v>
      </c>
      <c r="N25" s="39">
        <v>0</v>
      </c>
      <c r="O25" s="40">
        <v>0</v>
      </c>
      <c r="P25" s="38">
        <v>0</v>
      </c>
      <c r="Q25" s="27">
        <f t="shared" si="1"/>
        <v>0</v>
      </c>
      <c r="R25" s="28">
        <f t="shared" si="2"/>
        <v>83</v>
      </c>
      <c r="S25" s="38">
        <v>1</v>
      </c>
      <c r="T25" s="39">
        <f t="shared" si="3"/>
        <v>1</v>
      </c>
      <c r="U25" s="40">
        <f t="shared" si="0"/>
        <v>195</v>
      </c>
      <c r="V25" s="38"/>
      <c r="W25" s="39">
        <v>7</v>
      </c>
      <c r="X25" s="29">
        <f t="shared" si="4"/>
        <v>386</v>
      </c>
      <c r="Y25" s="30">
        <f t="shared" si="5"/>
        <v>394</v>
      </c>
      <c r="Z25" s="36"/>
    </row>
    <row r="26" spans="1:26" ht="15" customHeight="1" x14ac:dyDescent="0.25">
      <c r="A26" s="25">
        <f t="shared" si="6"/>
        <v>13</v>
      </c>
      <c r="B26" s="15" t="s">
        <v>20</v>
      </c>
      <c r="C26" s="16">
        <v>232</v>
      </c>
      <c r="D26" s="15" t="s">
        <v>17</v>
      </c>
      <c r="E26" s="2">
        <v>643</v>
      </c>
      <c r="F26" s="38">
        <v>14</v>
      </c>
      <c r="G26" s="39">
        <v>66</v>
      </c>
      <c r="H26" s="39">
        <v>214</v>
      </c>
      <c r="I26" s="39">
        <v>1</v>
      </c>
      <c r="J26" s="39">
        <v>2</v>
      </c>
      <c r="K26" s="39">
        <v>0</v>
      </c>
      <c r="L26" s="39">
        <v>109</v>
      </c>
      <c r="M26" s="39">
        <v>3</v>
      </c>
      <c r="N26" s="39">
        <v>0</v>
      </c>
      <c r="O26" s="40">
        <v>0</v>
      </c>
      <c r="P26" s="38">
        <v>2</v>
      </c>
      <c r="Q26" s="39">
        <f t="shared" si="1"/>
        <v>2</v>
      </c>
      <c r="R26" s="40">
        <f t="shared" si="2"/>
        <v>70</v>
      </c>
      <c r="S26" s="38">
        <v>1</v>
      </c>
      <c r="T26" s="39">
        <f t="shared" si="3"/>
        <v>1</v>
      </c>
      <c r="U26" s="40">
        <f t="shared" si="0"/>
        <v>216</v>
      </c>
      <c r="V26" s="38"/>
      <c r="W26" s="39">
        <v>7</v>
      </c>
      <c r="X26" s="29">
        <f t="shared" si="4"/>
        <v>409</v>
      </c>
      <c r="Y26" s="30">
        <f t="shared" si="5"/>
        <v>419</v>
      </c>
      <c r="Z26" s="36"/>
    </row>
    <row r="27" spans="1:26" ht="15" customHeight="1" x14ac:dyDescent="0.25">
      <c r="A27" s="25">
        <f t="shared" si="6"/>
        <v>14</v>
      </c>
      <c r="B27" s="15" t="s">
        <v>20</v>
      </c>
      <c r="C27" s="16">
        <v>233</v>
      </c>
      <c r="D27" s="15" t="s">
        <v>16</v>
      </c>
      <c r="E27" s="2">
        <v>454</v>
      </c>
      <c r="F27" s="38">
        <v>12</v>
      </c>
      <c r="G27" s="39">
        <v>41</v>
      </c>
      <c r="H27" s="39">
        <v>97</v>
      </c>
      <c r="I27" s="39">
        <v>2</v>
      </c>
      <c r="J27" s="39">
        <v>3</v>
      </c>
      <c r="K27" s="39">
        <v>0</v>
      </c>
      <c r="L27" s="39">
        <v>100</v>
      </c>
      <c r="M27" s="39">
        <v>8</v>
      </c>
      <c r="N27" s="39">
        <v>0</v>
      </c>
      <c r="O27" s="40">
        <v>0</v>
      </c>
      <c r="P27" s="38">
        <v>0</v>
      </c>
      <c r="Q27" s="39">
        <f t="shared" si="1"/>
        <v>0</v>
      </c>
      <c r="R27" s="40">
        <f t="shared" si="2"/>
        <v>44</v>
      </c>
      <c r="S27" s="38">
        <v>0</v>
      </c>
      <c r="T27" s="39">
        <f t="shared" si="3"/>
        <v>0</v>
      </c>
      <c r="U27" s="40">
        <f t="shared" si="0"/>
        <v>99</v>
      </c>
      <c r="V27" s="38"/>
      <c r="W27" s="39">
        <v>10</v>
      </c>
      <c r="X27" s="29">
        <f t="shared" si="4"/>
        <v>263</v>
      </c>
      <c r="Y27" s="30">
        <f t="shared" si="5"/>
        <v>273</v>
      </c>
      <c r="Z27" s="36"/>
    </row>
    <row r="28" spans="1:26" ht="15" customHeight="1" x14ac:dyDescent="0.25">
      <c r="A28" s="25">
        <f t="shared" si="6"/>
        <v>15</v>
      </c>
      <c r="B28" s="15" t="s">
        <v>20</v>
      </c>
      <c r="C28" s="16">
        <v>233</v>
      </c>
      <c r="D28" s="15" t="s">
        <v>17</v>
      </c>
      <c r="E28" s="2">
        <v>454</v>
      </c>
      <c r="F28" s="38">
        <v>13</v>
      </c>
      <c r="G28" s="39">
        <v>63</v>
      </c>
      <c r="H28" s="39">
        <v>98</v>
      </c>
      <c r="I28" s="39">
        <v>0</v>
      </c>
      <c r="J28" s="39">
        <v>1</v>
      </c>
      <c r="K28" s="39">
        <v>0</v>
      </c>
      <c r="L28" s="39">
        <v>126</v>
      </c>
      <c r="M28" s="39">
        <v>1</v>
      </c>
      <c r="N28" s="39">
        <v>0</v>
      </c>
      <c r="O28" s="40">
        <v>0</v>
      </c>
      <c r="P28" s="38">
        <v>0</v>
      </c>
      <c r="Q28" s="39">
        <f t="shared" si="1"/>
        <v>0</v>
      </c>
      <c r="R28" s="40">
        <f t="shared" si="2"/>
        <v>64</v>
      </c>
      <c r="S28" s="38">
        <v>0</v>
      </c>
      <c r="T28" s="39">
        <f t="shared" si="3"/>
        <v>0</v>
      </c>
      <c r="U28" s="40">
        <f t="shared" si="0"/>
        <v>98</v>
      </c>
      <c r="V28" s="38"/>
      <c r="W28" s="39">
        <v>4</v>
      </c>
      <c r="X28" s="29">
        <f t="shared" si="4"/>
        <v>302</v>
      </c>
      <c r="Y28" s="30">
        <f t="shared" si="5"/>
        <v>306</v>
      </c>
      <c r="Z28" s="36"/>
    </row>
    <row r="29" spans="1:26" ht="15" customHeight="1" x14ac:dyDescent="0.25">
      <c r="A29" s="25">
        <f t="shared" si="6"/>
        <v>16</v>
      </c>
      <c r="B29" s="15" t="s">
        <v>20</v>
      </c>
      <c r="C29" s="16">
        <v>234</v>
      </c>
      <c r="D29" s="15" t="s">
        <v>16</v>
      </c>
      <c r="E29" s="2">
        <v>656</v>
      </c>
      <c r="F29" s="38">
        <v>18</v>
      </c>
      <c r="G29" s="39">
        <v>136</v>
      </c>
      <c r="H29" s="39">
        <v>124</v>
      </c>
      <c r="I29" s="39">
        <v>1</v>
      </c>
      <c r="J29" s="39">
        <v>5</v>
      </c>
      <c r="K29" s="39">
        <v>0</v>
      </c>
      <c r="L29" s="39">
        <v>130</v>
      </c>
      <c r="M29" s="39">
        <v>2</v>
      </c>
      <c r="N29" s="39">
        <v>0</v>
      </c>
      <c r="O29" s="40">
        <v>0</v>
      </c>
      <c r="P29" s="38">
        <v>0</v>
      </c>
      <c r="Q29" s="39">
        <f t="shared" si="1"/>
        <v>0</v>
      </c>
      <c r="R29" s="40">
        <f t="shared" si="2"/>
        <v>141</v>
      </c>
      <c r="S29" s="38">
        <v>0</v>
      </c>
      <c r="T29" s="39">
        <f t="shared" si="3"/>
        <v>0</v>
      </c>
      <c r="U29" s="40">
        <f t="shared" si="0"/>
        <v>125</v>
      </c>
      <c r="V29" s="38"/>
      <c r="W29" s="39">
        <v>21</v>
      </c>
      <c r="X29" s="29">
        <f t="shared" si="4"/>
        <v>416</v>
      </c>
      <c r="Y29" s="30">
        <f t="shared" si="5"/>
        <v>437</v>
      </c>
      <c r="Z29" s="36"/>
    </row>
    <row r="30" spans="1:26" ht="15" customHeight="1" x14ac:dyDescent="0.25">
      <c r="A30" s="25">
        <f t="shared" si="6"/>
        <v>17</v>
      </c>
      <c r="B30" s="15" t="s">
        <v>20</v>
      </c>
      <c r="C30" s="16">
        <v>235</v>
      </c>
      <c r="D30" s="15" t="s">
        <v>16</v>
      </c>
      <c r="E30" s="2">
        <v>512</v>
      </c>
      <c r="F30" s="38">
        <v>28</v>
      </c>
      <c r="G30" s="39">
        <v>106</v>
      </c>
      <c r="H30" s="39">
        <v>75</v>
      </c>
      <c r="I30" s="39">
        <v>0</v>
      </c>
      <c r="J30" s="39">
        <v>3</v>
      </c>
      <c r="K30" s="39">
        <v>0</v>
      </c>
      <c r="L30" s="39">
        <v>84</v>
      </c>
      <c r="M30" s="39">
        <v>2</v>
      </c>
      <c r="N30" s="39">
        <v>0</v>
      </c>
      <c r="O30" s="40">
        <v>0</v>
      </c>
      <c r="P30" s="38">
        <v>0</v>
      </c>
      <c r="Q30" s="39">
        <f t="shared" si="1"/>
        <v>0</v>
      </c>
      <c r="R30" s="40">
        <f t="shared" si="2"/>
        <v>109</v>
      </c>
      <c r="S30" s="38">
        <v>0</v>
      </c>
      <c r="T30" s="39">
        <f t="shared" si="3"/>
        <v>0</v>
      </c>
      <c r="U30" s="40">
        <f t="shared" si="0"/>
        <v>75</v>
      </c>
      <c r="V30" s="38"/>
      <c r="W30" s="39">
        <v>11</v>
      </c>
      <c r="X30" s="29">
        <f t="shared" si="4"/>
        <v>298</v>
      </c>
      <c r="Y30" s="30">
        <f t="shared" si="5"/>
        <v>309</v>
      </c>
      <c r="Z30" s="36"/>
    </row>
    <row r="31" spans="1:26" ht="15" customHeight="1" x14ac:dyDescent="0.25">
      <c r="A31" s="25">
        <f t="shared" si="6"/>
        <v>18</v>
      </c>
      <c r="B31" s="15" t="s">
        <v>20</v>
      </c>
      <c r="C31" s="16">
        <v>236</v>
      </c>
      <c r="D31" s="15" t="s">
        <v>16</v>
      </c>
      <c r="E31" s="2">
        <v>150</v>
      </c>
      <c r="F31" s="38">
        <v>6</v>
      </c>
      <c r="G31" s="39">
        <v>36</v>
      </c>
      <c r="H31" s="39">
        <v>6</v>
      </c>
      <c r="I31" s="39">
        <v>1</v>
      </c>
      <c r="J31" s="39">
        <v>1</v>
      </c>
      <c r="K31" s="39">
        <v>0</v>
      </c>
      <c r="L31" s="39">
        <v>29</v>
      </c>
      <c r="M31" s="39">
        <v>1</v>
      </c>
      <c r="N31" s="39">
        <v>0</v>
      </c>
      <c r="O31" s="40">
        <v>0</v>
      </c>
      <c r="P31" s="38">
        <v>1</v>
      </c>
      <c r="Q31" s="39">
        <f t="shared" si="1"/>
        <v>1</v>
      </c>
      <c r="R31" s="40">
        <f t="shared" si="2"/>
        <v>38</v>
      </c>
      <c r="S31" s="38">
        <v>0</v>
      </c>
      <c r="T31" s="39">
        <f t="shared" si="3"/>
        <v>0</v>
      </c>
      <c r="U31" s="40">
        <f>H31+I31+T31</f>
        <v>7</v>
      </c>
      <c r="V31" s="38"/>
      <c r="W31" s="39">
        <v>0</v>
      </c>
      <c r="X31" s="29">
        <f t="shared" si="4"/>
        <v>80</v>
      </c>
      <c r="Y31" s="30">
        <f t="shared" si="5"/>
        <v>81</v>
      </c>
      <c r="Z31" s="36"/>
    </row>
    <row r="32" spans="1:26" ht="5.0999999999999996" customHeight="1" x14ac:dyDescent="0.25">
      <c r="A32" s="41"/>
      <c r="B32" s="42"/>
      <c r="C32" s="43"/>
      <c r="D32" s="44"/>
      <c r="E32" s="45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7"/>
    </row>
    <row r="33" spans="1:25" ht="0.95" customHeight="1" x14ac:dyDescent="0.25">
      <c r="A33" s="48"/>
      <c r="B33" s="49"/>
      <c r="C33" s="50"/>
      <c r="D33" s="51"/>
      <c r="E33" s="52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4"/>
    </row>
    <row r="34" spans="1:25" ht="0.95" customHeight="1" x14ac:dyDescent="0.25">
      <c r="A34" s="41"/>
      <c r="B34" s="42"/>
      <c r="C34" s="43"/>
      <c r="D34" s="44"/>
      <c r="E34" s="45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7"/>
    </row>
    <row r="35" spans="1:25" ht="30" customHeight="1" x14ac:dyDescent="0.25">
      <c r="A35" s="55" t="s">
        <v>19</v>
      </c>
      <c r="B35" s="55"/>
      <c r="C35" s="55">
        <f>COUNTA(C14:C31)</f>
        <v>18</v>
      </c>
      <c r="D35" s="56"/>
      <c r="E35" s="57">
        <f t="shared" ref="E35:Y35" si="7">SUM(E14:E31)</f>
        <v>10107</v>
      </c>
      <c r="F35" s="57">
        <f t="shared" si="7"/>
        <v>444</v>
      </c>
      <c r="G35" s="57">
        <f t="shared" si="7"/>
        <v>1368</v>
      </c>
      <c r="H35" s="57">
        <f t="shared" si="7"/>
        <v>2084</v>
      </c>
      <c r="I35" s="57">
        <f t="shared" si="7"/>
        <v>24</v>
      </c>
      <c r="J35" s="57">
        <f t="shared" si="7"/>
        <v>48</v>
      </c>
      <c r="K35" s="57">
        <f t="shared" si="7"/>
        <v>0</v>
      </c>
      <c r="L35" s="57">
        <f t="shared" si="7"/>
        <v>1968</v>
      </c>
      <c r="M35" s="57">
        <f t="shared" si="7"/>
        <v>116</v>
      </c>
      <c r="N35" s="57">
        <f t="shared" si="7"/>
        <v>0</v>
      </c>
      <c r="O35" s="57">
        <f t="shared" si="7"/>
        <v>0</v>
      </c>
      <c r="P35" s="57">
        <f t="shared" si="7"/>
        <v>11</v>
      </c>
      <c r="Q35" s="57">
        <f t="shared" si="7"/>
        <v>11</v>
      </c>
      <c r="R35" s="57">
        <f t="shared" si="7"/>
        <v>1427</v>
      </c>
      <c r="S35" s="57">
        <f t="shared" si="7"/>
        <v>13</v>
      </c>
      <c r="T35" s="57">
        <f t="shared" si="7"/>
        <v>13</v>
      </c>
      <c r="U35" s="57">
        <f t="shared" si="7"/>
        <v>2121</v>
      </c>
      <c r="V35" s="57">
        <f t="shared" si="7"/>
        <v>0</v>
      </c>
      <c r="W35" s="57">
        <f t="shared" si="7"/>
        <v>136</v>
      </c>
      <c r="X35" s="57">
        <f t="shared" si="7"/>
        <v>6052</v>
      </c>
      <c r="Y35" s="57">
        <f t="shared" si="7"/>
        <v>6212</v>
      </c>
    </row>
  </sheetData>
  <mergeCells count="9">
    <mergeCell ref="F5:Y7"/>
    <mergeCell ref="A7:D7"/>
    <mergeCell ref="A8:D8"/>
    <mergeCell ref="F8:Y10"/>
    <mergeCell ref="A12:E12"/>
    <mergeCell ref="F12:O12"/>
    <mergeCell ref="P12:R12"/>
    <mergeCell ref="S12:U12"/>
    <mergeCell ref="V12:Y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M_21_014_COAHUAYANA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Chema</cp:lastModifiedBy>
  <dcterms:created xsi:type="dcterms:W3CDTF">2015-06-04T23:02:32Z</dcterms:created>
  <dcterms:modified xsi:type="dcterms:W3CDTF">2015-06-18T17:29:16Z</dcterms:modified>
</cp:coreProperties>
</file>