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725" windowHeight="249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6" i="1" l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71" i="1" s="1"/>
  <c r="U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67" i="1"/>
  <c r="X23" i="1" l="1"/>
  <c r="Y23" i="1"/>
  <c r="Q23" i="1"/>
  <c r="X63" i="1" l="1"/>
  <c r="W71" i="1" l="1"/>
  <c r="V71" i="1"/>
  <c r="S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X67" i="1"/>
  <c r="T67" i="1"/>
  <c r="Q67" i="1"/>
  <c r="Y67" i="1" s="1"/>
  <c r="X66" i="1"/>
  <c r="Q66" i="1"/>
  <c r="X65" i="1"/>
  <c r="Q65" i="1"/>
  <c r="X64" i="1"/>
  <c r="Q64" i="1"/>
  <c r="Q63" i="1"/>
  <c r="Y63" i="1" s="1"/>
  <c r="X62" i="1"/>
  <c r="Q62" i="1"/>
  <c r="X61" i="1"/>
  <c r="Q61" i="1"/>
  <c r="X60" i="1"/>
  <c r="Q60" i="1"/>
  <c r="X59" i="1"/>
  <c r="Q59" i="1"/>
  <c r="Y59" i="1" s="1"/>
  <c r="X58" i="1"/>
  <c r="Q58" i="1"/>
  <c r="X57" i="1"/>
  <c r="Q57" i="1"/>
  <c r="X56" i="1"/>
  <c r="Q56" i="1"/>
  <c r="X55" i="1"/>
  <c r="Q55" i="1"/>
  <c r="X54" i="1"/>
  <c r="Q54" i="1"/>
  <c r="X53" i="1"/>
  <c r="Q53" i="1"/>
  <c r="X52" i="1"/>
  <c r="Q52" i="1"/>
  <c r="X51" i="1"/>
  <c r="Q51" i="1"/>
  <c r="X50" i="1"/>
  <c r="Q50" i="1"/>
  <c r="X49" i="1"/>
  <c r="Q49" i="1"/>
  <c r="X48" i="1"/>
  <c r="Q48" i="1"/>
  <c r="X47" i="1"/>
  <c r="Q47" i="1"/>
  <c r="Y47" i="1" s="1"/>
  <c r="X46" i="1"/>
  <c r="Q46" i="1"/>
  <c r="X45" i="1"/>
  <c r="Q45" i="1"/>
  <c r="X44" i="1"/>
  <c r="Q44" i="1"/>
  <c r="X43" i="1"/>
  <c r="Q43" i="1"/>
  <c r="Y43" i="1" s="1"/>
  <c r="X42" i="1"/>
  <c r="Q42" i="1"/>
  <c r="X41" i="1"/>
  <c r="Q41" i="1"/>
  <c r="X40" i="1"/>
  <c r="Q40" i="1"/>
  <c r="X39" i="1"/>
  <c r="Q39" i="1"/>
  <c r="Y39" i="1" s="1"/>
  <c r="X38" i="1"/>
  <c r="Q38" i="1"/>
  <c r="X37" i="1"/>
  <c r="Q37" i="1"/>
  <c r="X36" i="1"/>
  <c r="Q36" i="1"/>
  <c r="X35" i="1"/>
  <c r="Q35" i="1"/>
  <c r="Y35" i="1" s="1"/>
  <c r="X34" i="1"/>
  <c r="Q34" i="1"/>
  <c r="X33" i="1"/>
  <c r="Q33" i="1"/>
  <c r="X32" i="1"/>
  <c r="Q32" i="1"/>
  <c r="X31" i="1"/>
  <c r="Q31" i="1"/>
  <c r="X30" i="1"/>
  <c r="Q30" i="1"/>
  <c r="Y30" i="1" s="1"/>
  <c r="X29" i="1"/>
  <c r="Q29" i="1"/>
  <c r="X28" i="1"/>
  <c r="Q28" i="1"/>
  <c r="X27" i="1"/>
  <c r="Q27" i="1"/>
  <c r="X26" i="1"/>
  <c r="Q26" i="1"/>
  <c r="X25" i="1"/>
  <c r="Q25" i="1"/>
  <c r="X24" i="1"/>
  <c r="Q24" i="1"/>
  <c r="X22" i="1"/>
  <c r="Q22" i="1"/>
  <c r="X21" i="1"/>
  <c r="Q21" i="1"/>
  <c r="X20" i="1"/>
  <c r="Q20" i="1"/>
  <c r="X19" i="1"/>
  <c r="Q19" i="1"/>
  <c r="X18" i="1"/>
  <c r="Q18" i="1"/>
  <c r="X17" i="1"/>
  <c r="Q17" i="1"/>
  <c r="X16" i="1"/>
  <c r="Q16" i="1"/>
  <c r="X15" i="1"/>
  <c r="Q15" i="1"/>
  <c r="Y15" i="1" s="1"/>
  <c r="X14" i="1"/>
  <c r="Q14" i="1"/>
  <c r="Y51" i="1" l="1"/>
  <c r="Y49" i="1"/>
  <c r="Y27" i="1"/>
  <c r="Y24" i="1"/>
  <c r="Y14" i="1"/>
  <c r="Y19" i="1"/>
  <c r="Y64" i="1"/>
  <c r="Y32" i="1"/>
  <c r="Y17" i="1"/>
  <c r="Y33" i="1"/>
  <c r="Y56" i="1"/>
  <c r="Y57" i="1"/>
  <c r="Y28" i="1"/>
  <c r="Y41" i="1"/>
  <c r="Y40" i="1"/>
  <c r="Y55" i="1"/>
  <c r="Y25" i="1"/>
  <c r="Y60" i="1"/>
  <c r="Y48" i="1"/>
  <c r="Y20" i="1"/>
  <c r="Y45" i="1"/>
  <c r="Y44" i="1"/>
  <c r="Y52" i="1"/>
  <c r="Y61" i="1"/>
  <c r="Y16" i="1"/>
  <c r="Y31" i="1"/>
  <c r="Y29" i="1"/>
  <c r="Y37" i="1"/>
  <c r="Y53" i="1"/>
  <c r="T71" i="1"/>
  <c r="Q71" i="1"/>
  <c r="Y21" i="1"/>
  <c r="Y36" i="1"/>
  <c r="X71" i="1"/>
  <c r="Y26" i="1"/>
  <c r="Y34" i="1"/>
  <c r="Y38" i="1"/>
  <c r="Y42" i="1"/>
  <c r="Y46" i="1"/>
  <c r="Y50" i="1"/>
  <c r="Y54" i="1"/>
  <c r="Y58" i="1"/>
  <c r="Y62" i="1"/>
  <c r="Y66" i="1"/>
  <c r="Y18" i="1"/>
  <c r="Y22" i="1"/>
  <c r="Y65" i="1"/>
  <c r="Z65" i="1"/>
  <c r="Z66" i="1" s="1"/>
  <c r="Z67" i="1" s="1"/>
  <c r="Z58" i="1"/>
  <c r="Z59" i="1" s="1"/>
  <c r="Z60" i="1" s="1"/>
  <c r="Z52" i="1"/>
  <c r="Z53" i="1" s="1"/>
  <c r="Z54" i="1" s="1"/>
  <c r="Z51" i="1"/>
  <c r="Z44" i="1"/>
  <c r="Z45" i="1" s="1"/>
  <c r="Z46" i="1" s="1"/>
  <c r="Z37" i="1"/>
  <c r="Z38" i="1" s="1"/>
  <c r="Z39" i="1" s="1"/>
  <c r="Z40" i="1" s="1"/>
  <c r="Z30" i="1"/>
  <c r="Z31" i="1" s="1"/>
  <c r="Z32" i="1" s="1"/>
  <c r="Z24" i="1"/>
  <c r="Z25" i="1" s="1"/>
  <c r="Z26" i="1" s="1"/>
  <c r="Z23" i="1"/>
  <c r="Z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R71" i="1" l="1"/>
  <c r="Z14" i="1"/>
  <c r="Z16" i="1" s="1"/>
  <c r="Y71" i="1"/>
  <c r="Z17" i="1" l="1"/>
  <c r="Z18" i="1" s="1"/>
  <c r="A10" i="1" s="1"/>
  <c r="A9" i="1"/>
</calcChain>
</file>

<file path=xl/sharedStrings.xml><?xml version="1.0" encoding="utf-8"?>
<sst xmlns="http://schemas.openxmlformats.org/spreadsheetml/2006/main" count="131" uniqueCount="28">
  <si>
    <t>Municipio: 056 Mugica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</si>
  <si>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</si>
  <si>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</si>
  <si>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</si>
  <si>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</si>
  <si>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</si>
  <si>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</si>
  <si>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</si>
  <si>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</si>
  <si>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</si>
  <si>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</si>
  <si>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</si>
  <si>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</si>
  <si>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</si>
  <si>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</si>
  <si>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</si>
  <si>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</si>
  <si>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VOTACION TOTAL</t>
  </si>
  <si>
    <t>MUGICA</t>
  </si>
  <si>
    <t>BÁSICA</t>
  </si>
  <si>
    <t>CONTIGUA 1</t>
  </si>
  <si>
    <t>CONTIGUA 2</t>
  </si>
  <si>
    <t>CONTIGUA 3</t>
  </si>
  <si>
    <t>ESPECIAL 1</t>
  </si>
  <si>
    <t>EXTRAORDINARIA 1</t>
  </si>
  <si>
    <t>TOTAL</t>
  </si>
  <si>
    <t xml:space="preserve"> </t>
  </si>
  <si>
    <t>CÓMPUTOS MUNICIPALES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</si>
</sst>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9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  <xf numFmtId="3" fontId="10" fillId="0" borderId="13" xfId="1" applyNumberFormat="1" applyFont="1" applyFill="1" applyBorder="1" applyAlignment="1" applyProtection="1">
      <alignment wrapText="1"/>
      <protection locked="0"/>
    </xf>
    <xf numFmtId="3" fontId="10" fillId="5" borderId="19" xfId="1" applyNumberFormat="1" applyFont="1" applyFill="1" applyBorder="1" applyAlignment="1" applyProtection="1">
      <alignment wrapText="1"/>
      <protection locked="0"/>
    </xf>
    <xf numFmtId="3" fontId="10" fillId="0" borderId="24" xfId="1" applyNumberFormat="1" applyFont="1" applyFill="1" applyBorder="1" applyAlignment="1" applyProtection="1">
      <alignment wrapText="1"/>
      <protection locked="0"/>
    </xf>
    <xf numFmtId="3" fontId="10" fillId="0" borderId="9" xfId="1" applyNumberFormat="1" applyFont="1" applyFill="1" applyBorder="1" applyAlignment="1" applyProtection="1">
      <alignment wrapText="1"/>
      <protection locked="0"/>
    </xf>
    <xf numFmtId="3" fontId="10" fillId="0" borderId="10" xfId="1" applyNumberFormat="1" applyFont="1" applyFill="1" applyBorder="1" applyAlignment="1" applyProtection="1">
      <alignment wrapText="1"/>
      <protection locked="0"/>
    </xf>
    <xf numFmtId="3" fontId="10" fillId="0" borderId="11" xfId="1" applyNumberFormat="1" applyFont="1" applyFill="1" applyBorder="1" applyAlignment="1" applyProtection="1">
      <alignment wrapText="1"/>
      <protection locked="0"/>
    </xf>
    <xf numFmtId="3" fontId="10" fillId="5" borderId="15" xfId="1" applyNumberFormat="1" applyFont="1" applyFill="1" applyBorder="1" applyAlignment="1" applyProtection="1">
      <alignment wrapText="1"/>
      <protection locked="0"/>
    </xf>
    <xf numFmtId="3" fontId="10" fillId="5" borderId="16" xfId="1" applyNumberFormat="1" applyFont="1" applyFill="1" applyBorder="1" applyAlignment="1" applyProtection="1">
      <alignment wrapText="1"/>
      <protection locked="0"/>
    </xf>
    <xf numFmtId="3" fontId="10" fillId="5" borderId="17" xfId="1" applyNumberFormat="1" applyFont="1" applyFill="1" applyBorder="1" applyAlignment="1" applyProtection="1">
      <alignment wrapText="1"/>
      <protection locked="0"/>
    </xf>
    <xf numFmtId="3" fontId="10" fillId="0" borderId="22" xfId="1" applyNumberFormat="1" applyFont="1" applyFill="1" applyBorder="1" applyAlignment="1" applyProtection="1">
      <alignment wrapText="1"/>
      <protection locked="0"/>
    </xf>
    <xf numFmtId="3" fontId="10" fillId="0" borderId="1" xfId="1" applyNumberFormat="1" applyFont="1" applyFill="1" applyBorder="1" applyAlignment="1" applyProtection="1">
      <alignment wrapText="1"/>
      <protection locked="0"/>
    </xf>
    <xf numFmtId="3" fontId="10" fillId="0" borderId="21" xfId="1" applyNumberFormat="1" applyFont="1" applyFill="1" applyBorder="1" applyAlignment="1" applyProtection="1">
      <alignment wrapText="1"/>
      <protection locked="0"/>
    </xf>
    <xf numFmtId="3" fontId="0" fillId="0" borderId="0" xfId="0" applyNumberFormat="1"/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gif"/><Relationship Id="rId5" Type="http://schemas.openxmlformats.org/officeDocument/2006/relationships/image" Target="../media/image5.png"/><Relationship Id="rId4" Type="http://schemas.openxmlformats.org/officeDocument/2006/relationships/image" Target="../media/image4.gif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49875</xdr:colOff>
      <xdr:row>12</xdr:row>
      <xdr:rowOff>40350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2225" y="2326350"/>
          <a:ext cx="457200" cy="457200"/>
        </a:xfrm>
        <a:prstGeom prst="rect">
          <a:avLst/>
        </a:prstGeom>
      </xdr:spPr>
    </xdr:pic>
    <xdr:clientData/>
  </xdr:oneCellAnchor>
  <xdr:oneCellAnchor>
    <xdr:from>
      <xdr:col>18</xdr:col>
      <xdr:colOff>549900</xdr:colOff>
      <xdr:row>12</xdr:row>
      <xdr:rowOff>26025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2250" y="2312025"/>
          <a:ext cx="476250" cy="476250"/>
        </a:xfrm>
        <a:prstGeom prst="rect">
          <a:avLst/>
        </a:prstGeom>
      </xdr:spPr>
    </xdr:pic>
    <xdr:clientData/>
  </xdr:oneCellAnchor>
  <xdr:oneCellAnchor>
    <xdr:from>
      <xdr:col>15</xdr:col>
      <xdr:colOff>23775</xdr:colOff>
      <xdr:row>12</xdr:row>
      <xdr:rowOff>42825</xdr:rowOff>
    </xdr:from>
    <xdr:ext cx="476250" cy="476250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7225" y="2328825"/>
          <a:ext cx="476250" cy="476250"/>
        </a:xfrm>
        <a:prstGeom prst="rect">
          <a:avLst/>
        </a:prstGeom>
      </xdr:spPr>
    </xdr:pic>
    <xdr:clientData/>
  </xdr:oneCellAnchor>
  <xdr:oneCellAnchor>
    <xdr:from>
      <xdr:col>15</xdr:col>
      <xdr:colOff>561975</xdr:colOff>
      <xdr:row>12</xdr:row>
      <xdr:rowOff>53557</xdr:rowOff>
    </xdr:from>
    <xdr:ext cx="438000" cy="457467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39557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tabSelected="1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W72" sqref="W72"/>
    </sheetView>
  </sheetViews>
  <sheetFormatPr baseColWidth="10" defaultRowHeight="15" x14ac:dyDescent="0.25"/>
  <cols>
    <col min="1" max="1" width="5.140625" bestFit="1" customWidth="1"/>
    <col min="2" max="2" width="8.140625" style="8" customWidth="1"/>
    <col min="3" max="3" width="6.5703125" style="8" bestFit="1" customWidth="1"/>
    <col min="4" max="4" width="11.85546875" customWidth="1"/>
    <col min="5" max="5" width="9.42578125" customWidth="1"/>
    <col min="6" max="9" width="8.7109375" customWidth="1"/>
    <col min="10" max="10" width="8.42578125" customWidth="1"/>
    <col min="11" max="11" width="0.7109375" hidden="1" customWidth="1"/>
    <col min="12" max="13" width="8.7109375" customWidth="1"/>
    <col min="14" max="14" width="6.7109375" customWidth="1"/>
    <col min="15" max="15" width="8.28515625" customWidth="1"/>
    <col min="16" max="16" width="15.85546875" customWidth="1"/>
    <col min="17" max="17" width="11.7109375" bestFit="1" customWidth="1"/>
    <col min="18" max="18" width="11.85546875" bestFit="1" customWidth="1"/>
    <col min="19" max="19" width="15.85546875" customWidth="1"/>
    <col min="20" max="20" width="11.7109375" bestFit="1" customWidth="1"/>
    <col min="21" max="21" width="11.85546875" bestFit="1" customWidth="1"/>
    <col min="22" max="25" width="9.7109375" customWidth="1"/>
    <col min="26" max="26" width="11.42578125" hidden="1" customWidth="1"/>
  </cols>
  <sheetData>
    <row r="1" spans="1:2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 x14ac:dyDescent="0.25">
      <c r="B5" s="1"/>
      <c r="C5" s="1"/>
      <c r="D5" s="1"/>
      <c r="E5" s="2"/>
      <c r="F5" s="65" t="s">
        <v>27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15" customHeight="1" x14ac:dyDescent="0.25">
      <c r="B6" s="1"/>
      <c r="C6" s="1"/>
      <c r="D6" s="1"/>
      <c r="E6" s="2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 spans="1:26" ht="15" customHeight="1" x14ac:dyDescent="0.3">
      <c r="A7" s="66"/>
      <c r="B7" s="66"/>
      <c r="C7" s="66"/>
      <c r="D7" s="66"/>
      <c r="E7" s="2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</row>
    <row r="8" spans="1:26" ht="15" customHeight="1" x14ac:dyDescent="0.3">
      <c r="A8" s="66" t="s">
        <v>0</v>
      </c>
      <c r="B8" s="66"/>
      <c r="C8" s="66"/>
      <c r="D8" s="66"/>
      <c r="F8" s="67" t="s">
        <v>1</v>
      </c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</row>
    <row r="9" spans="1:26" ht="15" customHeight="1" x14ac:dyDescent="0.3">
      <c r="A9" s="3" t="str">
        <f>CONCATENATE("Casillas computadas: ",Z16," de ",Z15)</f>
        <v>Casillas computadas: 53 de 54</v>
      </c>
      <c r="B9" s="4"/>
      <c r="C9" s="4"/>
      <c r="D9" s="4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</row>
    <row r="10" spans="1:26" ht="15" customHeight="1" x14ac:dyDescent="0.3">
      <c r="A10" s="5" t="str">
        <f>CONCATENATE("Porcentaje de avance de captura: ",Z18,"%")</f>
        <v>Porcentaje de avance de captura: 98.15%</v>
      </c>
      <c r="B10" s="6"/>
      <c r="C10" s="6"/>
      <c r="D10" s="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</row>
    <row r="11" spans="1:26" ht="15" customHeight="1" thickBot="1" x14ac:dyDescent="0.3">
      <c r="F11" s="2"/>
      <c r="G11" s="2"/>
      <c r="H11" s="2"/>
      <c r="I11" s="2"/>
      <c r="J11" s="2"/>
      <c r="K11" s="2"/>
    </row>
    <row r="12" spans="1:26" ht="15" customHeight="1" thickBot="1" x14ac:dyDescent="0.3">
      <c r="A12" s="68" t="s">
        <v>2</v>
      </c>
      <c r="B12" s="69"/>
      <c r="C12" s="69"/>
      <c r="D12" s="69"/>
      <c r="E12" s="70"/>
      <c r="F12" s="71" t="s">
        <v>3</v>
      </c>
      <c r="G12" s="72"/>
      <c r="H12" s="72"/>
      <c r="I12" s="72"/>
      <c r="J12" s="72"/>
      <c r="K12" s="72"/>
      <c r="L12" s="72"/>
      <c r="M12" s="72"/>
      <c r="N12" s="72"/>
      <c r="O12" s="73"/>
      <c r="P12" s="74" t="s">
        <v>4</v>
      </c>
      <c r="Q12" s="75"/>
      <c r="R12" s="76"/>
      <c r="S12" s="74" t="s">
        <v>5</v>
      </c>
      <c r="T12" s="75"/>
      <c r="U12" s="76"/>
      <c r="V12" s="77" t="s">
        <v>6</v>
      </c>
      <c r="W12" s="78"/>
      <c r="X12" s="78"/>
      <c r="Y12" s="79"/>
    </row>
    <row r="13" spans="1:26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 t="s">
        <v>12</v>
      </c>
      <c r="U13" s="11" t="s">
        <v>13</v>
      </c>
      <c r="V13" s="10" t="s">
        <v>14</v>
      </c>
      <c r="W13" s="10" t="s">
        <v>15</v>
      </c>
      <c r="X13" s="10" t="s">
        <v>16</v>
      </c>
      <c r="Y13" s="10" t="s">
        <v>17</v>
      </c>
    </row>
    <row r="14" spans="1:26" ht="15" customHeight="1" x14ac:dyDescent="0.25">
      <c r="A14" s="13">
        <v>1</v>
      </c>
      <c r="B14" s="14" t="s">
        <v>18</v>
      </c>
      <c r="C14" s="15">
        <v>1297</v>
      </c>
      <c r="D14" s="16" t="s">
        <v>19</v>
      </c>
      <c r="E14" s="17">
        <v>520</v>
      </c>
      <c r="F14" s="83">
        <v>12</v>
      </c>
      <c r="G14" s="84">
        <v>110</v>
      </c>
      <c r="H14" s="84">
        <v>134</v>
      </c>
      <c r="I14" s="84">
        <v>3</v>
      </c>
      <c r="J14" s="84">
        <v>1</v>
      </c>
      <c r="K14" s="84"/>
      <c r="L14" s="84">
        <v>6</v>
      </c>
      <c r="M14" s="84">
        <v>0</v>
      </c>
      <c r="N14" s="84"/>
      <c r="O14" s="85"/>
      <c r="P14" s="20">
        <v>0</v>
      </c>
      <c r="Q14" s="21">
        <f>P14</f>
        <v>0</v>
      </c>
      <c r="R14" s="21">
        <f t="shared" ref="R14:R66" si="0">Q14+F14+I14</f>
        <v>15</v>
      </c>
      <c r="S14" s="20">
        <v>2</v>
      </c>
      <c r="T14" s="80">
        <f t="shared" ref="T14:T67" si="1">S14</f>
        <v>2</v>
      </c>
      <c r="U14" s="80">
        <f t="shared" ref="U14:U66" si="2">G14+J14+T14</f>
        <v>113</v>
      </c>
      <c r="V14" s="18">
        <v>0</v>
      </c>
      <c r="W14" s="19">
        <v>6</v>
      </c>
      <c r="X14" s="22">
        <f>SUM(F14:O14)</f>
        <v>266</v>
      </c>
      <c r="Y14" s="23">
        <f>Q14+T14+V14+W14+X14</f>
        <v>274</v>
      </c>
      <c r="Z14">
        <f>COUNTIF(Y14:Y67,0)</f>
        <v>1</v>
      </c>
    </row>
    <row r="15" spans="1:26" ht="15" customHeight="1" x14ac:dyDescent="0.25">
      <c r="A15" s="24">
        <f t="shared" ref="A15:A67" si="3">A14+1</f>
        <v>2</v>
      </c>
      <c r="B15" s="25" t="s">
        <v>18</v>
      </c>
      <c r="C15" s="26">
        <v>1297</v>
      </c>
      <c r="D15" s="27" t="s">
        <v>20</v>
      </c>
      <c r="E15" s="28">
        <v>519</v>
      </c>
      <c r="F15" s="86">
        <v>14</v>
      </c>
      <c r="G15" s="87">
        <v>112</v>
      </c>
      <c r="H15" s="87">
        <v>123</v>
      </c>
      <c r="I15" s="87">
        <v>0</v>
      </c>
      <c r="J15" s="87">
        <v>4</v>
      </c>
      <c r="K15" s="87"/>
      <c r="L15" s="87">
        <v>3</v>
      </c>
      <c r="M15" s="87">
        <v>1</v>
      </c>
      <c r="N15" s="87"/>
      <c r="O15" s="88"/>
      <c r="P15" s="31">
        <v>3</v>
      </c>
      <c r="Q15" s="32">
        <f t="shared" ref="Q15:Q67" si="4">P15</f>
        <v>3</v>
      </c>
      <c r="R15" s="32">
        <f t="shared" si="0"/>
        <v>17</v>
      </c>
      <c r="S15" s="31">
        <v>1</v>
      </c>
      <c r="T15" s="81">
        <f t="shared" si="1"/>
        <v>1</v>
      </c>
      <c r="U15" s="81">
        <f t="shared" si="2"/>
        <v>117</v>
      </c>
      <c r="V15" s="29">
        <v>0</v>
      </c>
      <c r="W15" s="30">
        <v>10</v>
      </c>
      <c r="X15" s="33">
        <f t="shared" ref="X15:X67" si="5">SUM(F15:O15)</f>
        <v>257</v>
      </c>
      <c r="Y15" s="34">
        <f t="shared" ref="Y15:Y67" si="6">Q15+T15+V15+W15+X15</f>
        <v>271</v>
      </c>
      <c r="Z15">
        <f>C71</f>
        <v>54</v>
      </c>
    </row>
    <row r="16" spans="1:26" ht="15" customHeight="1" x14ac:dyDescent="0.25">
      <c r="A16" s="35">
        <f t="shared" si="3"/>
        <v>3</v>
      </c>
      <c r="B16" s="36" t="s">
        <v>18</v>
      </c>
      <c r="C16" s="37">
        <v>1298</v>
      </c>
      <c r="D16" s="38" t="s">
        <v>19</v>
      </c>
      <c r="E16" s="39">
        <v>593</v>
      </c>
      <c r="F16" s="89">
        <v>14</v>
      </c>
      <c r="G16" s="90">
        <v>83</v>
      </c>
      <c r="H16" s="90">
        <v>193</v>
      </c>
      <c r="I16" s="90">
        <v>3</v>
      </c>
      <c r="J16" s="90">
        <v>2</v>
      </c>
      <c r="K16" s="90">
        <v>0</v>
      </c>
      <c r="L16" s="90">
        <v>0</v>
      </c>
      <c r="M16" s="90">
        <v>7</v>
      </c>
      <c r="N16" s="90">
        <v>0</v>
      </c>
      <c r="O16" s="91">
        <v>0</v>
      </c>
      <c r="P16" s="42">
        <v>0</v>
      </c>
      <c r="Q16" s="43">
        <f t="shared" si="4"/>
        <v>0</v>
      </c>
      <c r="R16" s="43">
        <f t="shared" si="0"/>
        <v>17</v>
      </c>
      <c r="S16" s="42">
        <v>1</v>
      </c>
      <c r="T16" s="82">
        <f t="shared" si="1"/>
        <v>1</v>
      </c>
      <c r="U16" s="82">
        <f t="shared" si="2"/>
        <v>86</v>
      </c>
      <c r="V16" s="40">
        <v>0</v>
      </c>
      <c r="W16" s="41">
        <v>6</v>
      </c>
      <c r="X16" s="44">
        <f t="shared" si="5"/>
        <v>302</v>
      </c>
      <c r="Y16" s="45">
        <f t="shared" si="6"/>
        <v>309</v>
      </c>
      <c r="Z16">
        <f>Z15-Z14</f>
        <v>53</v>
      </c>
    </row>
    <row r="17" spans="1:26" ht="15" customHeight="1" x14ac:dyDescent="0.25">
      <c r="A17" s="24">
        <f t="shared" si="3"/>
        <v>4</v>
      </c>
      <c r="B17" s="25" t="s">
        <v>18</v>
      </c>
      <c r="C17" s="26">
        <v>1298</v>
      </c>
      <c r="D17" s="27" t="s">
        <v>20</v>
      </c>
      <c r="E17" s="28">
        <v>592</v>
      </c>
      <c r="F17" s="86">
        <v>29</v>
      </c>
      <c r="G17" s="87">
        <v>96</v>
      </c>
      <c r="H17" s="87">
        <v>207</v>
      </c>
      <c r="I17" s="87">
        <v>1</v>
      </c>
      <c r="J17" s="87">
        <v>2</v>
      </c>
      <c r="K17" s="87"/>
      <c r="L17" s="87">
        <v>0</v>
      </c>
      <c r="M17" s="87">
        <v>0</v>
      </c>
      <c r="N17" s="87"/>
      <c r="O17" s="88"/>
      <c r="P17" s="31">
        <v>0</v>
      </c>
      <c r="Q17" s="32">
        <f t="shared" si="4"/>
        <v>0</v>
      </c>
      <c r="R17" s="32">
        <f t="shared" si="0"/>
        <v>30</v>
      </c>
      <c r="S17" s="31">
        <v>2</v>
      </c>
      <c r="T17" s="81">
        <f t="shared" si="1"/>
        <v>2</v>
      </c>
      <c r="U17" s="81">
        <f t="shared" si="2"/>
        <v>100</v>
      </c>
      <c r="V17" s="29">
        <v>3</v>
      </c>
      <c r="W17" s="30">
        <v>11</v>
      </c>
      <c r="X17" s="33">
        <f t="shared" si="5"/>
        <v>335</v>
      </c>
      <c r="Y17" s="34">
        <f t="shared" si="6"/>
        <v>351</v>
      </c>
      <c r="Z17" s="46">
        <f>Z16*100/Z15</f>
        <v>98.148148148148152</v>
      </c>
    </row>
    <row r="18" spans="1:26" ht="15" customHeight="1" x14ac:dyDescent="0.25">
      <c r="A18" s="35">
        <f t="shared" si="3"/>
        <v>5</v>
      </c>
      <c r="B18" s="36" t="s">
        <v>18</v>
      </c>
      <c r="C18" s="37">
        <v>1298</v>
      </c>
      <c r="D18" s="38" t="s">
        <v>21</v>
      </c>
      <c r="E18" s="39">
        <v>592</v>
      </c>
      <c r="F18" s="89">
        <v>24</v>
      </c>
      <c r="G18" s="90">
        <v>87</v>
      </c>
      <c r="H18" s="90">
        <v>196</v>
      </c>
      <c r="I18" s="90">
        <v>3</v>
      </c>
      <c r="J18" s="90">
        <v>0</v>
      </c>
      <c r="K18" s="90"/>
      <c r="L18" s="90">
        <v>2</v>
      </c>
      <c r="M18" s="90">
        <v>5</v>
      </c>
      <c r="N18" s="90"/>
      <c r="O18" s="91"/>
      <c r="P18" s="42">
        <v>2</v>
      </c>
      <c r="Q18" s="43">
        <f t="shared" si="4"/>
        <v>2</v>
      </c>
      <c r="R18" s="43">
        <f t="shared" si="0"/>
        <v>29</v>
      </c>
      <c r="S18" s="42">
        <v>1</v>
      </c>
      <c r="T18" s="82">
        <f t="shared" si="1"/>
        <v>1</v>
      </c>
      <c r="U18" s="82">
        <f t="shared" si="2"/>
        <v>88</v>
      </c>
      <c r="V18" s="40">
        <v>0</v>
      </c>
      <c r="W18" s="41">
        <v>12</v>
      </c>
      <c r="X18" s="44">
        <f t="shared" si="5"/>
        <v>317</v>
      </c>
      <c r="Y18" s="45">
        <f t="shared" si="6"/>
        <v>332</v>
      </c>
      <c r="Z18" s="47" t="str">
        <f>TEXT(Z17,"0.00")</f>
        <v>98.15</v>
      </c>
    </row>
    <row r="19" spans="1:26" ht="15" customHeight="1" x14ac:dyDescent="0.25">
      <c r="A19" s="24">
        <f t="shared" si="3"/>
        <v>6</v>
      </c>
      <c r="B19" s="25" t="s">
        <v>18</v>
      </c>
      <c r="C19" s="26">
        <v>1298</v>
      </c>
      <c r="D19" s="27" t="s">
        <v>22</v>
      </c>
      <c r="E19" s="28">
        <v>592</v>
      </c>
      <c r="F19" s="86">
        <v>24</v>
      </c>
      <c r="G19" s="87">
        <v>82</v>
      </c>
      <c r="H19" s="87">
        <v>175</v>
      </c>
      <c r="I19" s="87">
        <v>1</v>
      </c>
      <c r="J19" s="87">
        <v>1</v>
      </c>
      <c r="K19" s="87"/>
      <c r="L19" s="87">
        <v>5</v>
      </c>
      <c r="M19" s="87">
        <v>0</v>
      </c>
      <c r="N19" s="87"/>
      <c r="O19" s="88"/>
      <c r="P19" s="31">
        <v>0</v>
      </c>
      <c r="Q19" s="32">
        <f t="shared" si="4"/>
        <v>0</v>
      </c>
      <c r="R19" s="32">
        <f t="shared" si="0"/>
        <v>25</v>
      </c>
      <c r="S19" s="31">
        <v>0</v>
      </c>
      <c r="T19" s="81">
        <f t="shared" si="1"/>
        <v>0</v>
      </c>
      <c r="U19" s="81">
        <f t="shared" si="2"/>
        <v>83</v>
      </c>
      <c r="V19" s="29">
        <v>2</v>
      </c>
      <c r="W19" s="30">
        <v>11</v>
      </c>
      <c r="X19" s="33">
        <f t="shared" si="5"/>
        <v>288</v>
      </c>
      <c r="Y19" s="34">
        <f t="shared" si="6"/>
        <v>301</v>
      </c>
    </row>
    <row r="20" spans="1:26" ht="15" customHeight="1" x14ac:dyDescent="0.25">
      <c r="A20" s="35">
        <f t="shared" si="3"/>
        <v>7</v>
      </c>
      <c r="B20" s="36" t="s">
        <v>18</v>
      </c>
      <c r="C20" s="37">
        <v>1299</v>
      </c>
      <c r="D20" s="38" t="s">
        <v>19</v>
      </c>
      <c r="E20" s="39">
        <v>535</v>
      </c>
      <c r="F20" s="89">
        <v>19</v>
      </c>
      <c r="G20" s="90">
        <v>136</v>
      </c>
      <c r="H20" s="90">
        <v>152</v>
      </c>
      <c r="I20" s="90">
        <v>0</v>
      </c>
      <c r="J20" s="90">
        <v>1</v>
      </c>
      <c r="K20" s="90"/>
      <c r="L20" s="90">
        <v>5</v>
      </c>
      <c r="M20" s="90">
        <v>5</v>
      </c>
      <c r="N20" s="90"/>
      <c r="O20" s="91"/>
      <c r="P20" s="42">
        <v>1</v>
      </c>
      <c r="Q20" s="43">
        <f t="shared" si="4"/>
        <v>1</v>
      </c>
      <c r="R20" s="43">
        <f t="shared" si="0"/>
        <v>20</v>
      </c>
      <c r="S20" s="42">
        <v>3</v>
      </c>
      <c r="T20" s="82">
        <f t="shared" si="1"/>
        <v>3</v>
      </c>
      <c r="U20" s="82">
        <f t="shared" si="2"/>
        <v>140</v>
      </c>
      <c r="V20" s="40">
        <v>0</v>
      </c>
      <c r="W20" s="41">
        <v>6</v>
      </c>
      <c r="X20" s="44">
        <f t="shared" si="5"/>
        <v>318</v>
      </c>
      <c r="Y20" s="45">
        <f t="shared" si="6"/>
        <v>328</v>
      </c>
    </row>
    <row r="21" spans="1:26" ht="15" customHeight="1" x14ac:dyDescent="0.25">
      <c r="A21" s="24">
        <f t="shared" si="3"/>
        <v>8</v>
      </c>
      <c r="B21" s="25" t="s">
        <v>18</v>
      </c>
      <c r="C21" s="26">
        <v>1299</v>
      </c>
      <c r="D21" s="27" t="s">
        <v>20</v>
      </c>
      <c r="E21" s="28">
        <v>535</v>
      </c>
      <c r="F21" s="86">
        <v>15</v>
      </c>
      <c r="G21" s="87">
        <v>135</v>
      </c>
      <c r="H21" s="87">
        <v>134</v>
      </c>
      <c r="I21" s="87">
        <v>1</v>
      </c>
      <c r="J21" s="87">
        <v>0</v>
      </c>
      <c r="K21" s="87">
        <v>0</v>
      </c>
      <c r="L21" s="87">
        <v>7</v>
      </c>
      <c r="M21" s="87">
        <v>9</v>
      </c>
      <c r="N21" s="87">
        <v>0</v>
      </c>
      <c r="O21" s="88">
        <v>0</v>
      </c>
      <c r="P21" s="31">
        <v>1</v>
      </c>
      <c r="Q21" s="32">
        <f t="shared" si="4"/>
        <v>1</v>
      </c>
      <c r="R21" s="32">
        <f t="shared" si="0"/>
        <v>17</v>
      </c>
      <c r="S21" s="31">
        <v>2</v>
      </c>
      <c r="T21" s="81">
        <f t="shared" si="1"/>
        <v>2</v>
      </c>
      <c r="U21" s="81">
        <f t="shared" si="2"/>
        <v>137</v>
      </c>
      <c r="V21" s="29">
        <v>0</v>
      </c>
      <c r="W21" s="30">
        <v>9</v>
      </c>
      <c r="X21" s="33">
        <f t="shared" si="5"/>
        <v>301</v>
      </c>
      <c r="Y21" s="34">
        <f t="shared" si="6"/>
        <v>313</v>
      </c>
    </row>
    <row r="22" spans="1:26" ht="15" customHeight="1" x14ac:dyDescent="0.25">
      <c r="A22" s="35">
        <f t="shared" si="3"/>
        <v>9</v>
      </c>
      <c r="B22" s="36" t="s">
        <v>18</v>
      </c>
      <c r="C22" s="37">
        <v>1300</v>
      </c>
      <c r="D22" s="38" t="s">
        <v>19</v>
      </c>
      <c r="E22" s="39">
        <v>636</v>
      </c>
      <c r="F22" s="89">
        <v>29</v>
      </c>
      <c r="G22" s="90">
        <v>169</v>
      </c>
      <c r="H22" s="90">
        <v>151</v>
      </c>
      <c r="I22" s="90">
        <v>3</v>
      </c>
      <c r="J22" s="90">
        <v>1</v>
      </c>
      <c r="K22" s="90">
        <v>0</v>
      </c>
      <c r="L22" s="90">
        <v>5</v>
      </c>
      <c r="M22" s="90">
        <v>3</v>
      </c>
      <c r="N22" s="90">
        <v>0</v>
      </c>
      <c r="O22" s="91">
        <v>0</v>
      </c>
      <c r="P22" s="42">
        <v>3</v>
      </c>
      <c r="Q22" s="43">
        <f t="shared" si="4"/>
        <v>3</v>
      </c>
      <c r="R22" s="43">
        <f t="shared" si="0"/>
        <v>35</v>
      </c>
      <c r="S22" s="42">
        <v>1</v>
      </c>
      <c r="T22" s="82">
        <f t="shared" si="1"/>
        <v>1</v>
      </c>
      <c r="U22" s="82">
        <f t="shared" si="2"/>
        <v>171</v>
      </c>
      <c r="V22" s="40">
        <v>0</v>
      </c>
      <c r="W22" s="41">
        <v>9</v>
      </c>
      <c r="X22" s="44">
        <f t="shared" si="5"/>
        <v>361</v>
      </c>
      <c r="Y22" s="45">
        <f t="shared" si="6"/>
        <v>374</v>
      </c>
    </row>
    <row r="23" spans="1:26" ht="15" customHeight="1" x14ac:dyDescent="0.25">
      <c r="A23" s="24">
        <f t="shared" si="3"/>
        <v>10</v>
      </c>
      <c r="B23" s="25" t="s">
        <v>18</v>
      </c>
      <c r="C23" s="26">
        <v>1300</v>
      </c>
      <c r="D23" s="27" t="s">
        <v>20</v>
      </c>
      <c r="E23" s="28">
        <v>636</v>
      </c>
      <c r="F23" s="86">
        <v>31</v>
      </c>
      <c r="G23" s="87">
        <v>146</v>
      </c>
      <c r="H23" s="87">
        <v>171</v>
      </c>
      <c r="I23" s="87">
        <v>3</v>
      </c>
      <c r="J23" s="87">
        <v>0</v>
      </c>
      <c r="K23" s="87"/>
      <c r="L23" s="87">
        <v>7</v>
      </c>
      <c r="M23" s="87">
        <v>4</v>
      </c>
      <c r="N23" s="87">
        <v>0</v>
      </c>
      <c r="O23" s="88">
        <v>0</v>
      </c>
      <c r="P23" s="31">
        <v>0</v>
      </c>
      <c r="Q23" s="32">
        <f>P23</f>
        <v>0</v>
      </c>
      <c r="R23" s="32">
        <f t="shared" si="0"/>
        <v>34</v>
      </c>
      <c r="S23" s="31">
        <v>0</v>
      </c>
      <c r="T23" s="81">
        <f t="shared" si="1"/>
        <v>0</v>
      </c>
      <c r="U23" s="81">
        <f t="shared" si="2"/>
        <v>146</v>
      </c>
      <c r="V23" s="29">
        <v>0</v>
      </c>
      <c r="W23" s="30">
        <v>0</v>
      </c>
      <c r="X23" s="33">
        <f>SUM(F23:O23)</f>
        <v>362</v>
      </c>
      <c r="Y23" s="34">
        <f>Q23+T23+V23+W23+X23</f>
        <v>362</v>
      </c>
      <c r="Z23">
        <f>C79</f>
        <v>0</v>
      </c>
    </row>
    <row r="24" spans="1:26" ht="15" customHeight="1" x14ac:dyDescent="0.25">
      <c r="A24" s="35">
        <f t="shared" si="3"/>
        <v>11</v>
      </c>
      <c r="B24" s="36" t="s">
        <v>18</v>
      </c>
      <c r="C24" s="37">
        <v>1301</v>
      </c>
      <c r="D24" s="38" t="s">
        <v>19</v>
      </c>
      <c r="E24" s="39">
        <v>595</v>
      </c>
      <c r="F24" s="89">
        <v>23</v>
      </c>
      <c r="G24" s="90">
        <v>159</v>
      </c>
      <c r="H24" s="90">
        <v>120</v>
      </c>
      <c r="I24" s="90">
        <v>1</v>
      </c>
      <c r="J24" s="90">
        <v>1</v>
      </c>
      <c r="K24" s="90"/>
      <c r="L24" s="90">
        <v>1</v>
      </c>
      <c r="M24" s="90">
        <v>0</v>
      </c>
      <c r="N24" s="90"/>
      <c r="O24" s="91"/>
      <c r="P24" s="42">
        <v>0</v>
      </c>
      <c r="Q24" s="43">
        <f t="shared" si="4"/>
        <v>0</v>
      </c>
      <c r="R24" s="43">
        <f t="shared" si="0"/>
        <v>24</v>
      </c>
      <c r="S24" s="42">
        <v>3</v>
      </c>
      <c r="T24" s="82">
        <f t="shared" si="1"/>
        <v>3</v>
      </c>
      <c r="U24" s="82">
        <f t="shared" si="2"/>
        <v>163</v>
      </c>
      <c r="V24" s="40">
        <v>0</v>
      </c>
      <c r="W24" s="41">
        <v>5</v>
      </c>
      <c r="X24" s="44">
        <f t="shared" si="5"/>
        <v>305</v>
      </c>
      <c r="Y24" s="45">
        <f t="shared" si="6"/>
        <v>313</v>
      </c>
      <c r="Z24">
        <f>Z23-Z22</f>
        <v>0</v>
      </c>
    </row>
    <row r="25" spans="1:26" ht="15" customHeight="1" x14ac:dyDescent="0.25">
      <c r="A25" s="24">
        <f t="shared" si="3"/>
        <v>12</v>
      </c>
      <c r="B25" s="25" t="s">
        <v>18</v>
      </c>
      <c r="C25" s="26">
        <v>1301</v>
      </c>
      <c r="D25" s="27" t="s">
        <v>20</v>
      </c>
      <c r="E25" s="28">
        <v>595</v>
      </c>
      <c r="F25" s="86">
        <v>16</v>
      </c>
      <c r="G25" s="87">
        <v>170</v>
      </c>
      <c r="H25" s="87">
        <v>124</v>
      </c>
      <c r="I25" s="87">
        <v>1</v>
      </c>
      <c r="J25" s="87">
        <v>0</v>
      </c>
      <c r="K25" s="87"/>
      <c r="L25" s="87">
        <v>3</v>
      </c>
      <c r="M25" s="87">
        <v>6</v>
      </c>
      <c r="N25" s="87"/>
      <c r="O25" s="88"/>
      <c r="P25" s="31">
        <v>0</v>
      </c>
      <c r="Q25" s="32">
        <f t="shared" si="4"/>
        <v>0</v>
      </c>
      <c r="R25" s="32">
        <f t="shared" si="0"/>
        <v>17</v>
      </c>
      <c r="S25" s="31">
        <v>0</v>
      </c>
      <c r="T25" s="81">
        <f t="shared" si="1"/>
        <v>0</v>
      </c>
      <c r="U25" s="81">
        <f t="shared" si="2"/>
        <v>170</v>
      </c>
      <c r="V25" s="29">
        <v>0</v>
      </c>
      <c r="W25" s="30">
        <v>10</v>
      </c>
      <c r="X25" s="33">
        <f t="shared" si="5"/>
        <v>320</v>
      </c>
      <c r="Y25" s="34">
        <f t="shared" si="6"/>
        <v>330</v>
      </c>
      <c r="Z25" s="46" t="e">
        <f>Z24*100/Z23</f>
        <v>#DIV/0!</v>
      </c>
    </row>
    <row r="26" spans="1:26" ht="15" customHeight="1" x14ac:dyDescent="0.25">
      <c r="A26" s="35">
        <f t="shared" si="3"/>
        <v>13</v>
      </c>
      <c r="B26" s="36" t="s">
        <v>18</v>
      </c>
      <c r="C26" s="37">
        <v>1302</v>
      </c>
      <c r="D26" s="38" t="s">
        <v>19</v>
      </c>
      <c r="E26" s="39">
        <v>601</v>
      </c>
      <c r="F26" s="89">
        <v>23</v>
      </c>
      <c r="G26" s="90">
        <v>108</v>
      </c>
      <c r="H26" s="90">
        <v>160</v>
      </c>
      <c r="I26" s="90">
        <v>0</v>
      </c>
      <c r="J26" s="90">
        <v>0</v>
      </c>
      <c r="K26" s="90"/>
      <c r="L26" s="90">
        <v>12</v>
      </c>
      <c r="M26" s="90">
        <v>2</v>
      </c>
      <c r="N26" s="90"/>
      <c r="O26" s="91"/>
      <c r="P26" s="42">
        <v>0</v>
      </c>
      <c r="Q26" s="43">
        <f t="shared" si="4"/>
        <v>0</v>
      </c>
      <c r="R26" s="43">
        <f t="shared" si="0"/>
        <v>23</v>
      </c>
      <c r="S26" s="42">
        <v>0</v>
      </c>
      <c r="T26" s="82">
        <f t="shared" si="1"/>
        <v>0</v>
      </c>
      <c r="U26" s="82">
        <f t="shared" si="2"/>
        <v>108</v>
      </c>
      <c r="V26" s="40">
        <v>0</v>
      </c>
      <c r="W26" s="41">
        <v>2</v>
      </c>
      <c r="X26" s="44">
        <f t="shared" si="5"/>
        <v>305</v>
      </c>
      <c r="Y26" s="45">
        <f t="shared" si="6"/>
        <v>307</v>
      </c>
      <c r="Z26" s="47" t="e">
        <f>TEXT(Z25,"0.00")</f>
        <v>#DIV/0!</v>
      </c>
    </row>
    <row r="27" spans="1:26" ht="15" customHeight="1" x14ac:dyDescent="0.25">
      <c r="A27" s="24">
        <f t="shared" si="3"/>
        <v>14</v>
      </c>
      <c r="B27" s="25" t="s">
        <v>18</v>
      </c>
      <c r="C27" s="26">
        <v>1302</v>
      </c>
      <c r="D27" s="27" t="s">
        <v>20</v>
      </c>
      <c r="E27" s="28">
        <v>600</v>
      </c>
      <c r="F27" s="86">
        <v>23</v>
      </c>
      <c r="G27" s="87">
        <v>97</v>
      </c>
      <c r="H27" s="87">
        <v>150</v>
      </c>
      <c r="I27" s="87">
        <v>3</v>
      </c>
      <c r="J27" s="87">
        <v>2</v>
      </c>
      <c r="K27" s="87"/>
      <c r="L27" s="87">
        <v>10</v>
      </c>
      <c r="M27" s="87">
        <v>6</v>
      </c>
      <c r="N27" s="87"/>
      <c r="O27" s="88"/>
      <c r="P27" s="31">
        <v>0</v>
      </c>
      <c r="Q27" s="32">
        <f t="shared" si="4"/>
        <v>0</v>
      </c>
      <c r="R27" s="32">
        <f t="shared" si="0"/>
        <v>26</v>
      </c>
      <c r="S27" s="31">
        <v>0</v>
      </c>
      <c r="T27" s="81">
        <f t="shared" si="1"/>
        <v>0</v>
      </c>
      <c r="U27" s="81">
        <f t="shared" si="2"/>
        <v>99</v>
      </c>
      <c r="V27" s="29">
        <v>0</v>
      </c>
      <c r="W27" s="30">
        <v>4</v>
      </c>
      <c r="X27" s="33">
        <f t="shared" si="5"/>
        <v>291</v>
      </c>
      <c r="Y27" s="34">
        <f t="shared" si="6"/>
        <v>295</v>
      </c>
    </row>
    <row r="28" spans="1:26" ht="15" customHeight="1" x14ac:dyDescent="0.25">
      <c r="A28" s="35">
        <f t="shared" si="3"/>
        <v>15</v>
      </c>
      <c r="B28" s="36" t="s">
        <v>18</v>
      </c>
      <c r="C28" s="37">
        <v>1302</v>
      </c>
      <c r="D28" s="38" t="s">
        <v>21</v>
      </c>
      <c r="E28" s="39">
        <v>600</v>
      </c>
      <c r="F28" s="89">
        <v>24</v>
      </c>
      <c r="G28" s="90">
        <v>116</v>
      </c>
      <c r="H28" s="90">
        <v>153</v>
      </c>
      <c r="I28" s="90">
        <v>2</v>
      </c>
      <c r="J28" s="90">
        <v>3</v>
      </c>
      <c r="K28" s="90"/>
      <c r="L28" s="90">
        <v>2</v>
      </c>
      <c r="M28" s="90">
        <v>0</v>
      </c>
      <c r="N28" s="90"/>
      <c r="O28" s="91"/>
      <c r="P28" s="42">
        <v>0</v>
      </c>
      <c r="Q28" s="43">
        <f t="shared" si="4"/>
        <v>0</v>
      </c>
      <c r="R28" s="43">
        <f t="shared" si="0"/>
        <v>26</v>
      </c>
      <c r="S28" s="42">
        <v>0</v>
      </c>
      <c r="T28" s="82">
        <f t="shared" si="1"/>
        <v>0</v>
      </c>
      <c r="U28" s="82">
        <f t="shared" si="2"/>
        <v>119</v>
      </c>
      <c r="V28" s="40">
        <v>0</v>
      </c>
      <c r="W28" s="41">
        <v>11</v>
      </c>
      <c r="X28" s="44">
        <f t="shared" si="5"/>
        <v>300</v>
      </c>
      <c r="Y28" s="45">
        <f t="shared" si="6"/>
        <v>311</v>
      </c>
    </row>
    <row r="29" spans="1:26" ht="15" customHeight="1" x14ac:dyDescent="0.25">
      <c r="A29" s="24">
        <f t="shared" si="3"/>
        <v>16</v>
      </c>
      <c r="B29" s="25" t="s">
        <v>18</v>
      </c>
      <c r="C29" s="26">
        <v>1303</v>
      </c>
      <c r="D29" s="27" t="s">
        <v>19</v>
      </c>
      <c r="E29" s="28">
        <v>613</v>
      </c>
      <c r="F29" s="86">
        <v>13</v>
      </c>
      <c r="G29" s="87">
        <v>127</v>
      </c>
      <c r="H29" s="87">
        <v>177</v>
      </c>
      <c r="I29" s="87">
        <v>2</v>
      </c>
      <c r="J29" s="87">
        <v>2</v>
      </c>
      <c r="K29" s="87">
        <v>0</v>
      </c>
      <c r="L29" s="87">
        <v>5</v>
      </c>
      <c r="M29" s="87">
        <v>0</v>
      </c>
      <c r="N29" s="87">
        <v>0</v>
      </c>
      <c r="O29" s="88">
        <v>0</v>
      </c>
      <c r="P29" s="31">
        <v>0</v>
      </c>
      <c r="Q29" s="32">
        <f t="shared" si="4"/>
        <v>0</v>
      </c>
      <c r="R29" s="32">
        <f t="shared" si="0"/>
        <v>15</v>
      </c>
      <c r="S29" s="31">
        <v>1</v>
      </c>
      <c r="T29" s="81">
        <f t="shared" si="1"/>
        <v>1</v>
      </c>
      <c r="U29" s="81">
        <f t="shared" si="2"/>
        <v>130</v>
      </c>
      <c r="V29" s="29">
        <v>0</v>
      </c>
      <c r="W29" s="30">
        <v>10</v>
      </c>
      <c r="X29" s="33">
        <f t="shared" si="5"/>
        <v>326</v>
      </c>
      <c r="Y29" s="34">
        <f t="shared" si="6"/>
        <v>337</v>
      </c>
    </row>
    <row r="30" spans="1:26" ht="15" customHeight="1" x14ac:dyDescent="0.25">
      <c r="A30" s="35">
        <f t="shared" si="3"/>
        <v>17</v>
      </c>
      <c r="B30" s="36" t="s">
        <v>18</v>
      </c>
      <c r="C30" s="37">
        <v>1303</v>
      </c>
      <c r="D30" s="38" t="s">
        <v>20</v>
      </c>
      <c r="E30" s="39">
        <v>613</v>
      </c>
      <c r="F30" s="89">
        <v>20</v>
      </c>
      <c r="G30" s="90">
        <v>104</v>
      </c>
      <c r="H30" s="90">
        <v>158</v>
      </c>
      <c r="I30" s="90">
        <v>2</v>
      </c>
      <c r="J30" s="90">
        <v>3</v>
      </c>
      <c r="K30" s="90"/>
      <c r="L30" s="90">
        <v>14</v>
      </c>
      <c r="M30" s="90">
        <v>0</v>
      </c>
      <c r="N30" s="90"/>
      <c r="O30" s="91"/>
      <c r="P30" s="42">
        <v>0</v>
      </c>
      <c r="Q30" s="43">
        <f t="shared" si="4"/>
        <v>0</v>
      </c>
      <c r="R30" s="43">
        <f t="shared" si="0"/>
        <v>22</v>
      </c>
      <c r="S30" s="42">
        <v>0</v>
      </c>
      <c r="T30" s="82">
        <f t="shared" si="1"/>
        <v>0</v>
      </c>
      <c r="U30" s="82">
        <f t="shared" si="2"/>
        <v>107</v>
      </c>
      <c r="V30" s="40">
        <v>0</v>
      </c>
      <c r="W30" s="41">
        <v>0</v>
      </c>
      <c r="X30" s="44">
        <f t="shared" si="5"/>
        <v>301</v>
      </c>
      <c r="Y30" s="45">
        <f t="shared" si="6"/>
        <v>301</v>
      </c>
      <c r="Z30">
        <f>Z29-Z28</f>
        <v>0</v>
      </c>
    </row>
    <row r="31" spans="1:26" ht="15" customHeight="1" x14ac:dyDescent="0.25">
      <c r="A31" s="24">
        <f t="shared" si="3"/>
        <v>18</v>
      </c>
      <c r="B31" s="25" t="s">
        <v>18</v>
      </c>
      <c r="C31" s="26">
        <v>1303</v>
      </c>
      <c r="D31" s="27" t="s">
        <v>21</v>
      </c>
      <c r="E31" s="28">
        <v>612</v>
      </c>
      <c r="F31" s="86">
        <v>18</v>
      </c>
      <c r="G31" s="87">
        <v>112</v>
      </c>
      <c r="H31" s="87">
        <v>159</v>
      </c>
      <c r="I31" s="87">
        <v>1</v>
      </c>
      <c r="J31" s="87">
        <v>2</v>
      </c>
      <c r="K31" s="87">
        <v>0</v>
      </c>
      <c r="L31" s="87">
        <v>6</v>
      </c>
      <c r="M31" s="87">
        <v>0</v>
      </c>
      <c r="N31" s="87">
        <v>0</v>
      </c>
      <c r="O31" s="88">
        <v>0</v>
      </c>
      <c r="P31" s="31">
        <v>0</v>
      </c>
      <c r="Q31" s="32">
        <f t="shared" si="4"/>
        <v>0</v>
      </c>
      <c r="R31" s="32">
        <f t="shared" si="0"/>
        <v>19</v>
      </c>
      <c r="S31" s="31">
        <v>0</v>
      </c>
      <c r="T31" s="81">
        <f t="shared" si="1"/>
        <v>0</v>
      </c>
      <c r="U31" s="81">
        <f t="shared" si="2"/>
        <v>114</v>
      </c>
      <c r="V31" s="29">
        <v>0</v>
      </c>
      <c r="W31" s="30">
        <v>20</v>
      </c>
      <c r="X31" s="33">
        <f t="shared" si="5"/>
        <v>298</v>
      </c>
      <c r="Y31" s="34">
        <f t="shared" si="6"/>
        <v>318</v>
      </c>
      <c r="Z31" s="46" t="e">
        <f>Z30*100/Z29</f>
        <v>#DIV/0!</v>
      </c>
    </row>
    <row r="32" spans="1:26" ht="15" customHeight="1" x14ac:dyDescent="0.25">
      <c r="A32" s="35">
        <f t="shared" si="3"/>
        <v>19</v>
      </c>
      <c r="B32" s="36" t="s">
        <v>18</v>
      </c>
      <c r="C32" s="37">
        <v>1304</v>
      </c>
      <c r="D32" s="38" t="s">
        <v>19</v>
      </c>
      <c r="E32" s="39">
        <v>709</v>
      </c>
      <c r="F32" s="89">
        <v>13</v>
      </c>
      <c r="G32" s="90">
        <v>149</v>
      </c>
      <c r="H32" s="90">
        <v>199</v>
      </c>
      <c r="I32" s="90">
        <v>4</v>
      </c>
      <c r="J32" s="90">
        <v>0</v>
      </c>
      <c r="K32" s="90"/>
      <c r="L32" s="90">
        <v>7</v>
      </c>
      <c r="M32" s="90">
        <v>3</v>
      </c>
      <c r="N32" s="90"/>
      <c r="O32" s="91"/>
      <c r="P32" s="42">
        <v>0</v>
      </c>
      <c r="Q32" s="43">
        <f t="shared" si="4"/>
        <v>0</v>
      </c>
      <c r="R32" s="43">
        <f t="shared" si="0"/>
        <v>17</v>
      </c>
      <c r="S32" s="42">
        <v>1</v>
      </c>
      <c r="T32" s="82">
        <f t="shared" si="1"/>
        <v>1</v>
      </c>
      <c r="U32" s="82">
        <f t="shared" si="2"/>
        <v>150</v>
      </c>
      <c r="V32" s="40">
        <v>0</v>
      </c>
      <c r="W32" s="41">
        <v>12</v>
      </c>
      <c r="X32" s="44">
        <f t="shared" si="5"/>
        <v>375</v>
      </c>
      <c r="Y32" s="45">
        <f t="shared" si="6"/>
        <v>388</v>
      </c>
      <c r="Z32" s="47" t="e">
        <f>TEXT(Z31,"0.00")</f>
        <v>#DIV/0!</v>
      </c>
    </row>
    <row r="33" spans="1:26" ht="15" customHeight="1" x14ac:dyDescent="0.25">
      <c r="A33" s="24">
        <f t="shared" si="3"/>
        <v>20</v>
      </c>
      <c r="B33" s="25" t="s">
        <v>18</v>
      </c>
      <c r="C33" s="26">
        <v>1304</v>
      </c>
      <c r="D33" s="27" t="s">
        <v>20</v>
      </c>
      <c r="E33" s="28">
        <v>708</v>
      </c>
      <c r="F33" s="86">
        <v>10</v>
      </c>
      <c r="G33" s="87">
        <v>151</v>
      </c>
      <c r="H33" s="87">
        <v>205</v>
      </c>
      <c r="I33" s="87">
        <v>2</v>
      </c>
      <c r="J33" s="87">
        <v>1</v>
      </c>
      <c r="K33" s="87"/>
      <c r="L33" s="87">
        <v>6</v>
      </c>
      <c r="M33" s="87">
        <v>5</v>
      </c>
      <c r="N33" s="87"/>
      <c r="O33" s="88"/>
      <c r="P33" s="31">
        <v>0</v>
      </c>
      <c r="Q33" s="32">
        <f t="shared" si="4"/>
        <v>0</v>
      </c>
      <c r="R33" s="32">
        <f t="shared" si="0"/>
        <v>12</v>
      </c>
      <c r="S33" s="31">
        <v>0</v>
      </c>
      <c r="T33" s="81">
        <f t="shared" si="1"/>
        <v>0</v>
      </c>
      <c r="U33" s="81">
        <f t="shared" si="2"/>
        <v>152</v>
      </c>
      <c r="V33" s="29">
        <v>0</v>
      </c>
      <c r="W33" s="30">
        <v>21</v>
      </c>
      <c r="X33" s="33">
        <f t="shared" si="5"/>
        <v>380</v>
      </c>
      <c r="Y33" s="34">
        <f t="shared" si="6"/>
        <v>401</v>
      </c>
    </row>
    <row r="34" spans="1:26" ht="15" customHeight="1" x14ac:dyDescent="0.25">
      <c r="A34" s="35">
        <f t="shared" si="3"/>
        <v>21</v>
      </c>
      <c r="B34" s="36" t="s">
        <v>18</v>
      </c>
      <c r="C34" s="37">
        <v>1305</v>
      </c>
      <c r="D34" s="38" t="s">
        <v>19</v>
      </c>
      <c r="E34" s="39">
        <v>657</v>
      </c>
      <c r="F34" s="89">
        <v>22</v>
      </c>
      <c r="G34" s="90">
        <v>130</v>
      </c>
      <c r="H34" s="90">
        <v>135</v>
      </c>
      <c r="I34" s="90">
        <v>3</v>
      </c>
      <c r="J34" s="90">
        <v>0</v>
      </c>
      <c r="K34" s="90">
        <v>0</v>
      </c>
      <c r="L34" s="90">
        <v>37</v>
      </c>
      <c r="M34" s="90">
        <v>6</v>
      </c>
      <c r="N34" s="90">
        <v>0</v>
      </c>
      <c r="O34" s="91">
        <v>0</v>
      </c>
      <c r="P34" s="42">
        <v>0</v>
      </c>
      <c r="Q34" s="43">
        <f t="shared" si="4"/>
        <v>0</v>
      </c>
      <c r="R34" s="43">
        <f t="shared" si="0"/>
        <v>25</v>
      </c>
      <c r="S34" s="42">
        <v>1</v>
      </c>
      <c r="T34" s="82">
        <f t="shared" si="1"/>
        <v>1</v>
      </c>
      <c r="U34" s="82">
        <f t="shared" si="2"/>
        <v>131</v>
      </c>
      <c r="V34" s="40">
        <v>0</v>
      </c>
      <c r="W34" s="41">
        <v>12</v>
      </c>
      <c r="X34" s="44">
        <f t="shared" si="5"/>
        <v>333</v>
      </c>
      <c r="Y34" s="45">
        <f t="shared" si="6"/>
        <v>346</v>
      </c>
    </row>
    <row r="35" spans="1:26" ht="15" customHeight="1" x14ac:dyDescent="0.25">
      <c r="A35" s="24">
        <f t="shared" si="3"/>
        <v>22</v>
      </c>
      <c r="B35" s="25" t="s">
        <v>18</v>
      </c>
      <c r="C35" s="26">
        <v>1305</v>
      </c>
      <c r="D35" s="27" t="s">
        <v>20</v>
      </c>
      <c r="E35" s="28">
        <v>657</v>
      </c>
      <c r="F35" s="86">
        <v>16</v>
      </c>
      <c r="G35" s="87">
        <v>168</v>
      </c>
      <c r="H35" s="87">
        <v>135</v>
      </c>
      <c r="I35" s="87">
        <v>0</v>
      </c>
      <c r="J35" s="87">
        <v>1</v>
      </c>
      <c r="K35" s="87"/>
      <c r="L35" s="87">
        <v>26</v>
      </c>
      <c r="M35" s="87">
        <v>5</v>
      </c>
      <c r="N35" s="87"/>
      <c r="O35" s="88"/>
      <c r="P35" s="31">
        <v>0</v>
      </c>
      <c r="Q35" s="32">
        <f t="shared" si="4"/>
        <v>0</v>
      </c>
      <c r="R35" s="32">
        <f t="shared" si="0"/>
        <v>16</v>
      </c>
      <c r="S35" s="31">
        <v>0</v>
      </c>
      <c r="T35" s="81">
        <f t="shared" si="1"/>
        <v>0</v>
      </c>
      <c r="U35" s="81">
        <f t="shared" si="2"/>
        <v>169</v>
      </c>
      <c r="V35" s="29">
        <v>0</v>
      </c>
      <c r="W35" s="30">
        <v>10</v>
      </c>
      <c r="X35" s="33">
        <f t="shared" si="5"/>
        <v>351</v>
      </c>
      <c r="Y35" s="34">
        <f t="shared" si="6"/>
        <v>361</v>
      </c>
    </row>
    <row r="36" spans="1:26" ht="15" customHeight="1" x14ac:dyDescent="0.25">
      <c r="A36" s="35">
        <f t="shared" si="3"/>
        <v>23</v>
      </c>
      <c r="B36" s="36" t="s">
        <v>18</v>
      </c>
      <c r="C36" s="37">
        <v>1306</v>
      </c>
      <c r="D36" s="38" t="s">
        <v>19</v>
      </c>
      <c r="E36" s="39">
        <v>515</v>
      </c>
      <c r="F36" s="89">
        <v>14</v>
      </c>
      <c r="G36" s="90">
        <v>88</v>
      </c>
      <c r="H36" s="90">
        <v>155</v>
      </c>
      <c r="I36" s="90">
        <v>1</v>
      </c>
      <c r="J36" s="90">
        <v>1</v>
      </c>
      <c r="K36" s="90">
        <v>0</v>
      </c>
      <c r="L36" s="90">
        <v>4</v>
      </c>
      <c r="M36" s="90">
        <v>4</v>
      </c>
      <c r="N36" s="90"/>
      <c r="O36" s="91"/>
      <c r="P36" s="42">
        <v>0</v>
      </c>
      <c r="Q36" s="43">
        <f t="shared" si="4"/>
        <v>0</v>
      </c>
      <c r="R36" s="43">
        <f t="shared" si="0"/>
        <v>15</v>
      </c>
      <c r="S36" s="42">
        <v>0</v>
      </c>
      <c r="T36" s="82">
        <f t="shared" si="1"/>
        <v>0</v>
      </c>
      <c r="U36" s="82">
        <f t="shared" si="2"/>
        <v>89</v>
      </c>
      <c r="V36" s="40"/>
      <c r="W36" s="41">
        <v>8</v>
      </c>
      <c r="X36" s="44">
        <f t="shared" si="5"/>
        <v>267</v>
      </c>
      <c r="Y36" s="45">
        <f t="shared" si="6"/>
        <v>275</v>
      </c>
    </row>
    <row r="37" spans="1:26" ht="15" customHeight="1" x14ac:dyDescent="0.25">
      <c r="A37" s="24">
        <f t="shared" si="3"/>
        <v>24</v>
      </c>
      <c r="B37" s="25" t="s">
        <v>18</v>
      </c>
      <c r="C37" s="26">
        <v>1306</v>
      </c>
      <c r="D37" s="27" t="s">
        <v>20</v>
      </c>
      <c r="E37" s="28">
        <v>514</v>
      </c>
      <c r="F37" s="86">
        <v>11</v>
      </c>
      <c r="G37" s="87">
        <v>106</v>
      </c>
      <c r="H37" s="87">
        <v>151</v>
      </c>
      <c r="I37" s="87">
        <v>0</v>
      </c>
      <c r="J37" s="87">
        <v>0</v>
      </c>
      <c r="K37" s="87">
        <v>0</v>
      </c>
      <c r="L37" s="87">
        <v>0</v>
      </c>
      <c r="M37" s="87">
        <v>7</v>
      </c>
      <c r="N37" s="87">
        <v>0</v>
      </c>
      <c r="O37" s="88">
        <v>0</v>
      </c>
      <c r="P37" s="31">
        <v>2</v>
      </c>
      <c r="Q37" s="32">
        <f t="shared" si="4"/>
        <v>2</v>
      </c>
      <c r="R37" s="32">
        <f t="shared" si="0"/>
        <v>13</v>
      </c>
      <c r="S37" s="31">
        <v>0</v>
      </c>
      <c r="T37" s="81">
        <f t="shared" si="1"/>
        <v>0</v>
      </c>
      <c r="U37" s="81">
        <f t="shared" si="2"/>
        <v>106</v>
      </c>
      <c r="V37" s="29">
        <v>0</v>
      </c>
      <c r="W37" s="30">
        <v>9</v>
      </c>
      <c r="X37" s="33">
        <f t="shared" si="5"/>
        <v>275</v>
      </c>
      <c r="Y37" s="34">
        <f t="shared" si="6"/>
        <v>286</v>
      </c>
      <c r="Z37">
        <f>C93</f>
        <v>0</v>
      </c>
    </row>
    <row r="38" spans="1:26" ht="15" customHeight="1" x14ac:dyDescent="0.25">
      <c r="A38" s="35">
        <f t="shared" si="3"/>
        <v>25</v>
      </c>
      <c r="B38" s="36" t="s">
        <v>18</v>
      </c>
      <c r="C38" s="37">
        <v>1307</v>
      </c>
      <c r="D38" s="38" t="s">
        <v>19</v>
      </c>
      <c r="E38" s="39">
        <v>737</v>
      </c>
      <c r="F38" s="89">
        <v>37</v>
      </c>
      <c r="G38" s="90">
        <v>106</v>
      </c>
      <c r="H38" s="90">
        <v>213</v>
      </c>
      <c r="I38" s="90">
        <v>5</v>
      </c>
      <c r="J38" s="90">
        <v>0</v>
      </c>
      <c r="K38" s="90"/>
      <c r="L38" s="90">
        <v>1</v>
      </c>
      <c r="M38" s="90">
        <v>8</v>
      </c>
      <c r="N38" s="90"/>
      <c r="O38" s="91"/>
      <c r="P38" s="42">
        <v>0</v>
      </c>
      <c r="Q38" s="43">
        <f t="shared" si="4"/>
        <v>0</v>
      </c>
      <c r="R38" s="43">
        <f t="shared" si="0"/>
        <v>42</v>
      </c>
      <c r="S38" s="42">
        <v>0</v>
      </c>
      <c r="T38" s="82">
        <f t="shared" si="1"/>
        <v>0</v>
      </c>
      <c r="U38" s="82">
        <f t="shared" si="2"/>
        <v>106</v>
      </c>
      <c r="V38" s="40">
        <v>0</v>
      </c>
      <c r="W38" s="41">
        <v>17</v>
      </c>
      <c r="X38" s="44">
        <f t="shared" si="5"/>
        <v>370</v>
      </c>
      <c r="Y38" s="45">
        <f t="shared" si="6"/>
        <v>387</v>
      </c>
      <c r="Z38">
        <f>Z37-Z36</f>
        <v>0</v>
      </c>
    </row>
    <row r="39" spans="1:26" ht="15" customHeight="1" x14ac:dyDescent="0.25">
      <c r="A39" s="24">
        <f t="shared" si="3"/>
        <v>26</v>
      </c>
      <c r="B39" s="25" t="s">
        <v>18</v>
      </c>
      <c r="C39" s="26">
        <v>1307</v>
      </c>
      <c r="D39" s="27" t="s">
        <v>20</v>
      </c>
      <c r="E39" s="28">
        <v>736</v>
      </c>
      <c r="F39" s="86">
        <v>38</v>
      </c>
      <c r="G39" s="87">
        <v>138</v>
      </c>
      <c r="H39" s="87">
        <v>194</v>
      </c>
      <c r="I39" s="87">
        <v>2</v>
      </c>
      <c r="J39" s="87">
        <v>0</v>
      </c>
      <c r="K39" s="87"/>
      <c r="L39" s="87">
        <v>6</v>
      </c>
      <c r="M39" s="87">
        <v>11</v>
      </c>
      <c r="N39" s="87"/>
      <c r="O39" s="88"/>
      <c r="P39" s="31">
        <v>3</v>
      </c>
      <c r="Q39" s="32">
        <f t="shared" si="4"/>
        <v>3</v>
      </c>
      <c r="R39" s="32">
        <f t="shared" si="0"/>
        <v>43</v>
      </c>
      <c r="S39" s="31">
        <v>2</v>
      </c>
      <c r="T39" s="81">
        <f t="shared" si="1"/>
        <v>2</v>
      </c>
      <c r="U39" s="81">
        <f t="shared" si="2"/>
        <v>140</v>
      </c>
      <c r="V39" s="29">
        <v>0</v>
      </c>
      <c r="W39" s="30">
        <v>14</v>
      </c>
      <c r="X39" s="33">
        <f t="shared" si="5"/>
        <v>389</v>
      </c>
      <c r="Y39" s="34">
        <f t="shared" si="6"/>
        <v>408</v>
      </c>
      <c r="Z39" s="46" t="e">
        <f>Z38*100/Z37</f>
        <v>#DIV/0!</v>
      </c>
    </row>
    <row r="40" spans="1:26" ht="15" customHeight="1" x14ac:dyDescent="0.25">
      <c r="A40" s="35">
        <f t="shared" si="3"/>
        <v>27</v>
      </c>
      <c r="B40" s="36" t="s">
        <v>18</v>
      </c>
      <c r="C40" s="37">
        <v>1308</v>
      </c>
      <c r="D40" s="38" t="s">
        <v>19</v>
      </c>
      <c r="E40" s="39">
        <v>628</v>
      </c>
      <c r="F40" s="89">
        <v>12</v>
      </c>
      <c r="G40" s="90">
        <v>122</v>
      </c>
      <c r="H40" s="90">
        <v>165</v>
      </c>
      <c r="I40" s="90">
        <v>5</v>
      </c>
      <c r="J40" s="90">
        <v>3</v>
      </c>
      <c r="K40" s="90"/>
      <c r="L40" s="90">
        <v>5</v>
      </c>
      <c r="M40" s="90">
        <v>10</v>
      </c>
      <c r="N40" s="90"/>
      <c r="O40" s="91"/>
      <c r="P40" s="42">
        <v>0</v>
      </c>
      <c r="Q40" s="43">
        <f t="shared" si="4"/>
        <v>0</v>
      </c>
      <c r="R40" s="43">
        <f t="shared" si="0"/>
        <v>17</v>
      </c>
      <c r="S40" s="42">
        <v>2</v>
      </c>
      <c r="T40" s="82">
        <f t="shared" si="1"/>
        <v>2</v>
      </c>
      <c r="U40" s="82">
        <f t="shared" si="2"/>
        <v>127</v>
      </c>
      <c r="V40" s="40">
        <v>0</v>
      </c>
      <c r="W40" s="41">
        <v>9</v>
      </c>
      <c r="X40" s="44">
        <f t="shared" si="5"/>
        <v>322</v>
      </c>
      <c r="Y40" s="45">
        <f t="shared" si="6"/>
        <v>333</v>
      </c>
      <c r="Z40" s="47" t="e">
        <f>TEXT(Z39,"0.00")</f>
        <v>#DIV/0!</v>
      </c>
    </row>
    <row r="41" spans="1:26" ht="15" customHeight="1" x14ac:dyDescent="0.25">
      <c r="A41" s="24">
        <f t="shared" si="3"/>
        <v>28</v>
      </c>
      <c r="B41" s="25" t="s">
        <v>18</v>
      </c>
      <c r="C41" s="26">
        <v>1308</v>
      </c>
      <c r="D41" s="27" t="s">
        <v>20</v>
      </c>
      <c r="E41" s="28">
        <v>627</v>
      </c>
      <c r="F41" s="86">
        <v>14</v>
      </c>
      <c r="G41" s="87">
        <v>142</v>
      </c>
      <c r="H41" s="87">
        <v>174</v>
      </c>
      <c r="I41" s="87">
        <v>2</v>
      </c>
      <c r="J41" s="87">
        <v>1</v>
      </c>
      <c r="K41" s="87"/>
      <c r="L41" s="87">
        <v>17</v>
      </c>
      <c r="M41" s="87">
        <v>13</v>
      </c>
      <c r="N41" s="87"/>
      <c r="O41" s="88"/>
      <c r="P41" s="31">
        <v>1</v>
      </c>
      <c r="Q41" s="32">
        <f t="shared" si="4"/>
        <v>1</v>
      </c>
      <c r="R41" s="32">
        <f t="shared" si="0"/>
        <v>17</v>
      </c>
      <c r="S41" s="31">
        <v>0</v>
      </c>
      <c r="T41" s="81">
        <f t="shared" si="1"/>
        <v>0</v>
      </c>
      <c r="U41" s="81">
        <f t="shared" si="2"/>
        <v>143</v>
      </c>
      <c r="V41" s="29">
        <v>0</v>
      </c>
      <c r="W41" s="30">
        <v>10</v>
      </c>
      <c r="X41" s="33">
        <f t="shared" si="5"/>
        <v>363</v>
      </c>
      <c r="Y41" s="34">
        <f t="shared" si="6"/>
        <v>374</v>
      </c>
    </row>
    <row r="42" spans="1:26" ht="15" customHeight="1" x14ac:dyDescent="0.25">
      <c r="A42" s="35">
        <f t="shared" si="3"/>
        <v>29</v>
      </c>
      <c r="B42" s="36" t="s">
        <v>18</v>
      </c>
      <c r="C42" s="37">
        <v>1308</v>
      </c>
      <c r="D42" s="38" t="s">
        <v>23</v>
      </c>
      <c r="E42" s="39">
        <v>20</v>
      </c>
      <c r="F42" s="89"/>
      <c r="G42" s="90"/>
      <c r="H42" s="90"/>
      <c r="I42" s="90"/>
      <c r="J42" s="90"/>
      <c r="K42" s="90"/>
      <c r="L42" s="90"/>
      <c r="M42" s="90"/>
      <c r="N42" s="90"/>
      <c r="O42" s="91"/>
      <c r="P42" s="42"/>
      <c r="Q42" s="43">
        <f t="shared" si="4"/>
        <v>0</v>
      </c>
      <c r="R42" s="43">
        <f t="shared" si="0"/>
        <v>0</v>
      </c>
      <c r="S42" s="42"/>
      <c r="T42" s="82">
        <f t="shared" si="1"/>
        <v>0</v>
      </c>
      <c r="U42" s="82">
        <f t="shared" si="2"/>
        <v>0</v>
      </c>
      <c r="V42" s="40"/>
      <c r="W42" s="41"/>
      <c r="X42" s="44">
        <f t="shared" si="5"/>
        <v>0</v>
      </c>
      <c r="Y42" s="45">
        <f t="shared" si="6"/>
        <v>0</v>
      </c>
    </row>
    <row r="43" spans="1:26" ht="15" customHeight="1" x14ac:dyDescent="0.25">
      <c r="A43" s="24">
        <f t="shared" si="3"/>
        <v>30</v>
      </c>
      <c r="B43" s="25" t="s">
        <v>18</v>
      </c>
      <c r="C43" s="26">
        <v>1309</v>
      </c>
      <c r="D43" s="27" t="s">
        <v>19</v>
      </c>
      <c r="E43" s="28">
        <v>499</v>
      </c>
      <c r="F43" s="86">
        <v>17</v>
      </c>
      <c r="G43" s="87">
        <v>109</v>
      </c>
      <c r="H43" s="87">
        <v>138</v>
      </c>
      <c r="I43" s="87">
        <v>1</v>
      </c>
      <c r="J43" s="87">
        <v>2</v>
      </c>
      <c r="K43" s="87"/>
      <c r="L43" s="87">
        <v>5</v>
      </c>
      <c r="M43" s="87">
        <v>10</v>
      </c>
      <c r="N43" s="87"/>
      <c r="O43" s="88"/>
      <c r="P43" s="31">
        <v>0</v>
      </c>
      <c r="Q43" s="32">
        <f t="shared" si="4"/>
        <v>0</v>
      </c>
      <c r="R43" s="32">
        <f t="shared" si="0"/>
        <v>18</v>
      </c>
      <c r="S43" s="31">
        <v>0</v>
      </c>
      <c r="T43" s="81">
        <f t="shared" si="1"/>
        <v>0</v>
      </c>
      <c r="U43" s="81">
        <f t="shared" si="2"/>
        <v>111</v>
      </c>
      <c r="V43" s="29">
        <v>0</v>
      </c>
      <c r="W43" s="30">
        <v>0</v>
      </c>
      <c r="X43" s="33">
        <f t="shared" si="5"/>
        <v>282</v>
      </c>
      <c r="Y43" s="34">
        <f t="shared" si="6"/>
        <v>282</v>
      </c>
    </row>
    <row r="44" spans="1:26" ht="15" customHeight="1" x14ac:dyDescent="0.25">
      <c r="A44" s="35">
        <f t="shared" si="3"/>
        <v>31</v>
      </c>
      <c r="B44" s="36" t="s">
        <v>18</v>
      </c>
      <c r="C44" s="37">
        <v>1309</v>
      </c>
      <c r="D44" s="38" t="s">
        <v>20</v>
      </c>
      <c r="E44" s="39">
        <v>499</v>
      </c>
      <c r="F44" s="89">
        <v>20</v>
      </c>
      <c r="G44" s="90">
        <v>103</v>
      </c>
      <c r="H44" s="90">
        <v>132</v>
      </c>
      <c r="I44" s="90">
        <v>1</v>
      </c>
      <c r="J44" s="90">
        <v>0</v>
      </c>
      <c r="K44" s="90"/>
      <c r="L44" s="90">
        <v>6</v>
      </c>
      <c r="M44" s="90">
        <v>8</v>
      </c>
      <c r="N44" s="90"/>
      <c r="O44" s="91"/>
      <c r="P44" s="42">
        <v>1</v>
      </c>
      <c r="Q44" s="43">
        <f t="shared" si="4"/>
        <v>1</v>
      </c>
      <c r="R44" s="43">
        <f t="shared" si="0"/>
        <v>22</v>
      </c>
      <c r="S44" s="42">
        <v>0</v>
      </c>
      <c r="T44" s="82">
        <f t="shared" si="1"/>
        <v>0</v>
      </c>
      <c r="U44" s="82">
        <f t="shared" si="2"/>
        <v>103</v>
      </c>
      <c r="V44" s="40">
        <v>0</v>
      </c>
      <c r="W44" s="41">
        <v>6</v>
      </c>
      <c r="X44" s="44">
        <f t="shared" si="5"/>
        <v>270</v>
      </c>
      <c r="Y44" s="45">
        <f t="shared" si="6"/>
        <v>277</v>
      </c>
      <c r="Z44">
        <f>Z43-Z42</f>
        <v>0</v>
      </c>
    </row>
    <row r="45" spans="1:26" ht="15" customHeight="1" x14ac:dyDescent="0.25">
      <c r="A45" s="24">
        <f t="shared" si="3"/>
        <v>32</v>
      </c>
      <c r="B45" s="25" t="s">
        <v>18</v>
      </c>
      <c r="C45" s="26">
        <v>1310</v>
      </c>
      <c r="D45" s="27" t="s">
        <v>19</v>
      </c>
      <c r="E45" s="28">
        <v>592</v>
      </c>
      <c r="F45" s="86">
        <v>14</v>
      </c>
      <c r="G45" s="87">
        <v>96</v>
      </c>
      <c r="H45" s="87">
        <v>210</v>
      </c>
      <c r="I45" s="87">
        <v>1</v>
      </c>
      <c r="J45" s="87">
        <v>2</v>
      </c>
      <c r="K45" s="87"/>
      <c r="L45" s="87">
        <v>16</v>
      </c>
      <c r="M45" s="87">
        <v>0</v>
      </c>
      <c r="N45" s="87"/>
      <c r="O45" s="88"/>
      <c r="P45" s="31">
        <v>0</v>
      </c>
      <c r="Q45" s="32">
        <f t="shared" si="4"/>
        <v>0</v>
      </c>
      <c r="R45" s="32">
        <f t="shared" si="0"/>
        <v>15</v>
      </c>
      <c r="S45" s="31">
        <v>1</v>
      </c>
      <c r="T45" s="81">
        <f t="shared" si="1"/>
        <v>1</v>
      </c>
      <c r="U45" s="81">
        <f t="shared" si="2"/>
        <v>99</v>
      </c>
      <c r="V45" s="29">
        <v>4</v>
      </c>
      <c r="W45" s="30">
        <v>11</v>
      </c>
      <c r="X45" s="33">
        <f t="shared" si="5"/>
        <v>339</v>
      </c>
      <c r="Y45" s="34">
        <f t="shared" si="6"/>
        <v>355</v>
      </c>
      <c r="Z45" s="46" t="e">
        <f>Z44*100/Z43</f>
        <v>#DIV/0!</v>
      </c>
    </row>
    <row r="46" spans="1:26" ht="15" customHeight="1" x14ac:dyDescent="0.25">
      <c r="A46" s="35">
        <f t="shared" si="3"/>
        <v>33</v>
      </c>
      <c r="B46" s="36" t="s">
        <v>18</v>
      </c>
      <c r="C46" s="37">
        <v>1310</v>
      </c>
      <c r="D46" s="38" t="s">
        <v>20</v>
      </c>
      <c r="E46" s="39">
        <v>592</v>
      </c>
      <c r="F46" s="89">
        <v>16</v>
      </c>
      <c r="G46" s="90">
        <v>112</v>
      </c>
      <c r="H46" s="90">
        <v>168</v>
      </c>
      <c r="I46" s="90">
        <v>2</v>
      </c>
      <c r="J46" s="90">
        <v>0</v>
      </c>
      <c r="K46" s="90">
        <v>0</v>
      </c>
      <c r="L46" s="90">
        <v>6</v>
      </c>
      <c r="M46" s="90">
        <v>6</v>
      </c>
      <c r="N46" s="90"/>
      <c r="O46" s="91"/>
      <c r="P46" s="42"/>
      <c r="Q46" s="43">
        <f t="shared" si="4"/>
        <v>0</v>
      </c>
      <c r="R46" s="43">
        <f t="shared" si="0"/>
        <v>18</v>
      </c>
      <c r="S46" s="42"/>
      <c r="T46" s="82">
        <f t="shared" si="1"/>
        <v>0</v>
      </c>
      <c r="U46" s="82">
        <f t="shared" si="2"/>
        <v>112</v>
      </c>
      <c r="V46" s="40"/>
      <c r="W46" s="41"/>
      <c r="X46" s="44">
        <f t="shared" si="5"/>
        <v>310</v>
      </c>
      <c r="Y46" s="45">
        <f t="shared" si="6"/>
        <v>310</v>
      </c>
      <c r="Z46" s="47" t="e">
        <f>TEXT(Z45,"0.00")</f>
        <v>#DIV/0!</v>
      </c>
    </row>
    <row r="47" spans="1:26" ht="15" customHeight="1" x14ac:dyDescent="0.25">
      <c r="A47" s="24">
        <f t="shared" si="3"/>
        <v>34</v>
      </c>
      <c r="B47" s="25" t="s">
        <v>18</v>
      </c>
      <c r="C47" s="26">
        <v>1310</v>
      </c>
      <c r="D47" s="27" t="s">
        <v>24</v>
      </c>
      <c r="E47" s="28">
        <v>616</v>
      </c>
      <c r="F47" s="86">
        <v>30</v>
      </c>
      <c r="G47" s="87">
        <v>149</v>
      </c>
      <c r="H47" s="87">
        <v>156</v>
      </c>
      <c r="I47" s="87">
        <v>7</v>
      </c>
      <c r="J47" s="87">
        <v>2</v>
      </c>
      <c r="K47" s="87"/>
      <c r="L47" s="87">
        <v>4</v>
      </c>
      <c r="M47" s="87">
        <v>4</v>
      </c>
      <c r="N47" s="87"/>
      <c r="O47" s="88"/>
      <c r="P47" s="31">
        <v>0</v>
      </c>
      <c r="Q47" s="32">
        <f t="shared" si="4"/>
        <v>0</v>
      </c>
      <c r="R47" s="32">
        <f t="shared" si="0"/>
        <v>37</v>
      </c>
      <c r="S47" s="31">
        <v>0</v>
      </c>
      <c r="T47" s="81">
        <f t="shared" si="1"/>
        <v>0</v>
      </c>
      <c r="U47" s="81">
        <f t="shared" si="2"/>
        <v>151</v>
      </c>
      <c r="V47" s="29">
        <v>0</v>
      </c>
      <c r="W47" s="30">
        <v>17</v>
      </c>
      <c r="X47" s="33">
        <f t="shared" si="5"/>
        <v>352</v>
      </c>
      <c r="Y47" s="34">
        <f t="shared" si="6"/>
        <v>369</v>
      </c>
    </row>
    <row r="48" spans="1:26" ht="15" customHeight="1" x14ac:dyDescent="0.25">
      <c r="A48" s="35">
        <f t="shared" si="3"/>
        <v>35</v>
      </c>
      <c r="B48" s="36" t="s">
        <v>18</v>
      </c>
      <c r="C48" s="37">
        <v>1311</v>
      </c>
      <c r="D48" s="38" t="s">
        <v>19</v>
      </c>
      <c r="E48" s="39">
        <v>581</v>
      </c>
      <c r="F48" s="89">
        <v>20</v>
      </c>
      <c r="G48" s="90">
        <v>113</v>
      </c>
      <c r="H48" s="90">
        <v>174</v>
      </c>
      <c r="I48" s="90">
        <v>0</v>
      </c>
      <c r="J48" s="90">
        <v>0</v>
      </c>
      <c r="K48" s="90"/>
      <c r="L48" s="90">
        <v>4</v>
      </c>
      <c r="M48" s="90">
        <v>3</v>
      </c>
      <c r="N48" s="90"/>
      <c r="O48" s="91"/>
      <c r="P48" s="42">
        <v>0</v>
      </c>
      <c r="Q48" s="43">
        <f t="shared" si="4"/>
        <v>0</v>
      </c>
      <c r="R48" s="43">
        <f t="shared" si="0"/>
        <v>20</v>
      </c>
      <c r="S48" s="42">
        <v>0</v>
      </c>
      <c r="T48" s="82">
        <f t="shared" si="1"/>
        <v>0</v>
      </c>
      <c r="U48" s="82">
        <f t="shared" si="2"/>
        <v>113</v>
      </c>
      <c r="V48" s="40">
        <v>0</v>
      </c>
      <c r="W48" s="41">
        <v>15</v>
      </c>
      <c r="X48" s="44">
        <f t="shared" si="5"/>
        <v>314</v>
      </c>
      <c r="Y48" s="45">
        <f t="shared" si="6"/>
        <v>329</v>
      </c>
    </row>
    <row r="49" spans="1:26" ht="15" customHeight="1" x14ac:dyDescent="0.25">
      <c r="A49" s="24">
        <f t="shared" si="3"/>
        <v>36</v>
      </c>
      <c r="B49" s="25" t="s">
        <v>18</v>
      </c>
      <c r="C49" s="26">
        <v>1311</v>
      </c>
      <c r="D49" s="27" t="s">
        <v>20</v>
      </c>
      <c r="E49" s="28">
        <v>580</v>
      </c>
      <c r="F49" s="86">
        <v>21</v>
      </c>
      <c r="G49" s="87">
        <v>146</v>
      </c>
      <c r="H49" s="87">
        <v>147</v>
      </c>
      <c r="I49" s="87">
        <v>1</v>
      </c>
      <c r="J49" s="87">
        <v>0</v>
      </c>
      <c r="K49" s="87"/>
      <c r="L49" s="87">
        <v>1</v>
      </c>
      <c r="M49" s="87">
        <v>0</v>
      </c>
      <c r="N49" s="87"/>
      <c r="O49" s="88"/>
      <c r="P49" s="31">
        <v>0</v>
      </c>
      <c r="Q49" s="32">
        <f t="shared" si="4"/>
        <v>0</v>
      </c>
      <c r="R49" s="32">
        <f t="shared" si="0"/>
        <v>22</v>
      </c>
      <c r="S49" s="31">
        <v>0</v>
      </c>
      <c r="T49" s="81">
        <f t="shared" si="1"/>
        <v>0</v>
      </c>
      <c r="U49" s="81">
        <f t="shared" si="2"/>
        <v>146</v>
      </c>
      <c r="V49" s="29">
        <v>0</v>
      </c>
      <c r="W49" s="30">
        <v>13</v>
      </c>
      <c r="X49" s="33">
        <f t="shared" si="5"/>
        <v>316</v>
      </c>
      <c r="Y49" s="34">
        <f t="shared" si="6"/>
        <v>329</v>
      </c>
    </row>
    <row r="50" spans="1:26" ht="15" customHeight="1" x14ac:dyDescent="0.25">
      <c r="A50" s="35">
        <f t="shared" si="3"/>
        <v>37</v>
      </c>
      <c r="B50" s="36" t="s">
        <v>18</v>
      </c>
      <c r="C50" s="37">
        <v>1312</v>
      </c>
      <c r="D50" s="38" t="s">
        <v>19</v>
      </c>
      <c r="E50" s="39">
        <v>744</v>
      </c>
      <c r="F50" s="89">
        <v>29</v>
      </c>
      <c r="G50" s="90">
        <v>195</v>
      </c>
      <c r="H50" s="90">
        <v>126</v>
      </c>
      <c r="I50" s="90">
        <v>5</v>
      </c>
      <c r="J50" s="90">
        <v>0</v>
      </c>
      <c r="K50" s="90"/>
      <c r="L50" s="90">
        <v>4</v>
      </c>
      <c r="M50" s="90">
        <v>8</v>
      </c>
      <c r="N50" s="90"/>
      <c r="O50" s="91"/>
      <c r="P50" s="42">
        <v>1</v>
      </c>
      <c r="Q50" s="43">
        <f t="shared" si="4"/>
        <v>1</v>
      </c>
      <c r="R50" s="43">
        <f t="shared" si="0"/>
        <v>35</v>
      </c>
      <c r="S50" s="42">
        <v>1</v>
      </c>
      <c r="T50" s="82">
        <f t="shared" si="1"/>
        <v>1</v>
      </c>
      <c r="U50" s="82">
        <f t="shared" si="2"/>
        <v>196</v>
      </c>
      <c r="V50" s="40">
        <v>0</v>
      </c>
      <c r="W50" s="41">
        <v>12</v>
      </c>
      <c r="X50" s="44">
        <f t="shared" si="5"/>
        <v>367</v>
      </c>
      <c r="Y50" s="45">
        <f t="shared" si="6"/>
        <v>381</v>
      </c>
    </row>
    <row r="51" spans="1:26" ht="15" customHeight="1" x14ac:dyDescent="0.25">
      <c r="A51" s="24">
        <f t="shared" si="3"/>
        <v>38</v>
      </c>
      <c r="B51" s="25" t="s">
        <v>18</v>
      </c>
      <c r="C51" s="26">
        <v>1312</v>
      </c>
      <c r="D51" s="27" t="s">
        <v>20</v>
      </c>
      <c r="E51" s="28">
        <v>744</v>
      </c>
      <c r="F51" s="86">
        <v>35</v>
      </c>
      <c r="G51" s="87">
        <v>191</v>
      </c>
      <c r="H51" s="87">
        <v>140</v>
      </c>
      <c r="I51" s="87">
        <v>0</v>
      </c>
      <c r="J51" s="87">
        <v>0</v>
      </c>
      <c r="K51" s="87"/>
      <c r="L51" s="87">
        <v>6</v>
      </c>
      <c r="M51" s="87">
        <v>8</v>
      </c>
      <c r="N51" s="87"/>
      <c r="O51" s="88"/>
      <c r="P51" s="31">
        <v>0</v>
      </c>
      <c r="Q51" s="32">
        <f t="shared" si="4"/>
        <v>0</v>
      </c>
      <c r="R51" s="32">
        <f t="shared" si="0"/>
        <v>35</v>
      </c>
      <c r="S51" s="31">
        <v>0</v>
      </c>
      <c r="T51" s="81">
        <f t="shared" si="1"/>
        <v>0</v>
      </c>
      <c r="U51" s="81">
        <f t="shared" si="2"/>
        <v>191</v>
      </c>
      <c r="V51" s="29">
        <v>0</v>
      </c>
      <c r="W51" s="30">
        <v>10</v>
      </c>
      <c r="X51" s="33">
        <f t="shared" si="5"/>
        <v>380</v>
      </c>
      <c r="Y51" s="34">
        <f t="shared" si="6"/>
        <v>390</v>
      </c>
      <c r="Z51">
        <f>C107</f>
        <v>0</v>
      </c>
    </row>
    <row r="52" spans="1:26" ht="15" customHeight="1" x14ac:dyDescent="0.25">
      <c r="A52" s="35">
        <f t="shared" si="3"/>
        <v>39</v>
      </c>
      <c r="B52" s="36" t="s">
        <v>18</v>
      </c>
      <c r="C52" s="37">
        <v>1313</v>
      </c>
      <c r="D52" s="38" t="s">
        <v>19</v>
      </c>
      <c r="E52" s="39">
        <v>590</v>
      </c>
      <c r="F52" s="89">
        <v>20</v>
      </c>
      <c r="G52" s="90">
        <v>132</v>
      </c>
      <c r="H52" s="90">
        <v>112</v>
      </c>
      <c r="I52" s="90">
        <v>2</v>
      </c>
      <c r="J52" s="90">
        <v>7</v>
      </c>
      <c r="K52" s="90"/>
      <c r="L52" s="90">
        <v>4</v>
      </c>
      <c r="M52" s="90">
        <v>4</v>
      </c>
      <c r="N52" s="90">
        <v>0</v>
      </c>
      <c r="O52" s="91"/>
      <c r="P52" s="42">
        <v>0</v>
      </c>
      <c r="Q52" s="43">
        <f t="shared" si="4"/>
        <v>0</v>
      </c>
      <c r="R52" s="43">
        <f t="shared" si="0"/>
        <v>22</v>
      </c>
      <c r="S52" s="42">
        <v>0</v>
      </c>
      <c r="T52" s="82">
        <f t="shared" si="1"/>
        <v>0</v>
      </c>
      <c r="U52" s="82">
        <f t="shared" si="2"/>
        <v>139</v>
      </c>
      <c r="V52" s="40">
        <v>0</v>
      </c>
      <c r="W52" s="41">
        <v>9</v>
      </c>
      <c r="X52" s="44">
        <f t="shared" si="5"/>
        <v>281</v>
      </c>
      <c r="Y52" s="45">
        <f t="shared" si="6"/>
        <v>290</v>
      </c>
      <c r="Z52">
        <f>Z51-Z50</f>
        <v>0</v>
      </c>
    </row>
    <row r="53" spans="1:26" ht="15" customHeight="1" x14ac:dyDescent="0.25">
      <c r="A53" s="24">
        <f t="shared" si="3"/>
        <v>40</v>
      </c>
      <c r="B53" s="25" t="s">
        <v>18</v>
      </c>
      <c r="C53" s="26">
        <v>1313</v>
      </c>
      <c r="D53" s="27" t="s">
        <v>20</v>
      </c>
      <c r="E53" s="28">
        <v>589</v>
      </c>
      <c r="F53" s="86">
        <v>9</v>
      </c>
      <c r="G53" s="87">
        <v>105</v>
      </c>
      <c r="H53" s="87">
        <v>131</v>
      </c>
      <c r="I53" s="87">
        <v>3</v>
      </c>
      <c r="J53" s="87">
        <v>1</v>
      </c>
      <c r="K53" s="87">
        <v>0</v>
      </c>
      <c r="L53" s="87">
        <v>7</v>
      </c>
      <c r="M53" s="87">
        <v>3</v>
      </c>
      <c r="N53" s="87">
        <v>0</v>
      </c>
      <c r="O53" s="88">
        <v>0</v>
      </c>
      <c r="P53" s="31">
        <v>0</v>
      </c>
      <c r="Q53" s="32">
        <f t="shared" si="4"/>
        <v>0</v>
      </c>
      <c r="R53" s="32">
        <f t="shared" si="0"/>
        <v>12</v>
      </c>
      <c r="S53" s="31">
        <v>0</v>
      </c>
      <c r="T53" s="81">
        <f t="shared" si="1"/>
        <v>0</v>
      </c>
      <c r="U53" s="81">
        <f t="shared" si="2"/>
        <v>106</v>
      </c>
      <c r="V53" s="29">
        <v>0</v>
      </c>
      <c r="W53" s="30">
        <v>8</v>
      </c>
      <c r="X53" s="33">
        <f t="shared" si="5"/>
        <v>259</v>
      </c>
      <c r="Y53" s="34">
        <f t="shared" si="6"/>
        <v>267</v>
      </c>
      <c r="Z53" s="46" t="e">
        <f>Z52*100/Z51</f>
        <v>#DIV/0!</v>
      </c>
    </row>
    <row r="54" spans="1:26" ht="15" customHeight="1" x14ac:dyDescent="0.25">
      <c r="A54" s="35">
        <f t="shared" si="3"/>
        <v>41</v>
      </c>
      <c r="B54" s="36" t="s">
        <v>18</v>
      </c>
      <c r="C54" s="37">
        <v>1313</v>
      </c>
      <c r="D54" s="38" t="s">
        <v>21</v>
      </c>
      <c r="E54" s="39">
        <v>589</v>
      </c>
      <c r="F54" s="89">
        <v>17</v>
      </c>
      <c r="G54" s="90">
        <v>105</v>
      </c>
      <c r="H54" s="90">
        <v>132</v>
      </c>
      <c r="I54" s="90">
        <v>1</v>
      </c>
      <c r="J54" s="90">
        <v>0</v>
      </c>
      <c r="K54" s="90">
        <v>0</v>
      </c>
      <c r="L54" s="90">
        <v>5</v>
      </c>
      <c r="M54" s="90">
        <v>6</v>
      </c>
      <c r="N54" s="90">
        <v>0</v>
      </c>
      <c r="O54" s="91">
        <v>0</v>
      </c>
      <c r="P54" s="42">
        <v>1</v>
      </c>
      <c r="Q54" s="43">
        <f t="shared" si="4"/>
        <v>1</v>
      </c>
      <c r="R54" s="43">
        <f t="shared" si="0"/>
        <v>19</v>
      </c>
      <c r="S54" s="42">
        <v>2</v>
      </c>
      <c r="T54" s="82">
        <f t="shared" si="1"/>
        <v>2</v>
      </c>
      <c r="U54" s="82">
        <f t="shared" si="2"/>
        <v>107</v>
      </c>
      <c r="V54" s="40">
        <v>0</v>
      </c>
      <c r="W54" s="41">
        <v>7</v>
      </c>
      <c r="X54" s="44">
        <f t="shared" si="5"/>
        <v>266</v>
      </c>
      <c r="Y54" s="45">
        <f t="shared" si="6"/>
        <v>276</v>
      </c>
      <c r="Z54" s="47" t="e">
        <f>TEXT(Z53,"0.00")</f>
        <v>#DIV/0!</v>
      </c>
    </row>
    <row r="55" spans="1:26" ht="15" customHeight="1" x14ac:dyDescent="0.25">
      <c r="A55" s="24">
        <f t="shared" si="3"/>
        <v>42</v>
      </c>
      <c r="B55" s="25" t="s">
        <v>18</v>
      </c>
      <c r="C55" s="26">
        <v>1314</v>
      </c>
      <c r="D55" s="27" t="s">
        <v>19</v>
      </c>
      <c r="E55" s="28">
        <v>556</v>
      </c>
      <c r="F55" s="86">
        <v>6</v>
      </c>
      <c r="G55" s="87">
        <v>128</v>
      </c>
      <c r="H55" s="87">
        <v>227</v>
      </c>
      <c r="I55" s="87">
        <v>1</v>
      </c>
      <c r="J55" s="87">
        <v>0</v>
      </c>
      <c r="K55" s="87"/>
      <c r="L55" s="87">
        <v>2</v>
      </c>
      <c r="M55" s="87">
        <v>0</v>
      </c>
      <c r="N55" s="87"/>
      <c r="O55" s="88"/>
      <c r="P55" s="31">
        <v>0</v>
      </c>
      <c r="Q55" s="32">
        <f t="shared" si="4"/>
        <v>0</v>
      </c>
      <c r="R55" s="32">
        <f t="shared" si="0"/>
        <v>7</v>
      </c>
      <c r="S55" s="31">
        <v>0</v>
      </c>
      <c r="T55" s="81">
        <f t="shared" si="1"/>
        <v>0</v>
      </c>
      <c r="U55" s="81">
        <f t="shared" si="2"/>
        <v>128</v>
      </c>
      <c r="V55" s="29">
        <v>0</v>
      </c>
      <c r="W55" s="30">
        <v>7</v>
      </c>
      <c r="X55" s="33">
        <f t="shared" si="5"/>
        <v>364</v>
      </c>
      <c r="Y55" s="34">
        <f t="shared" si="6"/>
        <v>371</v>
      </c>
    </row>
    <row r="56" spans="1:26" ht="15" customHeight="1" x14ac:dyDescent="0.25">
      <c r="A56" s="35">
        <f t="shared" si="3"/>
        <v>43</v>
      </c>
      <c r="B56" s="36" t="s">
        <v>18</v>
      </c>
      <c r="C56" s="37">
        <v>1315</v>
      </c>
      <c r="D56" s="38" t="s">
        <v>19</v>
      </c>
      <c r="E56" s="39">
        <v>661</v>
      </c>
      <c r="F56" s="89">
        <v>18</v>
      </c>
      <c r="G56" s="90">
        <v>174</v>
      </c>
      <c r="H56" s="90">
        <v>185</v>
      </c>
      <c r="I56" s="90">
        <v>1</v>
      </c>
      <c r="J56" s="90">
        <v>2</v>
      </c>
      <c r="K56" s="90"/>
      <c r="L56" s="90">
        <v>2</v>
      </c>
      <c r="M56" s="90">
        <v>0</v>
      </c>
      <c r="N56" s="90"/>
      <c r="O56" s="91"/>
      <c r="P56" s="42">
        <v>0</v>
      </c>
      <c r="Q56" s="43">
        <f t="shared" si="4"/>
        <v>0</v>
      </c>
      <c r="R56" s="43">
        <f t="shared" si="0"/>
        <v>19</v>
      </c>
      <c r="S56" s="42">
        <v>0</v>
      </c>
      <c r="T56" s="82">
        <f t="shared" si="1"/>
        <v>0</v>
      </c>
      <c r="U56" s="82">
        <f t="shared" si="2"/>
        <v>176</v>
      </c>
      <c r="V56" s="40">
        <v>0</v>
      </c>
      <c r="W56" s="41">
        <v>13</v>
      </c>
      <c r="X56" s="44">
        <f t="shared" si="5"/>
        <v>382</v>
      </c>
      <c r="Y56" s="45">
        <f t="shared" si="6"/>
        <v>395</v>
      </c>
    </row>
    <row r="57" spans="1:26" ht="15" customHeight="1" x14ac:dyDescent="0.25">
      <c r="A57" s="24">
        <f t="shared" si="3"/>
        <v>44</v>
      </c>
      <c r="B57" s="25" t="s">
        <v>18</v>
      </c>
      <c r="C57" s="26">
        <v>1315</v>
      </c>
      <c r="D57" s="27" t="s">
        <v>20</v>
      </c>
      <c r="E57" s="28">
        <v>660</v>
      </c>
      <c r="F57" s="86">
        <v>17</v>
      </c>
      <c r="G57" s="87">
        <v>131</v>
      </c>
      <c r="H57" s="87">
        <v>206</v>
      </c>
      <c r="I57" s="87">
        <v>2</v>
      </c>
      <c r="J57" s="87">
        <v>0</v>
      </c>
      <c r="K57" s="87"/>
      <c r="L57" s="87">
        <v>1</v>
      </c>
      <c r="M57" s="87">
        <v>0</v>
      </c>
      <c r="N57" s="87"/>
      <c r="O57" s="88"/>
      <c r="P57" s="31">
        <v>0</v>
      </c>
      <c r="Q57" s="32">
        <f t="shared" si="4"/>
        <v>0</v>
      </c>
      <c r="R57" s="32">
        <f t="shared" si="0"/>
        <v>19</v>
      </c>
      <c r="S57" s="31">
        <v>0</v>
      </c>
      <c r="T57" s="81">
        <f t="shared" si="1"/>
        <v>0</v>
      </c>
      <c r="U57" s="81">
        <f t="shared" si="2"/>
        <v>131</v>
      </c>
      <c r="V57" s="29">
        <v>0</v>
      </c>
      <c r="W57" s="30">
        <v>10</v>
      </c>
      <c r="X57" s="33">
        <f t="shared" si="5"/>
        <v>357</v>
      </c>
      <c r="Y57" s="34">
        <f t="shared" si="6"/>
        <v>367</v>
      </c>
    </row>
    <row r="58" spans="1:26" ht="15" customHeight="1" x14ac:dyDescent="0.25">
      <c r="A58" s="35">
        <f t="shared" si="3"/>
        <v>45</v>
      </c>
      <c r="B58" s="36" t="s">
        <v>18</v>
      </c>
      <c r="C58" s="37">
        <v>1315</v>
      </c>
      <c r="D58" s="38" t="s">
        <v>21</v>
      </c>
      <c r="E58" s="39">
        <v>660</v>
      </c>
      <c r="F58" s="89">
        <v>20</v>
      </c>
      <c r="G58" s="90">
        <v>122</v>
      </c>
      <c r="H58" s="90">
        <v>202</v>
      </c>
      <c r="I58" s="90">
        <v>0</v>
      </c>
      <c r="J58" s="90">
        <v>2</v>
      </c>
      <c r="K58" s="90"/>
      <c r="L58" s="90">
        <v>0</v>
      </c>
      <c r="M58" s="90">
        <v>4</v>
      </c>
      <c r="N58" s="90"/>
      <c r="O58" s="91"/>
      <c r="P58" s="42">
        <v>0</v>
      </c>
      <c r="Q58" s="43">
        <f t="shared" si="4"/>
        <v>0</v>
      </c>
      <c r="R58" s="43">
        <f t="shared" si="0"/>
        <v>20</v>
      </c>
      <c r="S58" s="42">
        <v>0</v>
      </c>
      <c r="T58" s="82">
        <f t="shared" si="1"/>
        <v>0</v>
      </c>
      <c r="U58" s="82">
        <f t="shared" si="2"/>
        <v>124</v>
      </c>
      <c r="V58" s="40">
        <v>0</v>
      </c>
      <c r="W58" s="41">
        <v>6</v>
      </c>
      <c r="X58" s="44">
        <f t="shared" si="5"/>
        <v>350</v>
      </c>
      <c r="Y58" s="45">
        <f t="shared" si="6"/>
        <v>356</v>
      </c>
      <c r="Z58">
        <f>Z57-Z56</f>
        <v>0</v>
      </c>
    </row>
    <row r="59" spans="1:26" ht="15" customHeight="1" x14ac:dyDescent="0.25">
      <c r="A59" s="24">
        <f t="shared" si="3"/>
        <v>46</v>
      </c>
      <c r="B59" s="25" t="s">
        <v>18</v>
      </c>
      <c r="C59" s="26">
        <v>1316</v>
      </c>
      <c r="D59" s="27" t="s">
        <v>19</v>
      </c>
      <c r="E59" s="28">
        <v>761</v>
      </c>
      <c r="F59" s="86">
        <v>14</v>
      </c>
      <c r="G59" s="87">
        <v>182</v>
      </c>
      <c r="H59" s="87">
        <v>160</v>
      </c>
      <c r="I59" s="87">
        <v>1</v>
      </c>
      <c r="J59" s="87">
        <v>1</v>
      </c>
      <c r="K59" s="87"/>
      <c r="L59" s="87">
        <v>6</v>
      </c>
      <c r="M59" s="87">
        <v>5</v>
      </c>
      <c r="N59" s="87"/>
      <c r="O59" s="88"/>
      <c r="P59" s="31">
        <v>0</v>
      </c>
      <c r="Q59" s="32">
        <f t="shared" si="4"/>
        <v>0</v>
      </c>
      <c r="R59" s="32">
        <f t="shared" si="0"/>
        <v>15</v>
      </c>
      <c r="S59" s="31">
        <v>0</v>
      </c>
      <c r="T59" s="81">
        <f t="shared" si="1"/>
        <v>0</v>
      </c>
      <c r="U59" s="81">
        <f t="shared" si="2"/>
        <v>183</v>
      </c>
      <c r="V59" s="29">
        <v>0</v>
      </c>
      <c r="W59" s="30">
        <v>17</v>
      </c>
      <c r="X59" s="33">
        <f t="shared" si="5"/>
        <v>369</v>
      </c>
      <c r="Y59" s="34">
        <f t="shared" si="6"/>
        <v>386</v>
      </c>
      <c r="Z59" s="46" t="e">
        <f>Z58*100/Z57</f>
        <v>#DIV/0!</v>
      </c>
    </row>
    <row r="60" spans="1:26" ht="15" customHeight="1" x14ac:dyDescent="0.25">
      <c r="A60" s="35">
        <f t="shared" si="3"/>
        <v>47</v>
      </c>
      <c r="B60" s="36" t="s">
        <v>18</v>
      </c>
      <c r="C60" s="37">
        <v>1316</v>
      </c>
      <c r="D60" s="38" t="s">
        <v>20</v>
      </c>
      <c r="E60" s="39">
        <v>760</v>
      </c>
      <c r="F60" s="89">
        <v>6</v>
      </c>
      <c r="G60" s="90">
        <v>186</v>
      </c>
      <c r="H60" s="90">
        <v>159</v>
      </c>
      <c r="I60" s="90">
        <v>3</v>
      </c>
      <c r="J60" s="90">
        <v>2</v>
      </c>
      <c r="K60" s="90"/>
      <c r="L60" s="90">
        <v>4</v>
      </c>
      <c r="M60" s="90">
        <v>2</v>
      </c>
      <c r="N60" s="90"/>
      <c r="O60" s="91"/>
      <c r="P60" s="42">
        <v>2</v>
      </c>
      <c r="Q60" s="43">
        <f t="shared" si="4"/>
        <v>2</v>
      </c>
      <c r="R60" s="43">
        <f t="shared" si="0"/>
        <v>11</v>
      </c>
      <c r="S60" s="42">
        <v>1</v>
      </c>
      <c r="T60" s="82">
        <f t="shared" si="1"/>
        <v>1</v>
      </c>
      <c r="U60" s="82">
        <f t="shared" si="2"/>
        <v>189</v>
      </c>
      <c r="V60" s="40">
        <v>0</v>
      </c>
      <c r="W60" s="41">
        <v>15</v>
      </c>
      <c r="X60" s="44">
        <f t="shared" si="5"/>
        <v>362</v>
      </c>
      <c r="Y60" s="45">
        <f t="shared" si="6"/>
        <v>380</v>
      </c>
      <c r="Z60" s="47" t="e">
        <f>TEXT(Z59,"0.00")</f>
        <v>#DIV/0!</v>
      </c>
    </row>
    <row r="61" spans="1:26" ht="15" customHeight="1" x14ac:dyDescent="0.25">
      <c r="A61" s="24">
        <f t="shared" si="3"/>
        <v>48</v>
      </c>
      <c r="B61" s="25" t="s">
        <v>18</v>
      </c>
      <c r="C61" s="26">
        <v>1317</v>
      </c>
      <c r="D61" s="27" t="s">
        <v>19</v>
      </c>
      <c r="E61" s="28">
        <v>726</v>
      </c>
      <c r="F61" s="86">
        <v>13</v>
      </c>
      <c r="G61" s="87">
        <v>137</v>
      </c>
      <c r="H61" s="87">
        <v>204</v>
      </c>
      <c r="I61" s="87">
        <v>1</v>
      </c>
      <c r="J61" s="87">
        <v>1</v>
      </c>
      <c r="K61" s="87">
        <v>0</v>
      </c>
      <c r="L61" s="87">
        <v>1</v>
      </c>
      <c r="M61" s="87">
        <v>1</v>
      </c>
      <c r="N61" s="87">
        <v>0</v>
      </c>
      <c r="O61" s="88">
        <v>0</v>
      </c>
      <c r="P61" s="31">
        <v>0</v>
      </c>
      <c r="Q61" s="32">
        <f t="shared" si="4"/>
        <v>0</v>
      </c>
      <c r="R61" s="32">
        <f t="shared" si="0"/>
        <v>14</v>
      </c>
      <c r="S61" s="31">
        <v>0</v>
      </c>
      <c r="T61" s="81">
        <f t="shared" si="1"/>
        <v>0</v>
      </c>
      <c r="U61" s="81">
        <f t="shared" si="2"/>
        <v>138</v>
      </c>
      <c r="V61" s="29">
        <v>2</v>
      </c>
      <c r="W61" s="30">
        <v>11</v>
      </c>
      <c r="X61" s="33">
        <f t="shared" si="5"/>
        <v>358</v>
      </c>
      <c r="Y61" s="34">
        <f t="shared" si="6"/>
        <v>371</v>
      </c>
    </row>
    <row r="62" spans="1:26" ht="15" customHeight="1" x14ac:dyDescent="0.25">
      <c r="A62" s="35">
        <f t="shared" si="3"/>
        <v>49</v>
      </c>
      <c r="B62" s="36" t="s">
        <v>18</v>
      </c>
      <c r="C62" s="37">
        <v>1317</v>
      </c>
      <c r="D62" s="38" t="s">
        <v>20</v>
      </c>
      <c r="E62" s="39">
        <v>726</v>
      </c>
      <c r="F62" s="89">
        <v>12</v>
      </c>
      <c r="G62" s="90">
        <v>119</v>
      </c>
      <c r="H62" s="90">
        <v>229</v>
      </c>
      <c r="I62" s="90">
        <v>3</v>
      </c>
      <c r="J62" s="90">
        <v>0</v>
      </c>
      <c r="K62" s="90"/>
      <c r="L62" s="90">
        <v>3</v>
      </c>
      <c r="M62" s="90">
        <v>2</v>
      </c>
      <c r="N62" s="90"/>
      <c r="O62" s="91"/>
      <c r="P62" s="42">
        <v>0</v>
      </c>
      <c r="Q62" s="43">
        <f t="shared" si="4"/>
        <v>0</v>
      </c>
      <c r="R62" s="43">
        <f t="shared" si="0"/>
        <v>15</v>
      </c>
      <c r="S62" s="42">
        <v>0</v>
      </c>
      <c r="T62" s="82">
        <f t="shared" si="1"/>
        <v>0</v>
      </c>
      <c r="U62" s="82">
        <f t="shared" si="2"/>
        <v>119</v>
      </c>
      <c r="V62" s="40">
        <v>0</v>
      </c>
      <c r="W62" s="41">
        <v>7</v>
      </c>
      <c r="X62" s="44">
        <f t="shared" si="5"/>
        <v>368</v>
      </c>
      <c r="Y62" s="45">
        <f t="shared" si="6"/>
        <v>375</v>
      </c>
    </row>
    <row r="63" spans="1:26" ht="15" customHeight="1" x14ac:dyDescent="0.25">
      <c r="A63" s="24">
        <f t="shared" si="3"/>
        <v>50</v>
      </c>
      <c r="B63" s="25" t="s">
        <v>18</v>
      </c>
      <c r="C63" s="26">
        <v>1318</v>
      </c>
      <c r="D63" s="27" t="s">
        <v>19</v>
      </c>
      <c r="E63" s="28">
        <v>738</v>
      </c>
      <c r="F63" s="86">
        <v>38</v>
      </c>
      <c r="G63" s="87">
        <v>159</v>
      </c>
      <c r="H63" s="87">
        <v>173</v>
      </c>
      <c r="I63" s="87">
        <v>6</v>
      </c>
      <c r="J63" s="87">
        <v>1</v>
      </c>
      <c r="K63" s="87"/>
      <c r="L63" s="87">
        <v>9</v>
      </c>
      <c r="M63" s="87">
        <v>4</v>
      </c>
      <c r="N63" s="87"/>
      <c r="O63" s="88"/>
      <c r="P63" s="31">
        <v>0</v>
      </c>
      <c r="Q63" s="32">
        <f t="shared" si="4"/>
        <v>0</v>
      </c>
      <c r="R63" s="32">
        <f t="shared" si="0"/>
        <v>44</v>
      </c>
      <c r="S63" s="31">
        <v>0</v>
      </c>
      <c r="T63" s="81">
        <f t="shared" si="1"/>
        <v>0</v>
      </c>
      <c r="U63" s="81">
        <f t="shared" si="2"/>
        <v>160</v>
      </c>
      <c r="V63" s="29">
        <v>0</v>
      </c>
      <c r="W63" s="30">
        <v>7</v>
      </c>
      <c r="X63" s="33">
        <f t="shared" si="5"/>
        <v>390</v>
      </c>
      <c r="Y63" s="34">
        <f t="shared" si="6"/>
        <v>397</v>
      </c>
    </row>
    <row r="64" spans="1:26" ht="15" customHeight="1" x14ac:dyDescent="0.25">
      <c r="A64" s="35">
        <f t="shared" si="3"/>
        <v>51</v>
      </c>
      <c r="B64" s="36" t="s">
        <v>18</v>
      </c>
      <c r="C64" s="37">
        <v>1318</v>
      </c>
      <c r="D64" s="38" t="s">
        <v>20</v>
      </c>
      <c r="E64" s="39">
        <v>737</v>
      </c>
      <c r="F64" s="89">
        <v>29</v>
      </c>
      <c r="G64" s="90">
        <v>151</v>
      </c>
      <c r="H64" s="90">
        <v>172</v>
      </c>
      <c r="I64" s="90">
        <v>10</v>
      </c>
      <c r="J64" s="90">
        <v>3</v>
      </c>
      <c r="K64" s="90"/>
      <c r="L64" s="90">
        <v>14</v>
      </c>
      <c r="M64" s="90">
        <v>2</v>
      </c>
      <c r="N64" s="90"/>
      <c r="O64" s="91"/>
      <c r="P64" s="42">
        <v>5</v>
      </c>
      <c r="Q64" s="43">
        <f t="shared" si="4"/>
        <v>5</v>
      </c>
      <c r="R64" s="43">
        <f t="shared" si="0"/>
        <v>44</v>
      </c>
      <c r="S64" s="42">
        <v>2</v>
      </c>
      <c r="T64" s="82">
        <f t="shared" si="1"/>
        <v>2</v>
      </c>
      <c r="U64" s="82">
        <f t="shared" si="2"/>
        <v>156</v>
      </c>
      <c r="V64" s="40">
        <v>0</v>
      </c>
      <c r="W64" s="41">
        <v>9</v>
      </c>
      <c r="X64" s="44">
        <f t="shared" si="5"/>
        <v>381</v>
      </c>
      <c r="Y64" s="45">
        <f t="shared" si="6"/>
        <v>397</v>
      </c>
    </row>
    <row r="65" spans="1:27" ht="15" customHeight="1" x14ac:dyDescent="0.25">
      <c r="A65" s="24">
        <f t="shared" si="3"/>
        <v>52</v>
      </c>
      <c r="B65" s="25" t="s">
        <v>18</v>
      </c>
      <c r="C65" s="26">
        <v>1319</v>
      </c>
      <c r="D65" s="27" t="s">
        <v>19</v>
      </c>
      <c r="E65" s="28">
        <v>474</v>
      </c>
      <c r="F65" s="86">
        <v>24</v>
      </c>
      <c r="G65" s="87">
        <v>11</v>
      </c>
      <c r="H65" s="87">
        <v>103</v>
      </c>
      <c r="I65" s="87">
        <v>97</v>
      </c>
      <c r="J65" s="87">
        <v>0</v>
      </c>
      <c r="K65" s="87"/>
      <c r="L65" s="87">
        <v>0</v>
      </c>
      <c r="M65" s="87">
        <v>2</v>
      </c>
      <c r="N65" s="87"/>
      <c r="O65" s="88"/>
      <c r="P65" s="31">
        <v>0</v>
      </c>
      <c r="Q65" s="32">
        <f t="shared" si="4"/>
        <v>0</v>
      </c>
      <c r="R65" s="32">
        <f t="shared" si="0"/>
        <v>121</v>
      </c>
      <c r="S65" s="31">
        <v>0</v>
      </c>
      <c r="T65" s="81">
        <f t="shared" si="1"/>
        <v>0</v>
      </c>
      <c r="U65" s="81">
        <f t="shared" si="2"/>
        <v>11</v>
      </c>
      <c r="V65" s="29">
        <v>0</v>
      </c>
      <c r="W65" s="30">
        <v>1</v>
      </c>
      <c r="X65" s="33">
        <f t="shared" si="5"/>
        <v>237</v>
      </c>
      <c r="Y65" s="34">
        <f t="shared" si="6"/>
        <v>238</v>
      </c>
      <c r="Z65">
        <f>C121</f>
        <v>0</v>
      </c>
    </row>
    <row r="66" spans="1:27" ht="15" customHeight="1" x14ac:dyDescent="0.25">
      <c r="A66" s="35">
        <f t="shared" si="3"/>
        <v>53</v>
      </c>
      <c r="B66" s="36" t="s">
        <v>18</v>
      </c>
      <c r="C66" s="37">
        <v>1319</v>
      </c>
      <c r="D66" s="38" t="s">
        <v>20</v>
      </c>
      <c r="E66" s="39">
        <v>474</v>
      </c>
      <c r="F66" s="89">
        <v>22</v>
      </c>
      <c r="G66" s="90">
        <v>80</v>
      </c>
      <c r="H66" s="90">
        <v>130</v>
      </c>
      <c r="I66" s="90">
        <v>2</v>
      </c>
      <c r="J66" s="90">
        <v>0</v>
      </c>
      <c r="K66" s="90"/>
      <c r="L66" s="90">
        <v>5</v>
      </c>
      <c r="M66" s="90">
        <v>1</v>
      </c>
      <c r="N66" s="90"/>
      <c r="O66" s="91"/>
      <c r="P66" s="42">
        <v>0</v>
      </c>
      <c r="Q66" s="43">
        <f t="shared" si="4"/>
        <v>0</v>
      </c>
      <c r="R66" s="43">
        <f t="shared" si="0"/>
        <v>24</v>
      </c>
      <c r="S66" s="42">
        <v>0</v>
      </c>
      <c r="T66" s="82">
        <f t="shared" si="1"/>
        <v>0</v>
      </c>
      <c r="U66" s="82">
        <f t="shared" si="2"/>
        <v>80</v>
      </c>
      <c r="V66" s="40">
        <v>0</v>
      </c>
      <c r="W66" s="41">
        <v>10</v>
      </c>
      <c r="X66" s="44">
        <f t="shared" si="5"/>
        <v>240</v>
      </c>
      <c r="Y66" s="45">
        <f t="shared" si="6"/>
        <v>250</v>
      </c>
      <c r="Z66">
        <f>Z65-Z64</f>
        <v>0</v>
      </c>
    </row>
    <row r="67" spans="1:27" ht="15" customHeight="1" x14ac:dyDescent="0.25">
      <c r="A67" s="24">
        <f t="shared" si="3"/>
        <v>54</v>
      </c>
      <c r="B67" s="25" t="s">
        <v>18</v>
      </c>
      <c r="C67" s="26">
        <v>1320</v>
      </c>
      <c r="D67" s="27" t="s">
        <v>19</v>
      </c>
      <c r="E67" s="28">
        <v>616</v>
      </c>
      <c r="F67" s="86">
        <v>43</v>
      </c>
      <c r="G67" s="87">
        <v>102</v>
      </c>
      <c r="H67" s="87">
        <v>172</v>
      </c>
      <c r="I67" s="87">
        <v>5</v>
      </c>
      <c r="J67" s="87">
        <v>0</v>
      </c>
      <c r="K67" s="87"/>
      <c r="L67" s="87">
        <v>7</v>
      </c>
      <c r="M67" s="87">
        <v>0</v>
      </c>
      <c r="N67" s="87"/>
      <c r="O67" s="88"/>
      <c r="P67" s="31">
        <v>2</v>
      </c>
      <c r="Q67" s="32">
        <f t="shared" si="4"/>
        <v>2</v>
      </c>
      <c r="R67" s="32">
        <f>Q67+F67+I67</f>
        <v>50</v>
      </c>
      <c r="S67" s="31">
        <v>2</v>
      </c>
      <c r="T67" s="81">
        <f t="shared" si="1"/>
        <v>2</v>
      </c>
      <c r="U67" s="81">
        <f>G67+J67+T67</f>
        <v>104</v>
      </c>
      <c r="V67" s="29">
        <v>0</v>
      </c>
      <c r="W67" s="30">
        <v>6</v>
      </c>
      <c r="X67" s="33">
        <f t="shared" si="5"/>
        <v>329</v>
      </c>
      <c r="Y67" s="34">
        <f t="shared" si="6"/>
        <v>339</v>
      </c>
      <c r="Z67" s="46" t="e">
        <f>Z66*100/Z65</f>
        <v>#DIV/0!</v>
      </c>
    </row>
    <row r="68" spans="1:27" ht="5.0999999999999996" customHeight="1" x14ac:dyDescent="0.25">
      <c r="A68" s="48"/>
      <c r="B68" s="49"/>
      <c r="C68" s="50"/>
      <c r="D68" s="51"/>
      <c r="E68" s="52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4"/>
    </row>
    <row r="69" spans="1:27" ht="0.95" customHeight="1" x14ac:dyDescent="0.25">
      <c r="A69" s="55"/>
      <c r="B69" s="56"/>
      <c r="C69" s="57"/>
      <c r="D69" s="58"/>
      <c r="E69" s="59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1"/>
    </row>
    <row r="70" spans="1:27" ht="0.95" customHeight="1" x14ac:dyDescent="0.25">
      <c r="A70" s="48"/>
      <c r="B70" s="49"/>
      <c r="C70" s="50"/>
      <c r="D70" s="51"/>
      <c r="E70" s="52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4"/>
    </row>
    <row r="71" spans="1:27" ht="30" customHeight="1" x14ac:dyDescent="0.25">
      <c r="A71" s="62" t="s">
        <v>25</v>
      </c>
      <c r="B71" s="62"/>
      <c r="C71" s="62">
        <f>COUNTA(C14:C67)</f>
        <v>54</v>
      </c>
      <c r="D71" s="63"/>
      <c r="E71" s="64">
        <f>SUM(E14:E67)</f>
        <v>32851</v>
      </c>
      <c r="F71" s="64">
        <f t="shared" ref="F71:Y71" si="7">SUM(F14:F67)</f>
        <v>1068</v>
      </c>
      <c r="G71" s="64">
        <f t="shared" si="7"/>
        <v>6687</v>
      </c>
      <c r="H71" s="64">
        <f t="shared" si="7"/>
        <v>8651</v>
      </c>
      <c r="I71" s="64">
        <f t="shared" si="7"/>
        <v>210</v>
      </c>
      <c r="J71" s="64">
        <f t="shared" si="7"/>
        <v>58</v>
      </c>
      <c r="K71" s="64">
        <f t="shared" si="7"/>
        <v>0</v>
      </c>
      <c r="L71" s="64">
        <f t="shared" si="7"/>
        <v>324</v>
      </c>
      <c r="M71" s="64">
        <f t="shared" si="7"/>
        <v>203</v>
      </c>
      <c r="N71" s="64">
        <f t="shared" si="7"/>
        <v>0</v>
      </c>
      <c r="O71" s="64">
        <f t="shared" si="7"/>
        <v>0</v>
      </c>
      <c r="P71" s="64">
        <f t="shared" si="7"/>
        <v>28</v>
      </c>
      <c r="Q71" s="64">
        <f t="shared" si="7"/>
        <v>28</v>
      </c>
      <c r="R71" s="64">
        <f t="shared" si="7"/>
        <v>1306</v>
      </c>
      <c r="S71" s="64">
        <f t="shared" si="7"/>
        <v>32</v>
      </c>
      <c r="T71" s="64">
        <f t="shared" si="7"/>
        <v>32</v>
      </c>
      <c r="U71" s="64">
        <f>SUM(U14:U67)</f>
        <v>6777</v>
      </c>
      <c r="V71" s="64">
        <f t="shared" si="7"/>
        <v>11</v>
      </c>
      <c r="W71" s="64">
        <f t="shared" si="7"/>
        <v>491</v>
      </c>
      <c r="X71" s="64">
        <f t="shared" si="7"/>
        <v>17201</v>
      </c>
      <c r="Y71" s="64">
        <f t="shared" si="7"/>
        <v>17763</v>
      </c>
    </row>
    <row r="72" spans="1:27" x14ac:dyDescent="0.25">
      <c r="U72" s="92"/>
    </row>
    <row r="74" spans="1:27" x14ac:dyDescent="0.25">
      <c r="AA74" t="s">
        <v>26</v>
      </c>
    </row>
  </sheetData>
  <mergeCells count="9">
    <mergeCell ref="F5:Y7"/>
    <mergeCell ref="A7:D7"/>
    <mergeCell ref="A8:D8"/>
    <mergeCell ref="F8:Y10"/>
    <mergeCell ref="A12:E12"/>
    <mergeCell ref="F12:O12"/>
    <mergeCell ref="P12:R12"/>
    <mergeCell ref="S12:U12"/>
    <mergeCell ref="V12:Y12"/>
  </mergeCells>
  <pageMargins left="0.7" right="0.7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cp:lastPrinted>2015-06-08T03:21:40Z</cp:lastPrinted>
  <dcterms:created xsi:type="dcterms:W3CDTF">2015-06-07T01:43:52Z</dcterms:created>
  <dcterms:modified xsi:type="dcterms:W3CDTF">2015-06-18T16:54:13Z</dcterms:modified>
</cp:coreProperties>
</file>