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COMPUTOS DISTRITALES\AYUNTAMIENTOS\para corregir\"/>
    </mc:Choice>
  </mc:AlternateContent>
  <bookViews>
    <workbookView xWindow="0" yWindow="0" windowWidth="28800" windowHeight="12435"/>
  </bookViews>
  <sheets>
    <sheet name="Hoja1" sheetId="1" r:id="rId1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" i="1" l="1"/>
  <c r="S28" i="1"/>
  <c r="P28" i="1"/>
  <c r="AF24" i="1"/>
  <c r="AG24" i="1"/>
  <c r="AC24" i="1"/>
  <c r="AF23" i="1"/>
  <c r="AB23" i="1"/>
  <c r="AC23" i="1"/>
  <c r="AG23" i="1"/>
  <c r="AF22" i="1"/>
  <c r="AB22" i="1"/>
  <c r="AG22" i="1"/>
  <c r="AC22" i="1"/>
  <c r="AF21" i="1"/>
  <c r="AB21" i="1"/>
  <c r="AC21" i="1"/>
  <c r="AG21" i="1"/>
  <c r="AF20" i="1"/>
  <c r="AB20" i="1"/>
  <c r="AG20" i="1"/>
  <c r="AC20" i="1"/>
  <c r="AF19" i="1"/>
  <c r="AB19" i="1"/>
  <c r="AC19" i="1"/>
  <c r="AG19" i="1"/>
  <c r="AF18" i="1"/>
  <c r="AB18" i="1"/>
  <c r="AG18" i="1"/>
  <c r="AC18" i="1"/>
  <c r="AF17" i="1"/>
  <c r="AB17" i="1"/>
  <c r="AC17" i="1"/>
  <c r="AG17" i="1"/>
  <c r="AF16" i="1"/>
  <c r="AB16" i="1"/>
  <c r="AG16" i="1"/>
  <c r="AC16" i="1"/>
  <c r="AF15" i="1"/>
  <c r="AB15" i="1"/>
  <c r="AC15" i="1"/>
  <c r="AG15" i="1"/>
  <c r="AF14" i="1"/>
  <c r="F28" i="1"/>
  <c r="AB14" i="1"/>
  <c r="AG14" i="1"/>
  <c r="AC14" i="1"/>
  <c r="AC28" i="1"/>
  <c r="AE28" i="1"/>
  <c r="AD28" i="1"/>
  <c r="AA28" i="1"/>
  <c r="Z28" i="1"/>
  <c r="Y28" i="1"/>
  <c r="X28" i="1"/>
  <c r="W28" i="1"/>
  <c r="V28" i="1"/>
  <c r="U28" i="1"/>
  <c r="R28" i="1"/>
  <c r="Q28" i="1"/>
  <c r="O28" i="1"/>
  <c r="N28" i="1"/>
  <c r="M28" i="1"/>
  <c r="L28" i="1"/>
  <c r="K28" i="1"/>
  <c r="J28" i="1"/>
  <c r="I28" i="1"/>
  <c r="H28" i="1"/>
  <c r="G28" i="1"/>
  <c r="E28" i="1"/>
  <c r="C28" i="1"/>
  <c r="AH15" i="1"/>
  <c r="A15" i="1"/>
  <c r="A16" i="1"/>
  <c r="A17" i="1"/>
  <c r="A18" i="1"/>
  <c r="A19" i="1"/>
  <c r="A20" i="1"/>
  <c r="A21" i="1"/>
  <c r="A22" i="1"/>
  <c r="A23" i="1"/>
  <c r="A24" i="1"/>
  <c r="AF28" i="1"/>
  <c r="AG28" i="1"/>
  <c r="AH14" i="1"/>
  <c r="AH16" i="1"/>
  <c r="AB28" i="1"/>
  <c r="AH17" i="1"/>
  <c r="AH18" i="1"/>
  <c r="A10" i="1"/>
  <c r="A9" i="1"/>
</calcChain>
</file>

<file path=xl/sharedStrings.xml><?xml version="1.0" encoding="utf-8"?>
<sst xmlns="http://schemas.openxmlformats.org/spreadsheetml/2006/main" count="42" uniqueCount="24">
  <si>
    <t>CÓMPUTOS MUNICIPALES</t>
  </si>
  <si>
    <t>Municipio: 097 Tumbiscatío</t>
  </si>
  <si>
    <t>Ayuntamiento</t>
  </si>
  <si>
    <t>CASILLAS</t>
  </si>
  <si>
    <t>VOTOS DE PARTIDOS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</si>
  <si>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</si>
  <si>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</si>
  <si>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</si>
  <si>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</si>
  <si>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</si>
  <si>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</si>
  <si>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</si>
  <si>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CI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</si>
  <si>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</si>
  <si>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</si>
  <si>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</si>
  <si>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</si>
  <si>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</si>
  <si>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VOTACION EMITIDA</t>
  </si>
  <si>
    <t>TUMBISCATIO</t>
  </si>
  <si>
    <t>BÁSICA</t>
  </si>
  <si>
    <t>EXTRAORDINARIA 1</t>
  </si>
  <si>
    <t>CONTIGUA 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</si>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</sst>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b/>
      <sz val="2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3FF"/>
        <bgColor indexed="0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/>
      <bottom style="thin">
        <color indexed="22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10" fillId="0" borderId="26" xfId="1" applyFont="1" applyFill="1" applyBorder="1" applyAlignment="1" applyProtection="1">
      <alignment wrapText="1"/>
      <protection locked="0"/>
    </xf>
    <xf numFmtId="0" fontId="10" fillId="5" borderId="27" xfId="1" applyFont="1" applyFill="1" applyBorder="1" applyAlignment="1" applyProtection="1">
      <alignment wrapText="1"/>
      <protection locked="0"/>
    </xf>
    <xf numFmtId="0" fontId="10" fillId="0" borderId="28" xfId="1" applyFont="1" applyFill="1" applyBorder="1" applyAlignment="1" applyProtection="1">
      <alignment wrapText="1"/>
      <protection locked="0"/>
    </xf>
    <xf numFmtId="0" fontId="11" fillId="3" borderId="8" xfId="1" applyFont="1" applyFill="1" applyBorder="1" applyAlignment="1">
      <alignment horizontal="center" vertical="top" wrapText="1"/>
    </xf>
    <xf numFmtId="0" fontId="10" fillId="0" borderId="0" xfId="1" applyNumberFormat="1" applyFont="1" applyFill="1" applyBorder="1" applyAlignment="1" applyProtection="1">
      <alignment wrapText="1"/>
      <protection locked="0"/>
    </xf>
    <xf numFmtId="0" fontId="10" fillId="6" borderId="0" xfId="1" applyNumberFormat="1" applyFont="1" applyFill="1" applyBorder="1" applyAlignment="1" applyProtection="1">
      <alignment wrapText="1"/>
      <protection locked="0"/>
    </xf>
    <xf numFmtId="16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8" borderId="5" xfId="1" applyFont="1" applyFill="1" applyBorder="1" applyAlignment="1">
      <alignment horizontal="center" wrapText="1"/>
    </xf>
    <xf numFmtId="0" fontId="9" fillId="8" borderId="6" xfId="1" applyFont="1" applyFill="1" applyBorder="1" applyAlignment="1">
      <alignment horizontal="center" wrapText="1"/>
    </xf>
    <xf numFmtId="0" fontId="9" fillId="8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57150</xdr:colOff>
      <xdr:row>12</xdr:row>
      <xdr:rowOff>19050</xdr:rowOff>
    </xdr:from>
    <xdr:ext cx="476250" cy="47625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275"/>
    <xdr:pic>
      <xdr:nvPicPr>
        <xdr:cNvPr id="4" name="Imagen 3" descr="C:\Users\PEPE\Documents\2014\IEM_20_años\LOGOTIPO color 20 años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30</xdr:col>
      <xdr:colOff>581025</xdr:colOff>
      <xdr:row>0</xdr:row>
      <xdr:rowOff>0</xdr:rowOff>
    </xdr:from>
    <xdr:ext cx="1333500" cy="666750"/>
    <xdr:pic>
      <xdr:nvPicPr>
        <xdr:cNvPr id="5" name="Imagen 4" descr="C:\Users\PEPE\Documents\2014\IEM_20_años\Logotipo IEM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0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47675" cy="4476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12</xdr:row>
      <xdr:rowOff>19050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57150</xdr:colOff>
      <xdr:row>12</xdr:row>
      <xdr:rowOff>19050</xdr:rowOff>
    </xdr:from>
    <xdr:ext cx="476250" cy="476250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57150</xdr:colOff>
      <xdr:row>12</xdr:row>
      <xdr:rowOff>28575</xdr:rowOff>
    </xdr:from>
    <xdr:ext cx="457200" cy="457200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19050</xdr:rowOff>
    </xdr:from>
    <xdr:ext cx="428625" cy="457200"/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57150</xdr:colOff>
      <xdr:row>12</xdr:row>
      <xdr:rowOff>9525</xdr:rowOff>
    </xdr:from>
    <xdr:ext cx="476250" cy="476250"/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542925</xdr:colOff>
      <xdr:row>11</xdr:row>
      <xdr:rowOff>133350</xdr:rowOff>
    </xdr:from>
    <xdr:ext cx="600075" cy="600075"/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twoCellAnchor editAs="oneCell">
    <xdr:from>
      <xdr:col>17</xdr:col>
      <xdr:colOff>66675</xdr:colOff>
      <xdr:row>12</xdr:row>
      <xdr:rowOff>47625</xdr:rowOff>
    </xdr:from>
    <xdr:to>
      <xdr:col>17</xdr:col>
      <xdr:colOff>542925</xdr:colOff>
      <xdr:row>12</xdr:row>
      <xdr:rowOff>523875</xdr:rowOff>
    </xdr:to>
    <xdr:pic>
      <xdr:nvPicPr>
        <xdr:cNvPr id="38" name="Imagen 8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17</xdr:col>
      <xdr:colOff>485775</xdr:colOff>
      <xdr:row>11</xdr:row>
      <xdr:rowOff>171450</xdr:rowOff>
    </xdr:from>
    <xdr:to>
      <xdr:col>18</xdr:col>
      <xdr:colOff>47625</xdr:colOff>
      <xdr:row>12</xdr:row>
      <xdr:rowOff>571500</xdr:rowOff>
    </xdr:to>
    <xdr:pic>
      <xdr:nvPicPr>
        <xdr:cNvPr id="39" name="Imagen 1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799" y="2476499"/>
          <a:ext cx="600075" cy="600075"/>
        </a:xfrm>
        <a:prstGeom prst="rect">
          <a:avLst/>
        </a:prstGeom>
      </xdr:spPr>
    </xdr:pic>
    <xdr:clientData/>
  </xdr:twoCellAnchor>
  <xdr:oneCellAnchor>
    <xdr:from>
      <xdr:col>18</xdr:col>
      <xdr:colOff>57150</xdr:colOff>
      <xdr:row>12</xdr:row>
      <xdr:rowOff>47625</xdr:rowOff>
    </xdr:from>
    <xdr:ext cx="476250" cy="476250"/>
    <xdr:pic>
      <xdr:nvPicPr>
        <xdr:cNvPr id="40" name="Imagen 8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8525" y="254782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571500</xdr:colOff>
      <xdr:row>12</xdr:row>
      <xdr:rowOff>57150</xdr:rowOff>
    </xdr:from>
    <xdr:ext cx="447675" cy="447675"/>
    <xdr:pic>
      <xdr:nvPicPr>
        <xdr:cNvPr id="41" name="Imagen 6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8225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16</xdr:col>
      <xdr:colOff>38100</xdr:colOff>
      <xdr:row>12</xdr:row>
      <xdr:rowOff>38100</xdr:rowOff>
    </xdr:from>
    <xdr:ext cx="476250" cy="476250"/>
    <xdr:pic>
      <xdr:nvPicPr>
        <xdr:cNvPr id="42" name="Imagen 8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16</xdr:col>
      <xdr:colOff>542925</xdr:colOff>
      <xdr:row>12</xdr:row>
      <xdr:rowOff>38100</xdr:rowOff>
    </xdr:from>
    <xdr:ext cx="428625" cy="457200"/>
    <xdr:pic>
      <xdr:nvPicPr>
        <xdr:cNvPr id="43" name="Imagen 1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28575</xdr:colOff>
      <xdr:row>12</xdr:row>
      <xdr:rowOff>38100</xdr:rowOff>
    </xdr:from>
    <xdr:ext cx="428625" cy="457200"/>
    <xdr:pic>
      <xdr:nvPicPr>
        <xdr:cNvPr id="44" name="Imagen 10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409575</xdr:colOff>
      <xdr:row>11</xdr:row>
      <xdr:rowOff>152400</xdr:rowOff>
    </xdr:from>
    <xdr:ext cx="600075" cy="600075"/>
    <xdr:pic>
      <xdr:nvPicPr>
        <xdr:cNvPr id="45" name="Imagen 12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9024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66675</xdr:colOff>
      <xdr:row>12</xdr:row>
      <xdr:rowOff>47625</xdr:rowOff>
    </xdr:from>
    <xdr:ext cx="476250" cy="476250"/>
    <xdr:pic>
      <xdr:nvPicPr>
        <xdr:cNvPr id="46" name="Imagen 8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04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23</xdr:col>
      <xdr:colOff>571500</xdr:colOff>
      <xdr:row>12</xdr:row>
      <xdr:rowOff>47625</xdr:rowOff>
    </xdr:from>
    <xdr:ext cx="428625" cy="457200"/>
    <xdr:pic>
      <xdr:nvPicPr>
        <xdr:cNvPr id="47" name="Imagen 1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05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24</xdr:col>
      <xdr:colOff>466725</xdr:colOff>
      <xdr:row>11</xdr:row>
      <xdr:rowOff>171450</xdr:rowOff>
    </xdr:from>
    <xdr:ext cx="600075" cy="600075"/>
    <xdr:pic>
      <xdr:nvPicPr>
        <xdr:cNvPr id="48" name="Imagen 1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24</xdr:col>
      <xdr:colOff>66675</xdr:colOff>
      <xdr:row>12</xdr:row>
      <xdr:rowOff>47625</xdr:rowOff>
    </xdr:from>
    <xdr:ext cx="476250" cy="476250"/>
    <xdr:pic>
      <xdr:nvPicPr>
        <xdr:cNvPr id="49" name="Imagen 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4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523875</xdr:colOff>
      <xdr:row>12</xdr:row>
      <xdr:rowOff>38100</xdr:rowOff>
    </xdr:from>
    <xdr:ext cx="428625" cy="457200"/>
    <xdr:pic>
      <xdr:nvPicPr>
        <xdr:cNvPr id="50" name="Imagen 10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4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23</xdr:col>
      <xdr:colOff>1038225</xdr:colOff>
      <xdr:row>12</xdr:row>
      <xdr:rowOff>66675</xdr:rowOff>
    </xdr:from>
    <xdr:ext cx="447675" cy="447675"/>
    <xdr:pic>
      <xdr:nvPicPr>
        <xdr:cNvPr id="51" name="Imagen 6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25</xdr:col>
      <xdr:colOff>66675</xdr:colOff>
      <xdr:row>12</xdr:row>
      <xdr:rowOff>47625</xdr:rowOff>
    </xdr:from>
    <xdr:ext cx="476250" cy="476250"/>
    <xdr:pic>
      <xdr:nvPicPr>
        <xdr:cNvPr id="52" name="Imagen 8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693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476250</xdr:colOff>
      <xdr:row>11</xdr:row>
      <xdr:rowOff>171450</xdr:rowOff>
    </xdr:from>
    <xdr:ext cx="600075" cy="600075"/>
    <xdr:pic>
      <xdr:nvPicPr>
        <xdr:cNvPr id="53" name="Imagen 1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83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1038225</xdr:colOff>
      <xdr:row>12</xdr:row>
      <xdr:rowOff>66675</xdr:rowOff>
    </xdr:from>
    <xdr:ext cx="447675" cy="447675"/>
    <xdr:pic>
      <xdr:nvPicPr>
        <xdr:cNvPr id="54" name="Imagen 6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26</xdr:col>
      <xdr:colOff>66675</xdr:colOff>
      <xdr:row>12</xdr:row>
      <xdr:rowOff>47625</xdr:rowOff>
    </xdr:from>
    <xdr:ext cx="476250" cy="476250"/>
    <xdr:pic>
      <xdr:nvPicPr>
        <xdr:cNvPr id="55" name="Imagen 8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2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26</xdr:col>
      <xdr:colOff>571500</xdr:colOff>
      <xdr:row>12</xdr:row>
      <xdr:rowOff>47625</xdr:rowOff>
    </xdr:from>
    <xdr:ext cx="428625" cy="457200"/>
    <xdr:pic>
      <xdr:nvPicPr>
        <xdr:cNvPr id="56" name="Imagen 10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30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26</xdr:col>
      <xdr:colOff>942975</xdr:colOff>
      <xdr:row>11</xdr:row>
      <xdr:rowOff>161925</xdr:rowOff>
    </xdr:from>
    <xdr:ext cx="600075" cy="600075"/>
    <xdr:pic>
      <xdr:nvPicPr>
        <xdr:cNvPr id="57" name="Imagen 12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5724" y="2466974"/>
          <a:ext cx="600075" cy="600075"/>
        </a:xfrm>
        <a:prstGeom prst="rect">
          <a:avLst/>
        </a:prstGeom>
      </xdr:spPr>
    </xdr:pic>
    <xdr:clientData/>
  </xdr:oneCellAnchor>
  <xdr:oneCellAnchor>
    <xdr:from>
      <xdr:col>26</xdr:col>
      <xdr:colOff>1495425</xdr:colOff>
      <xdr:row>12</xdr:row>
      <xdr:rowOff>57150</xdr:rowOff>
    </xdr:from>
    <xdr:ext cx="447675" cy="447675"/>
    <xdr:pic>
      <xdr:nvPicPr>
        <xdr:cNvPr id="58" name="Imagen 6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88650" y="2552700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1028700</xdr:colOff>
      <xdr:row>12</xdr:row>
      <xdr:rowOff>57150</xdr:rowOff>
    </xdr:from>
    <xdr:ext cx="447675" cy="447675"/>
    <xdr:pic>
      <xdr:nvPicPr>
        <xdr:cNvPr id="59" name="Imagen 6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22</xdr:col>
      <xdr:colOff>28575</xdr:colOff>
      <xdr:row>12</xdr:row>
      <xdr:rowOff>28575</xdr:rowOff>
    </xdr:from>
    <xdr:ext cx="476250" cy="476250"/>
    <xdr:pic>
      <xdr:nvPicPr>
        <xdr:cNvPr id="60" name="Imagen 8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782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914400</xdr:colOff>
      <xdr:row>11</xdr:row>
      <xdr:rowOff>161925</xdr:rowOff>
    </xdr:from>
    <xdr:ext cx="600075" cy="600075"/>
    <xdr:pic>
      <xdr:nvPicPr>
        <xdr:cNvPr id="61" name="Imagen 12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85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38100</xdr:colOff>
      <xdr:row>12</xdr:row>
      <xdr:rowOff>47625</xdr:rowOff>
    </xdr:from>
    <xdr:ext cx="428625" cy="457200"/>
    <xdr:pic>
      <xdr:nvPicPr>
        <xdr:cNvPr id="62" name="Imagen 10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552450</xdr:colOff>
      <xdr:row>12</xdr:row>
      <xdr:rowOff>57150</xdr:rowOff>
    </xdr:from>
    <xdr:ext cx="447675" cy="447675"/>
    <xdr:pic>
      <xdr:nvPicPr>
        <xdr:cNvPr id="63" name="Imagen 6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060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20</xdr:col>
      <xdr:colOff>971550</xdr:colOff>
      <xdr:row>11</xdr:row>
      <xdr:rowOff>161925</xdr:rowOff>
    </xdr:from>
    <xdr:ext cx="600075" cy="600075"/>
    <xdr:pic>
      <xdr:nvPicPr>
        <xdr:cNvPr id="64" name="Imagen 12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4249" y="2466974"/>
          <a:ext cx="600075" cy="600075"/>
        </a:xfrm>
        <a:prstGeom prst="rect">
          <a:avLst/>
        </a:prstGeom>
      </xdr:spPr>
    </xdr:pic>
    <xdr:clientData/>
  </xdr:oneCellAnchor>
  <xdr:oneCellAnchor>
    <xdr:from>
      <xdr:col>21</xdr:col>
      <xdr:colOff>523875</xdr:colOff>
      <xdr:row>12</xdr:row>
      <xdr:rowOff>66675</xdr:rowOff>
    </xdr:from>
    <xdr:ext cx="447675" cy="447675"/>
    <xdr:pic>
      <xdr:nvPicPr>
        <xdr:cNvPr id="65" name="Imagen 6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7175" y="256222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workbookViewId="0">
      <selection activeCell="G2" sqref="G2"/>
    </sheetView>
  </sheetViews>
  <sheetFormatPr defaultColWidth="11.42578125" defaultRowHeight="15"/>
  <cols>
    <col min="1" max="1" width="5.140625" bestFit="1" customWidth="1"/>
    <col min="2" max="2" width="16.5703125" style="7" bestFit="1" customWidth="1"/>
    <col min="3" max="3" width="6.5703125" style="7" bestFit="1" customWidth="1"/>
    <col min="4" max="4" width="13.42578125" bestFit="1" customWidth="1"/>
    <col min="5" max="5" width="9.42578125" customWidth="1"/>
    <col min="6" max="16" width="8.7109375" customWidth="1"/>
    <col min="17" max="17" width="15.85546875" customWidth="1"/>
    <col min="18" max="20" width="15.5703125" customWidth="1"/>
    <col min="21" max="22" width="15" customWidth="1"/>
    <col min="23" max="26" width="22.5703125" customWidth="1"/>
    <col min="27" max="27" width="29.42578125" customWidth="1"/>
    <col min="28" max="28" width="11.7109375" bestFit="1" customWidth="1"/>
    <col min="29" max="29" width="11.85546875" bestFit="1" customWidth="1"/>
    <col min="30" max="33" width="9.7109375" customWidth="1"/>
    <col min="34" max="34" width="11.42578125" hidden="1" customWidth="1"/>
  </cols>
  <sheetData>
    <row r="1" spans="1:34" ht="15" customHeight="1">
      <c r="B1" s="1"/>
      <c r="C1" s="1"/>
      <c r="D1" s="1"/>
      <c r="E1" s="2"/>
      <c r="F1" s="2"/>
      <c r="G1" s="2"/>
      <c r="H1" s="2"/>
      <c r="I1" s="2"/>
      <c r="J1" s="2"/>
      <c r="K1" s="2"/>
    </row>
    <row r="2" spans="1:34" ht="15" customHeight="1">
      <c r="B2" s="1"/>
      <c r="C2" s="1"/>
      <c r="D2" s="1"/>
      <c r="E2" s="2"/>
      <c r="F2" s="2"/>
      <c r="G2" s="2"/>
      <c r="H2" s="2"/>
      <c r="I2" s="2"/>
      <c r="J2" s="2"/>
      <c r="K2" s="2"/>
    </row>
    <row r="3" spans="1:34" ht="15" customHeight="1">
      <c r="B3" s="1"/>
      <c r="C3" s="1"/>
      <c r="D3" s="1"/>
      <c r="E3" s="2"/>
      <c r="F3" s="2"/>
      <c r="G3" s="2"/>
      <c r="H3" s="2"/>
      <c r="I3" s="2"/>
      <c r="J3" s="2"/>
      <c r="K3" s="2"/>
    </row>
    <row r="4" spans="1:34" ht="15" customHeight="1">
      <c r="B4" s="1"/>
      <c r="C4" s="1"/>
      <c r="D4" s="1"/>
      <c r="E4" s="2"/>
      <c r="F4" s="2"/>
      <c r="G4" s="2"/>
      <c r="H4" s="2"/>
      <c r="I4" s="2"/>
      <c r="J4" s="2"/>
      <c r="K4" s="2"/>
    </row>
    <row r="5" spans="1:34" ht="15" customHeight="1">
      <c r="B5" s="1"/>
      <c r="C5" s="1"/>
      <c r="D5" s="1"/>
      <c r="E5" s="2"/>
      <c r="F5" s="70" t="s">
        <v>0</v>
      </c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</row>
    <row r="6" spans="1:34" ht="15" customHeight="1">
      <c r="B6" s="1"/>
      <c r="C6" s="1"/>
      <c r="D6" s="1"/>
      <c r="E6" s="2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</row>
    <row r="7" spans="1:34" ht="18.75">
      <c r="A7" s="71"/>
      <c r="B7" s="71"/>
      <c r="C7" s="71"/>
      <c r="D7" s="71"/>
      <c r="E7" s="2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</row>
    <row r="8" spans="1:34" ht="18.75">
      <c r="A8" s="71" t="s">
        <v>1</v>
      </c>
      <c r="B8" s="71"/>
      <c r="C8" s="71"/>
      <c r="D8" s="71"/>
      <c r="F8" s="72" t="s">
        <v>2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</row>
    <row r="9" spans="1:34" ht="18.75">
      <c r="A9" s="3" t="str">
        <f>CONCATENATE("Casillas computadas: ",AH16," de ",AH15)</f>
        <v>Casillas computadas: 11 de 11</v>
      </c>
      <c r="B9" s="69"/>
      <c r="C9" s="69"/>
      <c r="D9" s="69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</row>
    <row r="10" spans="1:34" ht="18.75">
      <c r="A10" s="4" t="str">
        <f>CONCATENATE("Porcentaje de avance de captura: ",AH18,"%")</f>
        <v>Porcentaje de avance de captura: 100%</v>
      </c>
      <c r="B10" s="5"/>
      <c r="C10" s="5"/>
      <c r="D10" s="6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</row>
    <row r="11" spans="1:34" ht="15.75" thickBot="1">
      <c r="F11" s="2"/>
      <c r="G11" s="2"/>
      <c r="H11" s="2"/>
      <c r="I11" s="2"/>
      <c r="J11" s="2"/>
      <c r="K11" s="2"/>
    </row>
    <row r="12" spans="1:34" ht="15.75" customHeight="1" thickBot="1">
      <c r="A12" s="73" t="s">
        <v>3</v>
      </c>
      <c r="B12" s="74"/>
      <c r="C12" s="74"/>
      <c r="D12" s="74"/>
      <c r="E12" s="75"/>
      <c r="F12" s="82" t="s">
        <v>4</v>
      </c>
      <c r="G12" s="83"/>
      <c r="H12" s="83"/>
      <c r="I12" s="83"/>
      <c r="J12" s="83"/>
      <c r="K12" s="83"/>
      <c r="L12" s="83"/>
      <c r="M12" s="83"/>
      <c r="N12" s="83"/>
      <c r="O12" s="83"/>
      <c r="P12" s="84"/>
      <c r="Q12" s="76" t="s">
        <v>5</v>
      </c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8"/>
      <c r="AD12" s="79" t="s">
        <v>6</v>
      </c>
      <c r="AE12" s="80"/>
      <c r="AF12" s="80"/>
      <c r="AG12" s="81"/>
    </row>
    <row r="13" spans="1:34" s="10" customFormat="1" ht="45.75" thickBot="1">
      <c r="A13" s="8" t="s">
        <v>7</v>
      </c>
      <c r="B13" s="8" t="s">
        <v>8</v>
      </c>
      <c r="C13" s="8" t="s">
        <v>9</v>
      </c>
      <c r="D13" s="8" t="s">
        <v>10</v>
      </c>
      <c r="E13" s="8" t="s">
        <v>11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66" t="s">
        <v>12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 t="s">
        <v>13</v>
      </c>
      <c r="AC13" s="9" t="s">
        <v>14</v>
      </c>
      <c r="AD13" s="9" t="s">
        <v>15</v>
      </c>
      <c r="AE13" s="9" t="s">
        <v>16</v>
      </c>
      <c r="AF13" s="9" t="s">
        <v>17</v>
      </c>
      <c r="AG13" s="9" t="s">
        <v>18</v>
      </c>
    </row>
    <row r="14" spans="1:34" ht="15" customHeight="1">
      <c r="A14" s="11">
        <v>1</v>
      </c>
      <c r="B14" s="12" t="s">
        <v>19</v>
      </c>
      <c r="C14" s="13">
        <v>2074</v>
      </c>
      <c r="D14" s="14" t="s">
        <v>20</v>
      </c>
      <c r="E14" s="15">
        <v>318</v>
      </c>
      <c r="F14" s="16">
        <v>0</v>
      </c>
      <c r="G14" s="17">
        <v>98</v>
      </c>
      <c r="H14" s="17">
        <v>57</v>
      </c>
      <c r="I14" s="17">
        <v>1</v>
      </c>
      <c r="J14" s="17">
        <v>1</v>
      </c>
      <c r="K14" s="17">
        <v>51</v>
      </c>
      <c r="L14" s="17">
        <v>0</v>
      </c>
      <c r="M14" s="17">
        <v>0</v>
      </c>
      <c r="N14" s="17">
        <v>0</v>
      </c>
      <c r="O14" s="17">
        <v>0</v>
      </c>
      <c r="P14" s="63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9">
        <f>SUM(Q14:AA14)</f>
        <v>0</v>
      </c>
      <c r="AC14" s="19">
        <f>AB14+O14+L14+I14+H14</f>
        <v>58</v>
      </c>
      <c r="AD14" s="16">
        <v>0</v>
      </c>
      <c r="AE14" s="17">
        <v>3</v>
      </c>
      <c r="AF14" s="20">
        <f>SUM(F14:P14)</f>
        <v>208</v>
      </c>
      <c r="AG14" s="21">
        <f>AB14+AD14+AE14+AF14</f>
        <v>211</v>
      </c>
      <c r="AH14">
        <f>COUNTIF(AG14:AG24,0)</f>
        <v>0</v>
      </c>
    </row>
    <row r="15" spans="1:34" ht="15" customHeight="1">
      <c r="A15" s="22">
        <f t="shared" ref="A15:A24" si="0">A14+1</f>
        <v>2</v>
      </c>
      <c r="B15" s="23" t="s">
        <v>19</v>
      </c>
      <c r="C15" s="24">
        <v>2071</v>
      </c>
      <c r="D15" s="25" t="s">
        <v>21</v>
      </c>
      <c r="E15" s="26">
        <v>179</v>
      </c>
      <c r="F15" s="27">
        <v>0</v>
      </c>
      <c r="G15" s="28">
        <v>49</v>
      </c>
      <c r="H15" s="28">
        <v>42</v>
      </c>
      <c r="I15" s="28">
        <v>0</v>
      </c>
      <c r="J15" s="28">
        <v>1</v>
      </c>
      <c r="K15" s="28">
        <v>23</v>
      </c>
      <c r="L15" s="28">
        <v>0</v>
      </c>
      <c r="M15" s="28">
        <v>0</v>
      </c>
      <c r="N15" s="28">
        <v>0</v>
      </c>
      <c r="O15" s="28">
        <v>0</v>
      </c>
      <c r="P15" s="64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30">
        <f t="shared" ref="AB15:AB24" si="1">SUM(Q15:AA15)</f>
        <v>0</v>
      </c>
      <c r="AC15" s="30">
        <f t="shared" ref="AC15:AC24" si="2">AB15+O15+L15+I15+H15</f>
        <v>42</v>
      </c>
      <c r="AD15" s="27">
        <v>0</v>
      </c>
      <c r="AE15" s="28">
        <v>2</v>
      </c>
      <c r="AF15" s="31">
        <f t="shared" ref="AF15:AF24" si="3">SUM(F15:P15)</f>
        <v>115</v>
      </c>
      <c r="AG15" s="32">
        <f t="shared" ref="AG15:AG24" si="4">AB15+AD15+AE15+AF15</f>
        <v>117</v>
      </c>
      <c r="AH15">
        <f>C28</f>
        <v>11</v>
      </c>
    </row>
    <row r="16" spans="1:34" ht="15" customHeight="1">
      <c r="A16" s="33">
        <f t="shared" si="0"/>
        <v>3</v>
      </c>
      <c r="B16" s="34" t="s">
        <v>19</v>
      </c>
      <c r="C16" s="35">
        <v>2071</v>
      </c>
      <c r="D16" s="36" t="s">
        <v>20</v>
      </c>
      <c r="E16" s="37">
        <v>488</v>
      </c>
      <c r="F16" s="38">
        <v>0</v>
      </c>
      <c r="G16" s="39">
        <v>120</v>
      </c>
      <c r="H16" s="39">
        <v>76</v>
      </c>
      <c r="I16" s="39">
        <v>1</v>
      </c>
      <c r="J16" s="39">
        <v>2</v>
      </c>
      <c r="K16" s="39">
        <v>122</v>
      </c>
      <c r="L16" s="39">
        <v>1</v>
      </c>
      <c r="M16" s="39">
        <v>0</v>
      </c>
      <c r="N16" s="39">
        <v>0</v>
      </c>
      <c r="O16" s="39">
        <v>0</v>
      </c>
      <c r="P16" s="65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40">
        <v>0</v>
      </c>
      <c r="Y16" s="40">
        <v>0</v>
      </c>
      <c r="Z16" s="40">
        <v>0</v>
      </c>
      <c r="AA16" s="40">
        <v>0</v>
      </c>
      <c r="AB16" s="41">
        <f t="shared" si="1"/>
        <v>0</v>
      </c>
      <c r="AC16" s="41">
        <f t="shared" si="2"/>
        <v>78</v>
      </c>
      <c r="AD16" s="38">
        <v>0</v>
      </c>
      <c r="AE16" s="39">
        <v>4</v>
      </c>
      <c r="AF16" s="42">
        <f t="shared" si="3"/>
        <v>322</v>
      </c>
      <c r="AG16" s="43">
        <f t="shared" si="4"/>
        <v>326</v>
      </c>
      <c r="AH16">
        <f>AH15-AH14</f>
        <v>11</v>
      </c>
    </row>
    <row r="17" spans="1:34" ht="15" customHeight="1">
      <c r="A17" s="22">
        <f t="shared" si="0"/>
        <v>4</v>
      </c>
      <c r="B17" s="23" t="s">
        <v>19</v>
      </c>
      <c r="C17" s="24">
        <v>2069</v>
      </c>
      <c r="D17" s="25" t="s">
        <v>20</v>
      </c>
      <c r="E17" s="26">
        <v>203</v>
      </c>
      <c r="F17" s="27">
        <v>0</v>
      </c>
      <c r="G17" s="28">
        <v>62</v>
      </c>
      <c r="H17" s="28">
        <v>9</v>
      </c>
      <c r="I17" s="28">
        <v>0</v>
      </c>
      <c r="J17" s="28">
        <v>1</v>
      </c>
      <c r="K17" s="28">
        <v>50</v>
      </c>
      <c r="L17" s="28">
        <v>0</v>
      </c>
      <c r="M17" s="28">
        <v>0</v>
      </c>
      <c r="N17" s="28">
        <v>0</v>
      </c>
      <c r="O17" s="28">
        <v>0</v>
      </c>
      <c r="P17" s="64">
        <v>1</v>
      </c>
      <c r="Q17" s="29">
        <v>1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30">
        <f t="shared" si="1"/>
        <v>1</v>
      </c>
      <c r="AC17" s="30">
        <f t="shared" si="2"/>
        <v>10</v>
      </c>
      <c r="AD17" s="27">
        <v>0</v>
      </c>
      <c r="AE17" s="28">
        <v>1</v>
      </c>
      <c r="AF17" s="31">
        <f t="shared" si="3"/>
        <v>123</v>
      </c>
      <c r="AG17" s="32">
        <f t="shared" si="4"/>
        <v>125</v>
      </c>
      <c r="AH17" s="44">
        <f>AH16*100/AH15</f>
        <v>100</v>
      </c>
    </row>
    <row r="18" spans="1:34" ht="15" customHeight="1">
      <c r="A18" s="33">
        <f t="shared" si="0"/>
        <v>5</v>
      </c>
      <c r="B18" s="34" t="s">
        <v>19</v>
      </c>
      <c r="C18" s="35">
        <v>2068</v>
      </c>
      <c r="D18" s="36" t="s">
        <v>22</v>
      </c>
      <c r="E18" s="37">
        <v>759</v>
      </c>
      <c r="F18" s="38">
        <v>0</v>
      </c>
      <c r="G18" s="39">
        <v>174</v>
      </c>
      <c r="H18" s="39">
        <v>179</v>
      </c>
      <c r="I18" s="39">
        <v>0</v>
      </c>
      <c r="J18" s="39">
        <v>2</v>
      </c>
      <c r="K18" s="39">
        <v>138</v>
      </c>
      <c r="L18" s="39">
        <v>4</v>
      </c>
      <c r="M18" s="39">
        <v>0</v>
      </c>
      <c r="N18" s="39">
        <v>0</v>
      </c>
      <c r="O18" s="39">
        <v>0</v>
      </c>
      <c r="P18" s="65">
        <v>0</v>
      </c>
      <c r="Q18" s="40">
        <v>3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A18" s="40">
        <v>0</v>
      </c>
      <c r="AB18" s="41">
        <f t="shared" si="1"/>
        <v>3</v>
      </c>
      <c r="AC18" s="41">
        <f t="shared" si="2"/>
        <v>186</v>
      </c>
      <c r="AD18" s="38">
        <v>0</v>
      </c>
      <c r="AE18" s="39">
        <v>9</v>
      </c>
      <c r="AF18" s="42">
        <f t="shared" si="3"/>
        <v>497</v>
      </c>
      <c r="AG18" s="43">
        <f t="shared" si="4"/>
        <v>509</v>
      </c>
      <c r="AH18" s="45" t="str">
        <f>TEXT(AH17,"0.00")</f>
        <v>100</v>
      </c>
    </row>
    <row r="19" spans="1:34" ht="15" customHeight="1">
      <c r="A19" s="22">
        <f t="shared" si="0"/>
        <v>6</v>
      </c>
      <c r="B19" s="23" t="s">
        <v>19</v>
      </c>
      <c r="C19" s="24">
        <v>2068</v>
      </c>
      <c r="D19" s="25" t="s">
        <v>20</v>
      </c>
      <c r="E19" s="26">
        <v>759</v>
      </c>
      <c r="F19" s="27">
        <v>0</v>
      </c>
      <c r="G19" s="28">
        <v>197</v>
      </c>
      <c r="H19" s="28">
        <v>214</v>
      </c>
      <c r="I19" s="28">
        <v>0</v>
      </c>
      <c r="J19" s="28">
        <v>0</v>
      </c>
      <c r="K19" s="28">
        <v>117</v>
      </c>
      <c r="L19" s="28">
        <v>1</v>
      </c>
      <c r="M19" s="28">
        <v>0</v>
      </c>
      <c r="N19" s="28">
        <v>0</v>
      </c>
      <c r="O19" s="28">
        <v>0</v>
      </c>
      <c r="P19" s="64">
        <v>0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30">
        <f t="shared" si="1"/>
        <v>0</v>
      </c>
      <c r="AC19" s="30">
        <f t="shared" si="2"/>
        <v>215</v>
      </c>
      <c r="AD19" s="27">
        <v>0</v>
      </c>
      <c r="AE19" s="28">
        <v>4</v>
      </c>
      <c r="AF19" s="31">
        <f t="shared" si="3"/>
        <v>529</v>
      </c>
      <c r="AG19" s="32">
        <f t="shared" si="4"/>
        <v>533</v>
      </c>
    </row>
    <row r="20" spans="1:34" ht="15" customHeight="1">
      <c r="A20" s="33">
        <f t="shared" si="0"/>
        <v>7</v>
      </c>
      <c r="B20" s="34" t="s">
        <v>19</v>
      </c>
      <c r="C20" s="35">
        <v>2067</v>
      </c>
      <c r="D20" s="36" t="s">
        <v>20</v>
      </c>
      <c r="E20" s="37">
        <v>660</v>
      </c>
      <c r="F20" s="38">
        <v>0</v>
      </c>
      <c r="G20" s="39">
        <v>109</v>
      </c>
      <c r="H20" s="39">
        <v>268</v>
      </c>
      <c r="I20" s="39">
        <v>1</v>
      </c>
      <c r="J20" s="39">
        <v>2</v>
      </c>
      <c r="K20" s="39">
        <v>86</v>
      </c>
      <c r="L20" s="39">
        <v>1</v>
      </c>
      <c r="M20" s="39">
        <v>0</v>
      </c>
      <c r="N20" s="39">
        <v>0</v>
      </c>
      <c r="O20" s="39">
        <v>0</v>
      </c>
      <c r="P20" s="65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40">
        <v>0</v>
      </c>
      <c r="AA20" s="40">
        <v>0</v>
      </c>
      <c r="AB20" s="41">
        <f t="shared" si="1"/>
        <v>0</v>
      </c>
      <c r="AC20" s="41">
        <f t="shared" si="2"/>
        <v>270</v>
      </c>
      <c r="AD20" s="38">
        <v>0</v>
      </c>
      <c r="AE20" s="39">
        <v>7</v>
      </c>
      <c r="AF20" s="42">
        <f t="shared" si="3"/>
        <v>467</v>
      </c>
      <c r="AG20" s="43">
        <f t="shared" si="4"/>
        <v>474</v>
      </c>
    </row>
    <row r="21" spans="1:34" ht="15" customHeight="1">
      <c r="A21" s="22">
        <f t="shared" si="0"/>
        <v>8</v>
      </c>
      <c r="B21" s="23" t="s">
        <v>19</v>
      </c>
      <c r="C21" s="24">
        <v>2066</v>
      </c>
      <c r="D21" s="25" t="s">
        <v>22</v>
      </c>
      <c r="E21" s="26">
        <v>529</v>
      </c>
      <c r="F21" s="27">
        <v>0</v>
      </c>
      <c r="G21" s="28">
        <v>102</v>
      </c>
      <c r="H21" s="28">
        <v>62</v>
      </c>
      <c r="I21" s="28">
        <v>0</v>
      </c>
      <c r="J21" s="28">
        <v>8</v>
      </c>
      <c r="K21" s="28">
        <v>172</v>
      </c>
      <c r="L21" s="28">
        <v>0</v>
      </c>
      <c r="M21" s="28">
        <v>0</v>
      </c>
      <c r="N21" s="28">
        <v>0</v>
      </c>
      <c r="O21" s="28">
        <v>0</v>
      </c>
      <c r="P21" s="64">
        <v>4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1</v>
      </c>
      <c r="X21" s="29">
        <v>0</v>
      </c>
      <c r="Y21" s="29">
        <v>0</v>
      </c>
      <c r="Z21" s="29">
        <v>0</v>
      </c>
      <c r="AA21" s="29">
        <v>0</v>
      </c>
      <c r="AB21" s="30">
        <f t="shared" si="1"/>
        <v>1</v>
      </c>
      <c r="AC21" s="30">
        <f t="shared" si="2"/>
        <v>63</v>
      </c>
      <c r="AD21" s="27">
        <v>0</v>
      </c>
      <c r="AE21" s="28">
        <v>4</v>
      </c>
      <c r="AF21" s="31">
        <f t="shared" si="3"/>
        <v>348</v>
      </c>
      <c r="AG21" s="32">
        <f t="shared" si="4"/>
        <v>353</v>
      </c>
    </row>
    <row r="22" spans="1:34" ht="15" customHeight="1">
      <c r="A22" s="33">
        <f t="shared" si="0"/>
        <v>9</v>
      </c>
      <c r="B22" s="34" t="s">
        <v>19</v>
      </c>
      <c r="C22" s="35">
        <v>2066</v>
      </c>
      <c r="D22" s="36" t="s">
        <v>20</v>
      </c>
      <c r="E22" s="37">
        <v>530</v>
      </c>
      <c r="F22" s="38">
        <v>0</v>
      </c>
      <c r="G22" s="39">
        <v>112</v>
      </c>
      <c r="H22" s="39">
        <v>53</v>
      </c>
      <c r="I22" s="39">
        <v>4</v>
      </c>
      <c r="J22" s="39">
        <v>5</v>
      </c>
      <c r="K22" s="39">
        <v>135</v>
      </c>
      <c r="L22" s="39">
        <v>0</v>
      </c>
      <c r="M22" s="39">
        <v>0</v>
      </c>
      <c r="N22" s="39">
        <v>0</v>
      </c>
      <c r="O22" s="39">
        <v>0</v>
      </c>
      <c r="P22" s="65">
        <v>1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0</v>
      </c>
      <c r="Y22" s="40">
        <v>0</v>
      </c>
      <c r="Z22" s="40">
        <v>0</v>
      </c>
      <c r="AA22" s="40">
        <v>0</v>
      </c>
      <c r="AB22" s="41">
        <f t="shared" si="1"/>
        <v>0</v>
      </c>
      <c r="AC22" s="41">
        <f t="shared" si="2"/>
        <v>57</v>
      </c>
      <c r="AD22" s="38">
        <v>0</v>
      </c>
      <c r="AE22" s="39">
        <v>7</v>
      </c>
      <c r="AF22" s="42">
        <f t="shared" si="3"/>
        <v>310</v>
      </c>
      <c r="AG22" s="43">
        <f t="shared" si="4"/>
        <v>317</v>
      </c>
    </row>
    <row r="23" spans="1:34" ht="15" customHeight="1">
      <c r="A23" s="22">
        <f t="shared" si="0"/>
        <v>10</v>
      </c>
      <c r="B23" s="23" t="s">
        <v>19</v>
      </c>
      <c r="C23" s="24">
        <v>2065</v>
      </c>
      <c r="D23" s="25" t="s">
        <v>22</v>
      </c>
      <c r="E23" s="26">
        <v>753</v>
      </c>
      <c r="F23" s="27">
        <v>0</v>
      </c>
      <c r="G23" s="28">
        <v>147</v>
      </c>
      <c r="H23" s="28">
        <v>108</v>
      </c>
      <c r="I23" s="28">
        <v>1</v>
      </c>
      <c r="J23" s="28">
        <v>15</v>
      </c>
      <c r="K23" s="28">
        <v>175</v>
      </c>
      <c r="L23" s="28">
        <v>0</v>
      </c>
      <c r="M23" s="28">
        <v>0</v>
      </c>
      <c r="N23" s="28">
        <v>0</v>
      </c>
      <c r="O23" s="28">
        <v>1</v>
      </c>
      <c r="P23" s="64">
        <v>2</v>
      </c>
      <c r="Q23" s="29">
        <v>1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30">
        <f t="shared" si="1"/>
        <v>1</v>
      </c>
      <c r="AC23" s="30">
        <f t="shared" si="2"/>
        <v>111</v>
      </c>
      <c r="AD23" s="27">
        <v>0</v>
      </c>
      <c r="AE23" s="28">
        <v>4</v>
      </c>
      <c r="AF23" s="31">
        <f t="shared" si="3"/>
        <v>449</v>
      </c>
      <c r="AG23" s="32">
        <f t="shared" si="4"/>
        <v>454</v>
      </c>
    </row>
    <row r="24" spans="1:34" ht="15" customHeight="1">
      <c r="A24" s="33">
        <f t="shared" si="0"/>
        <v>11</v>
      </c>
      <c r="B24" s="34" t="s">
        <v>19</v>
      </c>
      <c r="C24" s="35">
        <v>2065</v>
      </c>
      <c r="D24" s="36" t="s">
        <v>20</v>
      </c>
      <c r="E24" s="37">
        <v>867</v>
      </c>
      <c r="F24" s="38">
        <v>0</v>
      </c>
      <c r="G24" s="39">
        <v>175</v>
      </c>
      <c r="H24" s="39">
        <v>119</v>
      </c>
      <c r="I24" s="39">
        <v>0</v>
      </c>
      <c r="J24" s="39">
        <v>11</v>
      </c>
      <c r="K24" s="39">
        <v>202</v>
      </c>
      <c r="L24" s="39">
        <v>0</v>
      </c>
      <c r="M24" s="39">
        <v>0</v>
      </c>
      <c r="N24" s="39">
        <v>0</v>
      </c>
      <c r="O24" s="39">
        <v>0</v>
      </c>
      <c r="P24" s="65">
        <v>3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0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1">
        <v>0</v>
      </c>
      <c r="AC24" s="41">
        <f t="shared" si="2"/>
        <v>119</v>
      </c>
      <c r="AD24" s="38">
        <v>0</v>
      </c>
      <c r="AE24" s="39">
        <v>9</v>
      </c>
      <c r="AF24" s="42">
        <f t="shared" si="3"/>
        <v>510</v>
      </c>
      <c r="AG24" s="43">
        <f t="shared" si="4"/>
        <v>519</v>
      </c>
    </row>
    <row r="25" spans="1:34" ht="5.0999999999999996" customHeight="1">
      <c r="A25" s="46"/>
      <c r="B25" s="47"/>
      <c r="C25" s="48"/>
      <c r="D25" s="49"/>
      <c r="E25" s="50"/>
      <c r="F25" s="51"/>
      <c r="G25" s="6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2"/>
    </row>
    <row r="26" spans="1:34" ht="5.0999999999999996" customHeight="1">
      <c r="A26" s="53"/>
      <c r="B26" s="54"/>
      <c r="C26" s="55"/>
      <c r="D26" s="56"/>
      <c r="E26" s="57"/>
      <c r="F26" s="58"/>
      <c r="G26" s="6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9"/>
    </row>
    <row r="27" spans="1:34" ht="5.0999999999999996" customHeight="1">
      <c r="A27" s="46"/>
      <c r="B27" s="47"/>
      <c r="C27" s="48"/>
      <c r="D27" s="49"/>
      <c r="E27" s="50"/>
      <c r="F27" s="51"/>
      <c r="G27" s="67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2"/>
    </row>
    <row r="28" spans="1:34">
      <c r="A28" s="60" t="s">
        <v>23</v>
      </c>
      <c r="B28" s="60"/>
      <c r="C28" s="60">
        <f>COUNTA(C14:C24)</f>
        <v>11</v>
      </c>
      <c r="D28" s="61"/>
      <c r="E28" s="62">
        <f t="shared" ref="E28:AG28" si="5">SUM(E14:E24)</f>
        <v>6045</v>
      </c>
      <c r="F28" s="62">
        <f t="shared" si="5"/>
        <v>0</v>
      </c>
      <c r="G28" s="62">
        <f t="shared" si="5"/>
        <v>1345</v>
      </c>
      <c r="H28" s="62">
        <f t="shared" si="5"/>
        <v>1187</v>
      </c>
      <c r="I28" s="62">
        <f t="shared" si="5"/>
        <v>8</v>
      </c>
      <c r="J28" s="62">
        <f t="shared" si="5"/>
        <v>48</v>
      </c>
      <c r="K28" s="62">
        <f t="shared" si="5"/>
        <v>1271</v>
      </c>
      <c r="L28" s="62">
        <f t="shared" si="5"/>
        <v>7</v>
      </c>
      <c r="M28" s="62">
        <f t="shared" si="5"/>
        <v>0</v>
      </c>
      <c r="N28" s="62">
        <f t="shared" si="5"/>
        <v>0</v>
      </c>
      <c r="O28" s="62">
        <f t="shared" si="5"/>
        <v>1</v>
      </c>
      <c r="P28" s="62">
        <f t="shared" si="5"/>
        <v>11</v>
      </c>
      <c r="Q28" s="62">
        <f t="shared" si="5"/>
        <v>5</v>
      </c>
      <c r="R28" s="62">
        <f t="shared" si="5"/>
        <v>0</v>
      </c>
      <c r="S28" s="62">
        <f t="shared" si="5"/>
        <v>0</v>
      </c>
      <c r="T28" s="62">
        <f t="shared" si="5"/>
        <v>0</v>
      </c>
      <c r="U28" s="62">
        <f t="shared" si="5"/>
        <v>0</v>
      </c>
      <c r="V28" s="62">
        <f t="shared" si="5"/>
        <v>0</v>
      </c>
      <c r="W28" s="62">
        <f t="shared" si="5"/>
        <v>1</v>
      </c>
      <c r="X28" s="62">
        <f t="shared" si="5"/>
        <v>0</v>
      </c>
      <c r="Y28" s="62">
        <f t="shared" si="5"/>
        <v>0</v>
      </c>
      <c r="Z28" s="62">
        <f t="shared" si="5"/>
        <v>0</v>
      </c>
      <c r="AA28" s="62">
        <f t="shared" si="5"/>
        <v>0</v>
      </c>
      <c r="AB28" s="62">
        <f t="shared" si="5"/>
        <v>6</v>
      </c>
      <c r="AC28" s="62">
        <f t="shared" si="5"/>
        <v>1209</v>
      </c>
      <c r="AD28" s="62">
        <f t="shared" si="5"/>
        <v>0</v>
      </c>
      <c r="AE28" s="62">
        <f t="shared" si="5"/>
        <v>54</v>
      </c>
      <c r="AF28" s="62">
        <f t="shared" si="5"/>
        <v>3878</v>
      </c>
      <c r="AG28" s="62">
        <f t="shared" si="5"/>
        <v>3938</v>
      </c>
    </row>
  </sheetData>
  <mergeCells count="8">
    <mergeCell ref="F5:AG7"/>
    <mergeCell ref="A7:D7"/>
    <mergeCell ref="A8:D8"/>
    <mergeCell ref="F8:AG10"/>
    <mergeCell ref="A12:E12"/>
    <mergeCell ref="Q12:AC12"/>
    <mergeCell ref="AD12:AG12"/>
    <mergeCell ref="F12:P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Emmanuel Villaseñor</dc:creator>
  <cp:keywords/>
  <dc:description/>
  <cp:lastModifiedBy>Manuel Martinez</cp:lastModifiedBy>
  <cp:revision/>
  <dcterms:created xsi:type="dcterms:W3CDTF">2015-06-07T01:42:49Z</dcterms:created>
  <dcterms:modified xsi:type="dcterms:W3CDTF">2015-06-13T04:37:36Z</dcterms:modified>
</cp:coreProperties>
</file>