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tabRatio="915" activeTab="4"/>
  </bookViews>
  <sheets>
    <sheet name="Dtto XV" sheetId="12" r:id="rId1"/>
    <sheet name="Dtto XVI" sheetId="11" r:id="rId2"/>
    <sheet name="Dtto XVII" sheetId="10" r:id="rId3"/>
    <sheet name="Dtto XVIII" sheetId="9" r:id="rId4"/>
    <sheet name="Dtto XIX" sheetId="8" r:id="rId5"/>
    <sheet name="Dtto XXI" sheetId="26" r:id="rId6"/>
    <sheet name="Dtto XXII" sheetId="6" r:id="rId7"/>
    <sheet name="Dtto XXIII" sheetId="5" r:id="rId8"/>
    <sheet name="Dtto XXIV" sheetId="2" r:id="rId9"/>
    <sheet name="Dtto XXV" sheetId="3" r:id="rId10"/>
  </sheets>
  <definedNames>
    <definedName name="_xlnm.Print_Area" localSheetId="4">'Dtto XIX'!$A$1:$AB$192</definedName>
    <definedName name="_xlnm.Print_Area" localSheetId="0">'Dtto XV'!$A$1:$AB$340</definedName>
    <definedName name="_xlnm.Print_Area" localSheetId="1">'Dtto XVI'!$A$1:$AB$33</definedName>
    <definedName name="_xlnm.Print_Area" localSheetId="2">'Dtto XVII'!$A$1:$AB$232</definedName>
    <definedName name="_xlnm.Print_Area" localSheetId="3">'Dtto XVIII'!$A$1:$AB$368</definedName>
    <definedName name="_xlnm.Print_Area" localSheetId="5">'Dtto XXI'!$A$1:$AB$169</definedName>
    <definedName name="_xlnm.Print_Area" localSheetId="6">'Dtto XXII'!$A$1:$AB$97</definedName>
    <definedName name="_xlnm.Print_Area" localSheetId="7">'Dtto XXIII'!$A$1:$AB$352</definedName>
    <definedName name="_xlnm.Print_Area" localSheetId="8">'Dtto XXIV'!$A$1:$AB$196</definedName>
    <definedName name="_xlnm.Print_Area" localSheetId="9">'Dtto XXV'!$A$1:$AB$293</definedName>
    <definedName name="_xlnm.Print_Titles" localSheetId="4">'Dtto XIX'!$1:$3</definedName>
    <definedName name="_xlnm.Print_Titles" localSheetId="0">'Dtto XV'!$1:$3</definedName>
    <definedName name="_xlnm.Print_Titles" localSheetId="1">'Dtto XVI'!$1:$3</definedName>
    <definedName name="_xlnm.Print_Titles" localSheetId="2">'Dtto XVII'!$1:$3</definedName>
    <definedName name="_xlnm.Print_Titles" localSheetId="3">'Dtto XVIII'!$1:$3</definedName>
    <definedName name="_xlnm.Print_Titles" localSheetId="5">'Dtto XXI'!$1:$3</definedName>
    <definedName name="_xlnm.Print_Titles" localSheetId="6">'Dtto XXII'!$1:$3</definedName>
    <definedName name="_xlnm.Print_Titles" localSheetId="7">'Dtto XXIII'!$1:$3</definedName>
    <definedName name="_xlnm.Print_Titles" localSheetId="8">'Dtto XXIV'!$1:$3</definedName>
    <definedName name="_xlnm.Print_Titles" localSheetId="9">'Dtto XXV'!$1:$3</definedName>
  </definedNames>
  <calcPr calcId="145621"/>
</workbook>
</file>

<file path=xl/calcChain.xml><?xml version="1.0" encoding="utf-8"?>
<calcChain xmlns="http://schemas.openxmlformats.org/spreadsheetml/2006/main">
  <c r="Y304" i="12" l="1"/>
  <c r="L96" i="3" l="1"/>
  <c r="I96" i="3"/>
  <c r="Q108" i="10" l="1"/>
  <c r="N108" i="10"/>
  <c r="L143" i="5" l="1"/>
  <c r="I143" i="5"/>
  <c r="J108" i="10" l="1"/>
  <c r="G86" i="6" l="1"/>
  <c r="S108" i="26" l="1"/>
  <c r="R108" i="26"/>
  <c r="Q135" i="3" l="1"/>
  <c r="P135" i="3"/>
  <c r="O135" i="3"/>
  <c r="N135" i="3"/>
  <c r="M135" i="3"/>
  <c r="L135" i="3"/>
  <c r="K135" i="3"/>
  <c r="J135" i="3"/>
  <c r="S135" i="3"/>
  <c r="R135" i="3"/>
  <c r="V86" i="6" l="1"/>
  <c r="S93" i="3" l="1"/>
  <c r="R93" i="3"/>
  <c r="Q93" i="3"/>
  <c r="P93" i="3"/>
  <c r="O93" i="3"/>
  <c r="N93" i="3"/>
  <c r="M93" i="3"/>
  <c r="L93" i="3"/>
  <c r="K93" i="3"/>
  <c r="J93" i="3"/>
  <c r="S73" i="8" l="1"/>
  <c r="R73" i="8"/>
  <c r="Q73" i="8"/>
  <c r="P73" i="8"/>
  <c r="N73" i="8"/>
  <c r="S108" i="10" l="1"/>
  <c r="R108" i="10"/>
  <c r="M108" i="10"/>
  <c r="L108" i="10"/>
  <c r="K108" i="10"/>
  <c r="S227" i="10" l="1"/>
  <c r="R227" i="10"/>
  <c r="S215" i="10"/>
  <c r="R215" i="10"/>
  <c r="S194" i="10"/>
  <c r="R194" i="10"/>
  <c r="S183" i="10"/>
  <c r="R183" i="10"/>
  <c r="S169" i="10"/>
  <c r="R169" i="10"/>
  <c r="S158" i="10"/>
  <c r="R158" i="10"/>
  <c r="S147" i="10"/>
  <c r="R147" i="10"/>
  <c r="S134" i="10"/>
  <c r="R134" i="10"/>
  <c r="S75" i="10"/>
  <c r="R75" i="10"/>
  <c r="S61" i="10"/>
  <c r="R61" i="10"/>
  <c r="S14" i="10"/>
  <c r="R14" i="10"/>
  <c r="S28" i="11"/>
  <c r="R28" i="11"/>
  <c r="F285" i="3" l="1"/>
  <c r="G285" i="3"/>
  <c r="F263" i="3"/>
  <c r="G263" i="3"/>
  <c r="F204" i="3"/>
  <c r="G204" i="3"/>
  <c r="F155" i="3"/>
  <c r="G155" i="3"/>
  <c r="F132" i="3"/>
  <c r="G132" i="3"/>
  <c r="F90" i="3"/>
  <c r="G90" i="3"/>
  <c r="F63" i="3"/>
  <c r="G63" i="3"/>
  <c r="F188" i="2"/>
  <c r="G188" i="2"/>
  <c r="F166" i="2"/>
  <c r="G166" i="2"/>
  <c r="F140" i="2"/>
  <c r="G140" i="2"/>
  <c r="F87" i="2"/>
  <c r="G87" i="2"/>
  <c r="F23" i="2"/>
  <c r="G23" i="2"/>
  <c r="F341" i="5"/>
  <c r="G341" i="5"/>
  <c r="F314" i="5"/>
  <c r="G314" i="5"/>
  <c r="F234" i="5"/>
  <c r="G234" i="5"/>
  <c r="F207" i="5"/>
  <c r="G207" i="5"/>
  <c r="F137" i="5"/>
  <c r="G137" i="5"/>
  <c r="F18" i="5"/>
  <c r="G18" i="5"/>
  <c r="F86" i="6"/>
  <c r="F15" i="6"/>
  <c r="G15" i="6"/>
  <c r="F148" i="26"/>
  <c r="G148" i="26"/>
  <c r="F105" i="26"/>
  <c r="G105" i="26"/>
  <c r="F184" i="8"/>
  <c r="G184" i="8"/>
  <c r="F121" i="8"/>
  <c r="G121" i="8"/>
  <c r="F87" i="8"/>
  <c r="G87" i="8"/>
  <c r="F70" i="8"/>
  <c r="G70" i="8"/>
  <c r="F360" i="9"/>
  <c r="G360" i="9"/>
  <c r="F338" i="9"/>
  <c r="G338" i="9"/>
  <c r="F299" i="9" l="1"/>
  <c r="G299" i="9"/>
  <c r="F101" i="9"/>
  <c r="F78" i="9"/>
  <c r="G78" i="9"/>
  <c r="F212" i="10"/>
  <c r="G212" i="10"/>
  <c r="F131" i="10"/>
  <c r="G131" i="10"/>
  <c r="F105" i="10"/>
  <c r="G105" i="10"/>
  <c r="F58" i="10"/>
  <c r="G58" i="10"/>
  <c r="F25" i="11"/>
  <c r="G25" i="11"/>
  <c r="F332" i="12"/>
  <c r="G332" i="12"/>
  <c r="F304" i="12"/>
  <c r="G304" i="12"/>
  <c r="G269" i="12"/>
  <c r="G226" i="12"/>
  <c r="F212" i="12"/>
  <c r="G212" i="12"/>
  <c r="G131" i="12"/>
  <c r="F114" i="12" l="1"/>
  <c r="G114" i="12"/>
  <c r="Q161" i="10" l="1"/>
  <c r="P161" i="10"/>
  <c r="O161" i="10"/>
  <c r="N161" i="10"/>
  <c r="L161" i="10"/>
  <c r="I161" i="10"/>
  <c r="Q291" i="3" l="1"/>
  <c r="P291" i="3"/>
  <c r="O291" i="3"/>
  <c r="N291" i="3"/>
  <c r="L291" i="3"/>
  <c r="I291" i="3"/>
  <c r="Q269" i="3"/>
  <c r="P269" i="3"/>
  <c r="O269" i="3"/>
  <c r="N269" i="3"/>
  <c r="L269" i="3"/>
  <c r="I269" i="3"/>
  <c r="Q210" i="3"/>
  <c r="P210" i="3"/>
  <c r="O210" i="3"/>
  <c r="N210" i="3"/>
  <c r="L210" i="3"/>
  <c r="I210" i="3"/>
  <c r="Q176" i="3"/>
  <c r="P176" i="3"/>
  <c r="O176" i="3"/>
  <c r="N176" i="3"/>
  <c r="L176" i="3"/>
  <c r="I176" i="3"/>
  <c r="Q161" i="3"/>
  <c r="P161" i="3"/>
  <c r="O161" i="3"/>
  <c r="N161" i="3"/>
  <c r="L161" i="3"/>
  <c r="I161" i="3"/>
  <c r="Q138" i="3"/>
  <c r="P138" i="3"/>
  <c r="O138" i="3"/>
  <c r="N138" i="3"/>
  <c r="Q96" i="3"/>
  <c r="P96" i="3"/>
  <c r="O96" i="3"/>
  <c r="N96" i="3"/>
  <c r="Q69" i="3"/>
  <c r="P69" i="3"/>
  <c r="O69" i="3"/>
  <c r="N69" i="3"/>
  <c r="L69" i="3"/>
  <c r="I69" i="3"/>
  <c r="Q194" i="2"/>
  <c r="P194" i="2"/>
  <c r="O194" i="2"/>
  <c r="N194" i="2"/>
  <c r="L194" i="2"/>
  <c r="I194" i="2"/>
  <c r="Q172" i="2"/>
  <c r="P172" i="2"/>
  <c r="O172" i="2"/>
  <c r="N172" i="2"/>
  <c r="L172" i="2"/>
  <c r="I172" i="2"/>
  <c r="Q146" i="2"/>
  <c r="P146" i="2"/>
  <c r="O146" i="2"/>
  <c r="N146" i="2"/>
  <c r="L146" i="2"/>
  <c r="I146" i="2"/>
  <c r="Q93" i="2"/>
  <c r="P93" i="2"/>
  <c r="O93" i="2"/>
  <c r="N93" i="2"/>
  <c r="L93" i="2"/>
  <c r="I93" i="2"/>
  <c r="Q29" i="2"/>
  <c r="P29" i="2"/>
  <c r="O29" i="2"/>
  <c r="N29" i="2"/>
  <c r="L29" i="2"/>
  <c r="I29" i="2"/>
  <c r="Q320" i="5"/>
  <c r="P320" i="5"/>
  <c r="O320" i="5"/>
  <c r="N320" i="5"/>
  <c r="L320" i="5"/>
  <c r="I320" i="5"/>
  <c r="Q296" i="5"/>
  <c r="P296" i="5"/>
  <c r="O296" i="5"/>
  <c r="N296" i="5"/>
  <c r="L296" i="5"/>
  <c r="I296" i="5"/>
  <c r="Q275" i="5"/>
  <c r="P275" i="5"/>
  <c r="O275" i="5"/>
  <c r="N275" i="5"/>
  <c r="L275" i="5"/>
  <c r="I275" i="5"/>
  <c r="Q258" i="5"/>
  <c r="P258" i="5"/>
  <c r="O258" i="5"/>
  <c r="N258" i="5"/>
  <c r="L258" i="5"/>
  <c r="I258" i="5"/>
  <c r="Q240" i="5"/>
  <c r="P240" i="5"/>
  <c r="O240" i="5"/>
  <c r="N240" i="5"/>
  <c r="L240" i="5"/>
  <c r="I240" i="5"/>
  <c r="Q213" i="5"/>
  <c r="P213" i="5"/>
  <c r="O213" i="5"/>
  <c r="N213" i="5"/>
  <c r="L213" i="5"/>
  <c r="I213" i="5"/>
  <c r="Q190" i="5"/>
  <c r="P190" i="5"/>
  <c r="O190" i="5"/>
  <c r="N190" i="5"/>
  <c r="L190" i="5"/>
  <c r="I190" i="5"/>
  <c r="Q172" i="5"/>
  <c r="P172" i="5"/>
  <c r="O172" i="5"/>
  <c r="N172" i="5"/>
  <c r="L172" i="5"/>
  <c r="I172" i="5"/>
  <c r="Q156" i="5"/>
  <c r="P156" i="5"/>
  <c r="O156" i="5"/>
  <c r="N156" i="5"/>
  <c r="L156" i="5"/>
  <c r="I156" i="5"/>
  <c r="Q24" i="5"/>
  <c r="P24" i="5"/>
  <c r="O24" i="5"/>
  <c r="N24" i="5"/>
  <c r="L24" i="5"/>
  <c r="I24" i="5"/>
  <c r="Q21" i="6"/>
  <c r="P21" i="6"/>
  <c r="O21" i="6"/>
  <c r="N21" i="6"/>
  <c r="L21" i="6"/>
  <c r="I21" i="6"/>
  <c r="Q167" i="26"/>
  <c r="P167" i="26"/>
  <c r="O167" i="26"/>
  <c r="N167" i="26"/>
  <c r="L167" i="26"/>
  <c r="I167" i="26"/>
  <c r="Q154" i="26"/>
  <c r="P154" i="26"/>
  <c r="O154" i="26"/>
  <c r="N154" i="26"/>
  <c r="L154" i="26"/>
  <c r="I154" i="26"/>
  <c r="Q128" i="26"/>
  <c r="P128" i="26"/>
  <c r="O128" i="26"/>
  <c r="N128" i="26"/>
  <c r="L128" i="26"/>
  <c r="I128" i="26"/>
  <c r="Q111" i="26"/>
  <c r="P111" i="26"/>
  <c r="O111" i="26"/>
  <c r="N111" i="26"/>
  <c r="L111" i="26"/>
  <c r="I111" i="26"/>
  <c r="Q60" i="26"/>
  <c r="P60" i="26"/>
  <c r="O60" i="26"/>
  <c r="N60" i="26"/>
  <c r="L60" i="26"/>
  <c r="I60" i="26"/>
  <c r="Q49" i="26"/>
  <c r="P49" i="26"/>
  <c r="O49" i="26"/>
  <c r="N49" i="26"/>
  <c r="L49" i="26"/>
  <c r="I49" i="26"/>
  <c r="Q36" i="26"/>
  <c r="P36" i="26"/>
  <c r="O36" i="26"/>
  <c r="N36" i="26"/>
  <c r="L36" i="26"/>
  <c r="I36" i="26"/>
  <c r="Q25" i="26"/>
  <c r="P25" i="26"/>
  <c r="O25" i="26"/>
  <c r="N25" i="26"/>
  <c r="L25" i="26"/>
  <c r="I25" i="26"/>
  <c r="Q13" i="26"/>
  <c r="P13" i="26"/>
  <c r="O13" i="26"/>
  <c r="N13" i="26"/>
  <c r="L13" i="26"/>
  <c r="I13" i="26"/>
  <c r="Q190" i="8"/>
  <c r="P190" i="8"/>
  <c r="O190" i="8"/>
  <c r="N190" i="8"/>
  <c r="L190" i="8"/>
  <c r="I190" i="8"/>
  <c r="Q155" i="8"/>
  <c r="P155" i="8"/>
  <c r="O155" i="8"/>
  <c r="N155" i="8"/>
  <c r="L155" i="8"/>
  <c r="I155" i="8"/>
  <c r="Q141" i="8"/>
  <c r="P141" i="8"/>
  <c r="O141" i="8"/>
  <c r="N141" i="8"/>
  <c r="L141" i="8"/>
  <c r="I141" i="8"/>
  <c r="Q127" i="8"/>
  <c r="P127" i="8"/>
  <c r="O127" i="8"/>
  <c r="N127" i="8"/>
  <c r="L127" i="8"/>
  <c r="I127" i="8"/>
  <c r="Q106" i="8"/>
  <c r="P106" i="8"/>
  <c r="O106" i="8"/>
  <c r="N106" i="8"/>
  <c r="L106" i="8"/>
  <c r="I106" i="8"/>
  <c r="Q93" i="8"/>
  <c r="P93" i="8"/>
  <c r="O93" i="8"/>
  <c r="N93" i="8"/>
  <c r="L93" i="8"/>
  <c r="I93" i="8"/>
  <c r="Q76" i="8"/>
  <c r="P76" i="8"/>
  <c r="O76" i="8"/>
  <c r="N76" i="8"/>
  <c r="Q39" i="8"/>
  <c r="P39" i="8"/>
  <c r="O39" i="8"/>
  <c r="N39" i="8"/>
  <c r="L39" i="8"/>
  <c r="I39" i="8"/>
  <c r="Q28" i="8"/>
  <c r="P28" i="8"/>
  <c r="O28" i="8"/>
  <c r="N28" i="8"/>
  <c r="L28" i="8"/>
  <c r="I28" i="8"/>
  <c r="Q15" i="8"/>
  <c r="P15" i="8"/>
  <c r="O15" i="8"/>
  <c r="N15" i="8"/>
  <c r="L15" i="8"/>
  <c r="I15" i="8"/>
  <c r="Q366" i="9"/>
  <c r="P366" i="9"/>
  <c r="O366" i="9"/>
  <c r="N366" i="9"/>
  <c r="L366" i="9"/>
  <c r="I366" i="9"/>
  <c r="Q344" i="9"/>
  <c r="P344" i="9"/>
  <c r="O344" i="9"/>
  <c r="N344" i="9"/>
  <c r="L344" i="9"/>
  <c r="I344" i="9"/>
  <c r="Q305" i="9"/>
  <c r="P305" i="9"/>
  <c r="O305" i="9"/>
  <c r="N305" i="9"/>
  <c r="L305" i="9"/>
  <c r="I305" i="9"/>
  <c r="Q107" i="9"/>
  <c r="P107" i="9"/>
  <c r="O107" i="9"/>
  <c r="N107" i="9"/>
  <c r="L107" i="9"/>
  <c r="I107" i="9"/>
  <c r="Q84" i="9"/>
  <c r="P84" i="9"/>
  <c r="O84" i="9"/>
  <c r="N84" i="9"/>
  <c r="L84" i="9"/>
  <c r="I84" i="9"/>
  <c r="Q18" i="9"/>
  <c r="P18" i="9"/>
  <c r="O18" i="9"/>
  <c r="N18" i="9"/>
  <c r="L18" i="9"/>
  <c r="I18" i="9"/>
  <c r="Q230" i="10"/>
  <c r="P230" i="10"/>
  <c r="O230" i="10"/>
  <c r="N230" i="10"/>
  <c r="L230" i="10"/>
  <c r="I230" i="10"/>
  <c r="Q218" i="10"/>
  <c r="P218" i="10"/>
  <c r="O218" i="10"/>
  <c r="N218" i="10"/>
  <c r="L218" i="10"/>
  <c r="I218" i="10"/>
  <c r="Q197" i="10"/>
  <c r="P197" i="10"/>
  <c r="O197" i="10"/>
  <c r="N197" i="10"/>
  <c r="L197" i="10"/>
  <c r="I197" i="10"/>
  <c r="Q186" i="10"/>
  <c r="P186" i="10"/>
  <c r="O186" i="10"/>
  <c r="N186" i="10"/>
  <c r="L186" i="10"/>
  <c r="I186" i="10"/>
  <c r="Q172" i="10"/>
  <c r="P172" i="10"/>
  <c r="O172" i="10"/>
  <c r="N172" i="10"/>
  <c r="L172" i="10"/>
  <c r="I172" i="10"/>
  <c r="Q150" i="10"/>
  <c r="P150" i="10"/>
  <c r="O150" i="10"/>
  <c r="N150" i="10"/>
  <c r="L150" i="10"/>
  <c r="I150" i="10"/>
  <c r="Q137" i="10"/>
  <c r="P137" i="10"/>
  <c r="O137" i="10"/>
  <c r="N137" i="10"/>
  <c r="L137" i="10"/>
  <c r="I137" i="10"/>
  <c r="N111" i="10"/>
  <c r="Q78" i="10"/>
  <c r="P78" i="10"/>
  <c r="O78" i="10"/>
  <c r="N78" i="10"/>
  <c r="L78" i="10"/>
  <c r="I78" i="10"/>
  <c r="Q64" i="10"/>
  <c r="P64" i="10"/>
  <c r="O64" i="10"/>
  <c r="N64" i="10"/>
  <c r="L64" i="10"/>
  <c r="I64" i="10"/>
  <c r="Q17" i="10"/>
  <c r="P17" i="10"/>
  <c r="O17" i="10"/>
  <c r="N17" i="10"/>
  <c r="L17" i="10"/>
  <c r="I17" i="10"/>
  <c r="Q31" i="11"/>
  <c r="P31" i="11"/>
  <c r="O31" i="11"/>
  <c r="N31" i="11"/>
  <c r="L31" i="11"/>
  <c r="I31" i="11"/>
  <c r="Q338" i="12"/>
  <c r="P338" i="12"/>
  <c r="O338" i="12"/>
  <c r="N338" i="12"/>
  <c r="L338" i="12"/>
  <c r="I338" i="12"/>
  <c r="Q310" i="12"/>
  <c r="P310" i="12"/>
  <c r="O310" i="12"/>
  <c r="N310" i="12"/>
  <c r="L310" i="12"/>
  <c r="I310" i="12"/>
  <c r="Q290" i="12"/>
  <c r="P290" i="12"/>
  <c r="O290" i="12"/>
  <c r="N290" i="12"/>
  <c r="L290" i="12"/>
  <c r="I290" i="12"/>
  <c r="Q275" i="12"/>
  <c r="P275" i="12"/>
  <c r="O275" i="12"/>
  <c r="N275" i="12"/>
  <c r="L275" i="12"/>
  <c r="I275" i="12"/>
  <c r="Q256" i="12"/>
  <c r="P256" i="12"/>
  <c r="O256" i="12"/>
  <c r="N256" i="12"/>
  <c r="L256" i="12"/>
  <c r="I256" i="12"/>
  <c r="Q244" i="12"/>
  <c r="P244" i="12"/>
  <c r="O244" i="12"/>
  <c r="N244" i="12"/>
  <c r="L244" i="12"/>
  <c r="I244" i="12"/>
  <c r="Q232" i="12"/>
  <c r="P232" i="12"/>
  <c r="O232" i="12"/>
  <c r="N232" i="12"/>
  <c r="L232" i="12"/>
  <c r="I232" i="12"/>
  <c r="Q218" i="12"/>
  <c r="P218" i="12"/>
  <c r="O218" i="12"/>
  <c r="N218" i="12"/>
  <c r="L218" i="12"/>
  <c r="I218" i="12"/>
  <c r="Q196" i="12"/>
  <c r="P196" i="12"/>
  <c r="O196" i="12"/>
  <c r="N196" i="12"/>
  <c r="L196" i="12"/>
  <c r="I196" i="12"/>
  <c r="Q184" i="12"/>
  <c r="P184" i="12"/>
  <c r="O184" i="12"/>
  <c r="N184" i="12"/>
  <c r="L184" i="12"/>
  <c r="I184" i="12"/>
  <c r="Q172" i="12"/>
  <c r="P172" i="12"/>
  <c r="O172" i="12"/>
  <c r="N172" i="12"/>
  <c r="L172" i="12"/>
  <c r="I172" i="12"/>
  <c r="Q161" i="12"/>
  <c r="P161" i="12"/>
  <c r="O161" i="12"/>
  <c r="N161" i="12"/>
  <c r="L161" i="12"/>
  <c r="I161" i="12"/>
  <c r="Q150" i="12"/>
  <c r="P150" i="12"/>
  <c r="O150" i="12"/>
  <c r="N150" i="12"/>
  <c r="L150" i="12"/>
  <c r="I150" i="12"/>
  <c r="Q137" i="12"/>
  <c r="P137" i="12"/>
  <c r="O137" i="12"/>
  <c r="N137" i="12"/>
  <c r="L137" i="12"/>
  <c r="I137" i="12"/>
  <c r="Q120" i="12"/>
  <c r="P120" i="12"/>
  <c r="O120" i="12"/>
  <c r="N120" i="12"/>
  <c r="L120" i="12"/>
  <c r="I120" i="12"/>
  <c r="Q23" i="12"/>
  <c r="P23" i="12"/>
  <c r="O23" i="12"/>
  <c r="N23" i="12"/>
  <c r="L23" i="12"/>
  <c r="I23" i="12"/>
  <c r="Q12" i="12"/>
  <c r="P12" i="12"/>
  <c r="O12" i="12"/>
  <c r="N12" i="12"/>
  <c r="L12" i="12"/>
  <c r="I12" i="12"/>
  <c r="Y131" i="3" l="1"/>
  <c r="H285" i="3" l="1"/>
  <c r="I285" i="3"/>
  <c r="X285" i="3"/>
  <c r="S288" i="3" s="1"/>
  <c r="W285" i="3"/>
  <c r="R288" i="3" s="1"/>
  <c r="V285" i="3"/>
  <c r="U285" i="3"/>
  <c r="T285" i="3"/>
  <c r="S285" i="3"/>
  <c r="R285" i="3"/>
  <c r="P285" i="3"/>
  <c r="O285" i="3"/>
  <c r="N285" i="3"/>
  <c r="M285" i="3"/>
  <c r="L285" i="3"/>
  <c r="K285" i="3"/>
  <c r="J285" i="3"/>
  <c r="Y284" i="3"/>
  <c r="AA284" i="3" s="1"/>
  <c r="Y283" i="3"/>
  <c r="AA283" i="3" s="1"/>
  <c r="Y282" i="3"/>
  <c r="Z282" i="3" s="1"/>
  <c r="AB282" i="3" s="1"/>
  <c r="Y281" i="3"/>
  <c r="Z281" i="3" s="1"/>
  <c r="AB281" i="3" s="1"/>
  <c r="Y280" i="3"/>
  <c r="AA280" i="3" s="1"/>
  <c r="Y279" i="3"/>
  <c r="Z279" i="3" s="1"/>
  <c r="AB279" i="3" s="1"/>
  <c r="Y278" i="3"/>
  <c r="AA278" i="3" s="1"/>
  <c r="Y277" i="3"/>
  <c r="Z277" i="3" s="1"/>
  <c r="AB277" i="3" s="1"/>
  <c r="Y276" i="3"/>
  <c r="Z276" i="3" s="1"/>
  <c r="AB276" i="3" s="1"/>
  <c r="Y275" i="3"/>
  <c r="Z275" i="3" s="1"/>
  <c r="AB275" i="3" s="1"/>
  <c r="Y274" i="3"/>
  <c r="Z274" i="3" s="1"/>
  <c r="AB274" i="3" s="1"/>
  <c r="Y273" i="3"/>
  <c r="AA273" i="3" s="1"/>
  <c r="Y272" i="3"/>
  <c r="AA272" i="3" s="1"/>
  <c r="H155" i="3"/>
  <c r="AA282" i="3" l="1"/>
  <c r="AA274" i="3"/>
  <c r="Z283" i="3"/>
  <c r="AB283" i="3" s="1"/>
  <c r="Z278" i="3"/>
  <c r="AB278" i="3" s="1"/>
  <c r="AA281" i="3"/>
  <c r="AA279" i="3"/>
  <c r="Z273" i="3"/>
  <c r="AB273" i="3" s="1"/>
  <c r="Z280" i="3"/>
  <c r="AB280" i="3" s="1"/>
  <c r="AA276" i="3"/>
  <c r="AA277" i="3"/>
  <c r="Z272" i="3"/>
  <c r="AB272" i="3" s="1"/>
  <c r="Z284" i="3"/>
  <c r="AB284" i="3" s="1"/>
  <c r="AA275" i="3"/>
  <c r="Y285" i="3"/>
  <c r="AA285" i="3" s="1"/>
  <c r="Z285" i="3" l="1"/>
  <c r="AB285" i="3" s="1"/>
  <c r="X155" i="3"/>
  <c r="S158" i="3" s="1"/>
  <c r="W155" i="3"/>
  <c r="R158" i="3" s="1"/>
  <c r="V155" i="3"/>
  <c r="U155" i="3"/>
  <c r="T155" i="3"/>
  <c r="S155" i="3"/>
  <c r="R155" i="3"/>
  <c r="Q155" i="3"/>
  <c r="O155" i="3"/>
  <c r="M155" i="3"/>
  <c r="L155" i="3"/>
  <c r="K155" i="3"/>
  <c r="J155" i="3"/>
  <c r="I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AA141" i="3" l="1"/>
  <c r="Z141" i="3"/>
  <c r="AB141" i="3" s="1"/>
  <c r="AA145" i="3"/>
  <c r="Z145" i="3"/>
  <c r="AB145" i="3" s="1"/>
  <c r="Z149" i="3"/>
  <c r="AB149" i="3" s="1"/>
  <c r="AA149" i="3"/>
  <c r="AA153" i="3"/>
  <c r="Z153" i="3"/>
  <c r="AB153" i="3" s="1"/>
  <c r="AA142" i="3"/>
  <c r="Z142" i="3"/>
  <c r="AB142" i="3" s="1"/>
  <c r="Z146" i="3"/>
  <c r="AB146" i="3" s="1"/>
  <c r="AA146" i="3"/>
  <c r="AA150" i="3"/>
  <c r="Z150" i="3"/>
  <c r="AB150" i="3" s="1"/>
  <c r="Z154" i="3"/>
  <c r="AB154" i="3" s="1"/>
  <c r="AA154" i="3"/>
  <c r="Z143" i="3"/>
  <c r="AB143" i="3" s="1"/>
  <c r="AA143" i="3"/>
  <c r="Z147" i="3"/>
  <c r="AB147" i="3" s="1"/>
  <c r="AA147" i="3"/>
  <c r="Z151" i="3"/>
  <c r="AB151" i="3" s="1"/>
  <c r="AA151" i="3"/>
  <c r="Z144" i="3"/>
  <c r="AB144" i="3" s="1"/>
  <c r="AA144" i="3"/>
  <c r="AA148" i="3"/>
  <c r="Z148" i="3"/>
  <c r="AB148" i="3" s="1"/>
  <c r="Z152" i="3"/>
  <c r="AB152" i="3" s="1"/>
  <c r="AA152" i="3"/>
  <c r="Y155" i="3"/>
  <c r="AA155" i="3" l="1"/>
  <c r="Z155" i="3"/>
  <c r="AB155" i="3" s="1"/>
  <c r="N132" i="3"/>
  <c r="H132" i="3" l="1"/>
  <c r="X132" i="3" l="1"/>
  <c r="W132" i="3"/>
  <c r="V132" i="3"/>
  <c r="Q132" i="3"/>
  <c r="P132" i="3"/>
  <c r="O132" i="3"/>
  <c r="L132" i="3"/>
  <c r="K132" i="3"/>
  <c r="J132" i="3"/>
  <c r="I132" i="3"/>
  <c r="I135" i="3" s="1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2" i="3"/>
  <c r="Y101" i="3"/>
  <c r="Y100" i="3"/>
  <c r="Y99" i="3"/>
  <c r="AA102" i="3" l="1"/>
  <c r="Z102" i="3"/>
  <c r="AB102" i="3" s="1"/>
  <c r="AA106" i="3"/>
  <c r="Z106" i="3"/>
  <c r="AB106" i="3" s="1"/>
  <c r="Z110" i="3"/>
  <c r="AB110" i="3" s="1"/>
  <c r="AA110" i="3"/>
  <c r="AA114" i="3"/>
  <c r="Z114" i="3"/>
  <c r="AB114" i="3" s="1"/>
  <c r="Z118" i="3"/>
  <c r="AB118" i="3" s="1"/>
  <c r="AA118" i="3"/>
  <c r="AA122" i="3"/>
  <c r="Z122" i="3"/>
  <c r="AB122" i="3" s="1"/>
  <c r="Z126" i="3"/>
  <c r="AB126" i="3" s="1"/>
  <c r="AA126" i="3"/>
  <c r="AA130" i="3"/>
  <c r="Z130" i="3"/>
  <c r="AB130" i="3" s="1"/>
  <c r="AA99" i="3"/>
  <c r="Z99" i="3"/>
  <c r="AB99" i="3" s="1"/>
  <c r="Z107" i="3"/>
  <c r="AB107" i="3" s="1"/>
  <c r="AA107" i="3"/>
  <c r="Z111" i="3"/>
  <c r="AB111" i="3" s="1"/>
  <c r="AA111" i="3"/>
  <c r="Z115" i="3"/>
  <c r="AB115" i="3" s="1"/>
  <c r="AA115" i="3"/>
  <c r="Z119" i="3"/>
  <c r="AB119" i="3" s="1"/>
  <c r="AA119" i="3"/>
  <c r="Z123" i="3"/>
  <c r="AB123" i="3" s="1"/>
  <c r="AA123" i="3"/>
  <c r="Z127" i="3"/>
  <c r="AB127" i="3" s="1"/>
  <c r="AA127" i="3"/>
  <c r="Z131" i="3"/>
  <c r="AB131" i="3" s="1"/>
  <c r="AA131" i="3"/>
  <c r="AA100" i="3"/>
  <c r="Z100" i="3"/>
  <c r="AB100" i="3" s="1"/>
  <c r="Z104" i="3"/>
  <c r="AB104" i="3" s="1"/>
  <c r="AA104" i="3"/>
  <c r="Z108" i="3"/>
  <c r="AB108" i="3" s="1"/>
  <c r="AA108" i="3"/>
  <c r="AA112" i="3"/>
  <c r="Z112" i="3"/>
  <c r="AB112" i="3" s="1"/>
  <c r="AA116" i="3"/>
  <c r="Z116" i="3"/>
  <c r="AB116" i="3" s="1"/>
  <c r="AA120" i="3"/>
  <c r="Z120" i="3"/>
  <c r="AB120" i="3" s="1"/>
  <c r="AA124" i="3"/>
  <c r="Z124" i="3"/>
  <c r="AB124" i="3" s="1"/>
  <c r="AA128" i="3"/>
  <c r="Z128" i="3"/>
  <c r="AB128" i="3" s="1"/>
  <c r="Z101" i="3"/>
  <c r="AB101" i="3" s="1"/>
  <c r="AA101" i="3"/>
  <c r="AA109" i="3"/>
  <c r="Z109" i="3"/>
  <c r="AB109" i="3" s="1"/>
  <c r="Z113" i="3"/>
  <c r="AB113" i="3" s="1"/>
  <c r="AA113" i="3"/>
  <c r="AA121" i="3"/>
  <c r="Z121" i="3"/>
  <c r="AB121" i="3" s="1"/>
  <c r="AA125" i="3"/>
  <c r="Z125" i="3"/>
  <c r="AB125" i="3" s="1"/>
  <c r="Z129" i="3"/>
  <c r="AB129" i="3" s="1"/>
  <c r="AA129" i="3"/>
  <c r="Z105" i="3"/>
  <c r="AB105" i="3" s="1"/>
  <c r="AA105" i="3"/>
  <c r="AA132" i="3" l="1"/>
  <c r="Z132" i="3"/>
  <c r="AB132" i="3" s="1"/>
  <c r="I19" i="26"/>
  <c r="J19" i="26"/>
  <c r="K19" i="26"/>
  <c r="L19" i="26"/>
  <c r="M19" i="26"/>
  <c r="R19" i="26"/>
  <c r="S19" i="26"/>
  <c r="T19" i="26"/>
  <c r="U19" i="26"/>
  <c r="V19" i="26"/>
  <c r="W19" i="26"/>
  <c r="R22" i="26" s="1"/>
  <c r="X19" i="26"/>
  <c r="S22" i="26" s="1"/>
  <c r="H19" i="26"/>
  <c r="Y18" i="26"/>
  <c r="Y17" i="26"/>
  <c r="Y16" i="26"/>
  <c r="Z18" i="26" l="1"/>
  <c r="AB18" i="26" s="1"/>
  <c r="AA18" i="26"/>
  <c r="AA16" i="26"/>
  <c r="Z16" i="26"/>
  <c r="AB16" i="26" s="1"/>
  <c r="Z17" i="26"/>
  <c r="AB17" i="26" s="1"/>
  <c r="AA17" i="26"/>
  <c r="Y19" i="26"/>
  <c r="AA19" i="26" s="1"/>
  <c r="I54" i="26"/>
  <c r="J54" i="26"/>
  <c r="K54" i="26"/>
  <c r="L54" i="26"/>
  <c r="M54" i="26"/>
  <c r="R54" i="26"/>
  <c r="S54" i="26"/>
  <c r="T54" i="26"/>
  <c r="U54" i="26"/>
  <c r="V54" i="26"/>
  <c r="W54" i="26"/>
  <c r="R57" i="26" s="1"/>
  <c r="X54" i="26"/>
  <c r="S57" i="26" s="1"/>
  <c r="H54" i="26"/>
  <c r="Z19" i="26" l="1"/>
  <c r="AB19" i="26" s="1"/>
  <c r="H78" i="9"/>
  <c r="I78" i="9"/>
  <c r="X78" i="9" l="1"/>
  <c r="S81" i="9" s="1"/>
  <c r="W78" i="9"/>
  <c r="R81" i="9" s="1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Y77" i="9"/>
  <c r="Y76" i="9"/>
  <c r="Y75" i="9"/>
  <c r="Y74" i="9"/>
  <c r="Y73" i="9"/>
  <c r="Y72" i="9"/>
  <c r="Y71" i="9"/>
  <c r="Y70" i="9"/>
  <c r="Y69" i="9"/>
  <c r="Y68" i="9"/>
  <c r="Y67" i="9"/>
  <c r="Y66" i="9"/>
  <c r="Y65" i="9"/>
  <c r="Y64" i="9"/>
  <c r="Y63" i="9"/>
  <c r="Y62" i="9"/>
  <c r="Y61" i="9"/>
  <c r="Y60" i="9"/>
  <c r="Y59" i="9"/>
  <c r="Y58" i="9"/>
  <c r="Y57" i="9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Z23" i="9" l="1"/>
  <c r="AB23" i="9" s="1"/>
  <c r="AA23" i="9"/>
  <c r="Y78" i="9"/>
  <c r="AA22" i="9"/>
  <c r="Z22" i="9"/>
  <c r="AB22" i="9" s="1"/>
  <c r="Z26" i="9"/>
  <c r="AB26" i="9" s="1"/>
  <c r="AA26" i="9"/>
  <c r="Z30" i="9"/>
  <c r="AB30" i="9" s="1"/>
  <c r="AA30" i="9"/>
  <c r="Z34" i="9"/>
  <c r="AB34" i="9" s="1"/>
  <c r="AA34" i="9"/>
  <c r="Z38" i="9"/>
  <c r="AB38" i="9" s="1"/>
  <c r="AA38" i="9"/>
  <c r="Z42" i="9"/>
  <c r="AB42" i="9" s="1"/>
  <c r="AA42" i="9"/>
  <c r="AA46" i="9"/>
  <c r="Z46" i="9"/>
  <c r="AB46" i="9" s="1"/>
  <c r="Z50" i="9"/>
  <c r="AB50" i="9" s="1"/>
  <c r="AA50" i="9"/>
  <c r="AA54" i="9"/>
  <c r="Z54" i="9"/>
  <c r="AB54" i="9" s="1"/>
  <c r="Z58" i="9"/>
  <c r="AB58" i="9" s="1"/>
  <c r="AA58" i="9"/>
  <c r="AA62" i="9"/>
  <c r="Z62" i="9"/>
  <c r="AB62" i="9" s="1"/>
  <c r="AA66" i="9"/>
  <c r="Z66" i="9"/>
  <c r="AB66" i="9" s="1"/>
  <c r="AA70" i="9"/>
  <c r="Z70" i="9"/>
  <c r="AB70" i="9" s="1"/>
  <c r="Z74" i="9"/>
  <c r="AB74" i="9" s="1"/>
  <c r="AA74" i="9"/>
  <c r="AA27" i="9"/>
  <c r="Z27" i="9"/>
  <c r="AB27" i="9" s="1"/>
  <c r="Z31" i="9"/>
  <c r="AB31" i="9" s="1"/>
  <c r="AA31" i="9"/>
  <c r="Z35" i="9"/>
  <c r="AB35" i="9" s="1"/>
  <c r="AA35" i="9"/>
  <c r="Z39" i="9"/>
  <c r="AB39" i="9" s="1"/>
  <c r="AA39" i="9"/>
  <c r="AA43" i="9"/>
  <c r="Z43" i="9"/>
  <c r="AB43" i="9" s="1"/>
  <c r="AA47" i="9"/>
  <c r="Z47" i="9"/>
  <c r="AB47" i="9" s="1"/>
  <c r="AA51" i="9"/>
  <c r="Z51" i="9"/>
  <c r="AB51" i="9" s="1"/>
  <c r="Z55" i="9"/>
  <c r="AB55" i="9" s="1"/>
  <c r="AA55" i="9"/>
  <c r="AA59" i="9"/>
  <c r="Z59" i="9"/>
  <c r="AB59" i="9" s="1"/>
  <c r="Z63" i="9"/>
  <c r="AB63" i="9" s="1"/>
  <c r="AA63" i="9"/>
  <c r="AA67" i="9"/>
  <c r="Z67" i="9"/>
  <c r="AB67" i="9" s="1"/>
  <c r="AA71" i="9"/>
  <c r="Z71" i="9"/>
  <c r="AB71" i="9" s="1"/>
  <c r="AA75" i="9"/>
  <c r="Z75" i="9"/>
  <c r="AB75" i="9" s="1"/>
  <c r="AA24" i="9"/>
  <c r="Z24" i="9"/>
  <c r="AB24" i="9" s="1"/>
  <c r="Z28" i="9"/>
  <c r="AB28" i="9" s="1"/>
  <c r="AA28" i="9"/>
  <c r="AA32" i="9"/>
  <c r="Z32" i="9"/>
  <c r="AB32" i="9" s="1"/>
  <c r="Z36" i="9"/>
  <c r="AB36" i="9" s="1"/>
  <c r="AA36" i="9"/>
  <c r="AA40" i="9"/>
  <c r="Z40" i="9"/>
  <c r="AB40" i="9" s="1"/>
  <c r="Z44" i="9"/>
  <c r="AB44" i="9" s="1"/>
  <c r="AA44" i="9"/>
  <c r="AA48" i="9"/>
  <c r="Z48" i="9"/>
  <c r="AB48" i="9" s="1"/>
  <c r="AA52" i="9"/>
  <c r="Z52" i="9"/>
  <c r="AB52" i="9" s="1"/>
  <c r="AA56" i="9"/>
  <c r="Z56" i="9"/>
  <c r="AB56" i="9" s="1"/>
  <c r="Z60" i="9"/>
  <c r="AB60" i="9" s="1"/>
  <c r="AA60" i="9"/>
  <c r="AA64" i="9"/>
  <c r="Z64" i="9"/>
  <c r="AB64" i="9" s="1"/>
  <c r="Z68" i="9"/>
  <c r="AB68" i="9" s="1"/>
  <c r="AA68" i="9"/>
  <c r="AA72" i="9"/>
  <c r="Z72" i="9"/>
  <c r="AB72" i="9" s="1"/>
  <c r="AA76" i="9"/>
  <c r="Z76" i="9"/>
  <c r="AB76" i="9" s="1"/>
  <c r="AA21" i="9"/>
  <c r="Z21" i="9"/>
  <c r="AB21" i="9" s="1"/>
  <c r="Z25" i="9"/>
  <c r="AB25" i="9" s="1"/>
  <c r="AA25" i="9"/>
  <c r="AA29" i="9"/>
  <c r="Z29" i="9"/>
  <c r="AB29" i="9" s="1"/>
  <c r="AA33" i="9"/>
  <c r="Z33" i="9"/>
  <c r="AB33" i="9" s="1"/>
  <c r="AA37" i="9"/>
  <c r="Z37" i="9"/>
  <c r="AB37" i="9" s="1"/>
  <c r="Z41" i="9"/>
  <c r="AB41" i="9" s="1"/>
  <c r="AA41" i="9"/>
  <c r="Z45" i="9"/>
  <c r="AB45" i="9" s="1"/>
  <c r="AA45" i="9"/>
  <c r="Z49" i="9"/>
  <c r="AB49" i="9" s="1"/>
  <c r="AA49" i="9"/>
  <c r="Z53" i="9"/>
  <c r="AB53" i="9" s="1"/>
  <c r="AA53" i="9"/>
  <c r="Z57" i="9"/>
  <c r="AB57" i="9" s="1"/>
  <c r="AA57" i="9"/>
  <c r="Z61" i="9"/>
  <c r="AB61" i="9" s="1"/>
  <c r="AA61" i="9"/>
  <c r="Z65" i="9"/>
  <c r="AB65" i="9" s="1"/>
  <c r="AA65" i="9"/>
  <c r="Z69" i="9"/>
  <c r="AB69" i="9" s="1"/>
  <c r="AA69" i="9"/>
  <c r="AA73" i="9"/>
  <c r="Z73" i="9"/>
  <c r="AB73" i="9" s="1"/>
  <c r="Z77" i="9"/>
  <c r="AB77" i="9" s="1"/>
  <c r="AA77" i="9"/>
  <c r="I161" i="26"/>
  <c r="J161" i="26"/>
  <c r="K161" i="26"/>
  <c r="L161" i="26"/>
  <c r="M161" i="26"/>
  <c r="N161" i="26"/>
  <c r="R161" i="26"/>
  <c r="S161" i="26"/>
  <c r="T161" i="26"/>
  <c r="U161" i="26"/>
  <c r="V161" i="26"/>
  <c r="W161" i="26"/>
  <c r="R164" i="26" s="1"/>
  <c r="X161" i="26"/>
  <c r="S164" i="26" s="1"/>
  <c r="H161" i="26"/>
  <c r="I148" i="26"/>
  <c r="J148" i="26"/>
  <c r="K148" i="26"/>
  <c r="L148" i="26"/>
  <c r="M148" i="26"/>
  <c r="R148" i="26"/>
  <c r="S148" i="26"/>
  <c r="T148" i="26"/>
  <c r="U148" i="26"/>
  <c r="V148" i="26"/>
  <c r="W148" i="26"/>
  <c r="R151" i="26" s="1"/>
  <c r="X148" i="26"/>
  <c r="S151" i="26" s="1"/>
  <c r="H148" i="26"/>
  <c r="I122" i="26"/>
  <c r="J122" i="26"/>
  <c r="K122" i="26"/>
  <c r="L122" i="26"/>
  <c r="M122" i="26"/>
  <c r="N122" i="26"/>
  <c r="R122" i="26"/>
  <c r="S122" i="26"/>
  <c r="T122" i="26"/>
  <c r="U122" i="26"/>
  <c r="V122" i="26"/>
  <c r="W122" i="26"/>
  <c r="R125" i="26" s="1"/>
  <c r="X122" i="26"/>
  <c r="S125" i="26" s="1"/>
  <c r="H122" i="26"/>
  <c r="I105" i="26"/>
  <c r="J105" i="26"/>
  <c r="K105" i="26"/>
  <c r="L105" i="26"/>
  <c r="M105" i="26"/>
  <c r="N105" i="26"/>
  <c r="O105" i="26"/>
  <c r="R105" i="26"/>
  <c r="S105" i="26"/>
  <c r="T105" i="26"/>
  <c r="U105" i="26"/>
  <c r="V105" i="26"/>
  <c r="W105" i="26"/>
  <c r="X105" i="26"/>
  <c r="H105" i="26"/>
  <c r="I43" i="26"/>
  <c r="J43" i="26"/>
  <c r="K43" i="26"/>
  <c r="L43" i="26"/>
  <c r="M43" i="26"/>
  <c r="R43" i="26"/>
  <c r="S43" i="26"/>
  <c r="T43" i="26"/>
  <c r="U43" i="26"/>
  <c r="V43" i="26"/>
  <c r="W43" i="26"/>
  <c r="R46" i="26" s="1"/>
  <c r="X43" i="26"/>
  <c r="S46" i="26" s="1"/>
  <c r="H43" i="26"/>
  <c r="I30" i="26"/>
  <c r="J30" i="26"/>
  <c r="K30" i="26"/>
  <c r="L30" i="26"/>
  <c r="M30" i="26"/>
  <c r="R30" i="26"/>
  <c r="S30" i="26"/>
  <c r="T30" i="26"/>
  <c r="U30" i="26"/>
  <c r="V30" i="26"/>
  <c r="W30" i="26"/>
  <c r="R33" i="26" s="1"/>
  <c r="X30" i="26"/>
  <c r="S33" i="26" s="1"/>
  <c r="H30" i="26"/>
  <c r="I7" i="26"/>
  <c r="J7" i="26"/>
  <c r="K7" i="26"/>
  <c r="L7" i="26"/>
  <c r="M7" i="26"/>
  <c r="R7" i="26"/>
  <c r="S7" i="26"/>
  <c r="T7" i="26"/>
  <c r="U7" i="26"/>
  <c r="V7" i="26"/>
  <c r="W7" i="26"/>
  <c r="R10" i="26" s="1"/>
  <c r="X7" i="26"/>
  <c r="S10" i="26" s="1"/>
  <c r="H7" i="26"/>
  <c r="Y104" i="26"/>
  <c r="Y103" i="26"/>
  <c r="Y102" i="26"/>
  <c r="Y101" i="26"/>
  <c r="Y100" i="26"/>
  <c r="Y99" i="26"/>
  <c r="Y98" i="26"/>
  <c r="Y97" i="26"/>
  <c r="Y96" i="26"/>
  <c r="Y94" i="26"/>
  <c r="Y95" i="26"/>
  <c r="Y93" i="26"/>
  <c r="Y92" i="26"/>
  <c r="Y91" i="26"/>
  <c r="Y90" i="26"/>
  <c r="Y89" i="26"/>
  <c r="Y88" i="26"/>
  <c r="Y87" i="26"/>
  <c r="Y86" i="26"/>
  <c r="Y85" i="26"/>
  <c r="Y84" i="26"/>
  <c r="Y83" i="26"/>
  <c r="Y82" i="26"/>
  <c r="Y81" i="26"/>
  <c r="Y80" i="26"/>
  <c r="Y79" i="26"/>
  <c r="Y78" i="26"/>
  <c r="Y77" i="26"/>
  <c r="Y76" i="26"/>
  <c r="Y75" i="26"/>
  <c r="Y74" i="26"/>
  <c r="Y73" i="26"/>
  <c r="Y72" i="26"/>
  <c r="Y71" i="26"/>
  <c r="Y70" i="26"/>
  <c r="Y69" i="26"/>
  <c r="Y68" i="26"/>
  <c r="Y67" i="26"/>
  <c r="Y66" i="26"/>
  <c r="Y65" i="26"/>
  <c r="Y64" i="26"/>
  <c r="Y63" i="26"/>
  <c r="Y160" i="26"/>
  <c r="Y159" i="26"/>
  <c r="Y158" i="26"/>
  <c r="Y157" i="26"/>
  <c r="Y147" i="26"/>
  <c r="Y146" i="26"/>
  <c r="Y145" i="26"/>
  <c r="Y144" i="26"/>
  <c r="Y143" i="26"/>
  <c r="Y142" i="26"/>
  <c r="Y141" i="26"/>
  <c r="Y140" i="26"/>
  <c r="Y139" i="26"/>
  <c r="Y138" i="26"/>
  <c r="Y137" i="26"/>
  <c r="Y136" i="26"/>
  <c r="Y135" i="26"/>
  <c r="Y134" i="26"/>
  <c r="Y133" i="26"/>
  <c r="Y132" i="26"/>
  <c r="Y131" i="26"/>
  <c r="Y54" i="26"/>
  <c r="Y53" i="26"/>
  <c r="Y52" i="26"/>
  <c r="Y6" i="26"/>
  <c r="Y5" i="26"/>
  <c r="Y4" i="26"/>
  <c r="Y29" i="26"/>
  <c r="Y28" i="26"/>
  <c r="Y42" i="26"/>
  <c r="Y41" i="26"/>
  <c r="Y40" i="26"/>
  <c r="Y39" i="26"/>
  <c r="Y121" i="26"/>
  <c r="Y120" i="26"/>
  <c r="Y119" i="26"/>
  <c r="Y118" i="26"/>
  <c r="Y117" i="26"/>
  <c r="Y116" i="26"/>
  <c r="Y115" i="26"/>
  <c r="Y114" i="26"/>
  <c r="I149" i="8"/>
  <c r="J149" i="8"/>
  <c r="K149" i="8"/>
  <c r="L149" i="8"/>
  <c r="M149" i="8"/>
  <c r="O149" i="8"/>
  <c r="R149" i="8"/>
  <c r="S149" i="8"/>
  <c r="T149" i="8"/>
  <c r="U149" i="8"/>
  <c r="V149" i="8"/>
  <c r="W149" i="8"/>
  <c r="R152" i="8" s="1"/>
  <c r="X149" i="8"/>
  <c r="S152" i="8" s="1"/>
  <c r="H149" i="8"/>
  <c r="Y148" i="8"/>
  <c r="AA148" i="8" s="1"/>
  <c r="Y147" i="8"/>
  <c r="Z147" i="8" s="1"/>
  <c r="AB147" i="8" s="1"/>
  <c r="Y146" i="8"/>
  <c r="AA146" i="8" s="1"/>
  <c r="Y145" i="8"/>
  <c r="AA145" i="8" s="1"/>
  <c r="Y144" i="8"/>
  <c r="AA144" i="8" s="1"/>
  <c r="I9" i="8"/>
  <c r="J9" i="8"/>
  <c r="K9" i="8"/>
  <c r="L9" i="8"/>
  <c r="M9" i="8"/>
  <c r="P9" i="8"/>
  <c r="Q9" i="8"/>
  <c r="R9" i="8"/>
  <c r="S9" i="8"/>
  <c r="T9" i="8"/>
  <c r="U9" i="8"/>
  <c r="V9" i="8"/>
  <c r="W9" i="8"/>
  <c r="R12" i="8" s="1"/>
  <c r="X9" i="8"/>
  <c r="S12" i="8" s="1"/>
  <c r="H9" i="8"/>
  <c r="Y5" i="8"/>
  <c r="Z5" i="8" s="1"/>
  <c r="AB5" i="8" s="1"/>
  <c r="Y6" i="8"/>
  <c r="Z6" i="8" s="1"/>
  <c r="AB6" i="8" s="1"/>
  <c r="Y7" i="8"/>
  <c r="Z7" i="8" s="1"/>
  <c r="AB7" i="8" s="1"/>
  <c r="Y8" i="8"/>
  <c r="Z8" i="8" s="1"/>
  <c r="AB8" i="8" s="1"/>
  <c r="Y4" i="8"/>
  <c r="AA4" i="8" s="1"/>
  <c r="V22" i="8"/>
  <c r="AA78" i="9" l="1"/>
  <c r="Z78" i="9"/>
  <c r="AB78" i="9" s="1"/>
  <c r="Y9" i="8"/>
  <c r="Z9" i="8" s="1"/>
  <c r="AB9" i="8" s="1"/>
  <c r="AA114" i="26"/>
  <c r="Z114" i="26"/>
  <c r="AB114" i="26" s="1"/>
  <c r="AA116" i="26"/>
  <c r="Z116" i="26"/>
  <c r="AB116" i="26" s="1"/>
  <c r="Z120" i="26"/>
  <c r="AB120" i="26" s="1"/>
  <c r="AA120" i="26"/>
  <c r="AA41" i="26"/>
  <c r="Z41" i="26"/>
  <c r="AB41" i="26" s="1"/>
  <c r="AA4" i="26"/>
  <c r="Z4" i="26"/>
  <c r="AB4" i="26" s="1"/>
  <c r="Z53" i="26"/>
  <c r="AB53" i="26" s="1"/>
  <c r="AA53" i="26"/>
  <c r="AA133" i="26"/>
  <c r="Z133" i="26"/>
  <c r="AB133" i="26" s="1"/>
  <c r="Z137" i="26"/>
  <c r="AB137" i="26" s="1"/>
  <c r="AA137" i="26"/>
  <c r="Z141" i="26"/>
  <c r="AB141" i="26" s="1"/>
  <c r="AA141" i="26"/>
  <c r="Z145" i="26"/>
  <c r="AB145" i="26" s="1"/>
  <c r="AA145" i="26"/>
  <c r="Z158" i="26"/>
  <c r="AB158" i="26" s="1"/>
  <c r="AA158" i="26"/>
  <c r="AA64" i="26"/>
  <c r="Z64" i="26"/>
  <c r="AB64" i="26" s="1"/>
  <c r="Z68" i="26"/>
  <c r="AB68" i="26" s="1"/>
  <c r="AA68" i="26"/>
  <c r="Z72" i="26"/>
  <c r="AB72" i="26" s="1"/>
  <c r="AA72" i="26"/>
  <c r="Z76" i="26"/>
  <c r="AB76" i="26" s="1"/>
  <c r="AA76" i="26"/>
  <c r="Z80" i="26"/>
  <c r="AB80" i="26" s="1"/>
  <c r="AA80" i="26"/>
  <c r="Z84" i="26"/>
  <c r="AB84" i="26" s="1"/>
  <c r="AA84" i="26"/>
  <c r="Z88" i="26"/>
  <c r="AB88" i="26" s="1"/>
  <c r="AA88" i="26"/>
  <c r="Z92" i="26"/>
  <c r="AB92" i="26" s="1"/>
  <c r="AA92" i="26"/>
  <c r="Z96" i="26"/>
  <c r="AB96" i="26" s="1"/>
  <c r="AA96" i="26"/>
  <c r="Z100" i="26"/>
  <c r="AB100" i="26" s="1"/>
  <c r="AA100" i="26"/>
  <c r="Z104" i="26"/>
  <c r="AB104" i="26" s="1"/>
  <c r="AA104" i="26"/>
  <c r="Z117" i="26"/>
  <c r="AB117" i="26" s="1"/>
  <c r="AA117" i="26"/>
  <c r="Z121" i="26"/>
  <c r="AB121" i="26" s="1"/>
  <c r="AA121" i="26"/>
  <c r="Z42" i="26"/>
  <c r="AB42" i="26" s="1"/>
  <c r="AA42" i="26"/>
  <c r="AA5" i="26"/>
  <c r="Z5" i="26"/>
  <c r="AB5" i="26" s="1"/>
  <c r="AA54" i="26"/>
  <c r="Z54" i="26"/>
  <c r="AB54" i="26" s="1"/>
  <c r="Z134" i="26"/>
  <c r="AB134" i="26" s="1"/>
  <c r="AA134" i="26"/>
  <c r="AA138" i="26"/>
  <c r="Z138" i="26"/>
  <c r="AB138" i="26" s="1"/>
  <c r="Z142" i="26"/>
  <c r="AB142" i="26" s="1"/>
  <c r="AA142" i="26"/>
  <c r="AA146" i="26"/>
  <c r="Z146" i="26"/>
  <c r="AB146" i="26" s="1"/>
  <c r="Z159" i="26"/>
  <c r="AB159" i="26" s="1"/>
  <c r="AA159" i="26"/>
  <c r="AA65" i="26"/>
  <c r="Z65" i="26"/>
  <c r="AB65" i="26" s="1"/>
  <c r="Z69" i="26"/>
  <c r="AB69" i="26" s="1"/>
  <c r="AA69" i="26"/>
  <c r="Z73" i="26"/>
  <c r="AB73" i="26" s="1"/>
  <c r="AA73" i="26"/>
  <c r="Z77" i="26"/>
  <c r="AB77" i="26" s="1"/>
  <c r="AA77" i="26"/>
  <c r="Z81" i="26"/>
  <c r="AB81" i="26" s="1"/>
  <c r="AA81" i="26"/>
  <c r="Z85" i="26"/>
  <c r="AB85" i="26" s="1"/>
  <c r="AA85" i="26"/>
  <c r="Z89" i="26"/>
  <c r="AB89" i="26" s="1"/>
  <c r="AA89" i="26"/>
  <c r="Z93" i="26"/>
  <c r="AB93" i="26" s="1"/>
  <c r="AA93" i="26"/>
  <c r="Z97" i="26"/>
  <c r="AB97" i="26" s="1"/>
  <c r="AA97" i="26"/>
  <c r="Z101" i="26"/>
  <c r="AB101" i="26" s="1"/>
  <c r="AA101" i="26"/>
  <c r="Z118" i="26"/>
  <c r="AB118" i="26" s="1"/>
  <c r="AA118" i="26"/>
  <c r="AA39" i="26"/>
  <c r="Z39" i="26"/>
  <c r="AB39" i="26" s="1"/>
  <c r="AA28" i="26"/>
  <c r="Z28" i="26"/>
  <c r="AB28" i="26" s="1"/>
  <c r="AA6" i="26"/>
  <c r="Z6" i="26"/>
  <c r="AB6" i="26" s="1"/>
  <c r="AA131" i="26"/>
  <c r="Z131" i="26"/>
  <c r="AB131" i="26" s="1"/>
  <c r="Z135" i="26"/>
  <c r="AB135" i="26" s="1"/>
  <c r="AA135" i="26"/>
  <c r="Z139" i="26"/>
  <c r="AB139" i="26" s="1"/>
  <c r="AA139" i="26"/>
  <c r="Z143" i="26"/>
  <c r="AB143" i="26" s="1"/>
  <c r="AA143" i="26"/>
  <c r="Z147" i="26"/>
  <c r="AB147" i="26" s="1"/>
  <c r="AA147" i="26"/>
  <c r="Z160" i="26"/>
  <c r="AB160" i="26" s="1"/>
  <c r="AA160" i="26"/>
  <c r="Z66" i="26"/>
  <c r="AB66" i="26" s="1"/>
  <c r="AA66" i="26"/>
  <c r="Z70" i="26"/>
  <c r="AB70" i="26" s="1"/>
  <c r="AA70" i="26"/>
  <c r="Z74" i="26"/>
  <c r="AB74" i="26" s="1"/>
  <c r="AA74" i="26"/>
  <c r="Z78" i="26"/>
  <c r="AB78" i="26" s="1"/>
  <c r="AA78" i="26"/>
  <c r="Z82" i="26"/>
  <c r="AB82" i="26" s="1"/>
  <c r="AA82" i="26"/>
  <c r="Z86" i="26"/>
  <c r="AB86" i="26" s="1"/>
  <c r="AA86" i="26"/>
  <c r="Z90" i="26"/>
  <c r="AB90" i="26" s="1"/>
  <c r="AA90" i="26"/>
  <c r="Z95" i="26"/>
  <c r="AB95" i="26" s="1"/>
  <c r="AA95" i="26"/>
  <c r="Z98" i="26"/>
  <c r="AB98" i="26" s="1"/>
  <c r="AA98" i="26"/>
  <c r="Z102" i="26"/>
  <c r="AB102" i="26" s="1"/>
  <c r="AA102" i="26"/>
  <c r="Z115" i="26"/>
  <c r="AB115" i="26" s="1"/>
  <c r="AA115" i="26"/>
  <c r="Z119" i="26"/>
  <c r="AB119" i="26" s="1"/>
  <c r="AA119" i="26"/>
  <c r="AA40" i="26"/>
  <c r="Z40" i="26"/>
  <c r="AB40" i="26" s="1"/>
  <c r="Z29" i="26"/>
  <c r="AB29" i="26" s="1"/>
  <c r="AA29" i="26"/>
  <c r="Z52" i="26"/>
  <c r="AB52" i="26" s="1"/>
  <c r="AA52" i="26"/>
  <c r="Z132" i="26"/>
  <c r="AB132" i="26" s="1"/>
  <c r="AA132" i="26"/>
  <c r="AA136" i="26"/>
  <c r="Z136" i="26"/>
  <c r="AB136" i="26" s="1"/>
  <c r="Z140" i="26"/>
  <c r="AB140" i="26" s="1"/>
  <c r="AA140" i="26"/>
  <c r="Z144" i="26"/>
  <c r="AB144" i="26" s="1"/>
  <c r="AA144" i="26"/>
  <c r="AA157" i="26"/>
  <c r="Z157" i="26"/>
  <c r="AB157" i="26" s="1"/>
  <c r="AA63" i="26"/>
  <c r="Z63" i="26"/>
  <c r="AB63" i="26" s="1"/>
  <c r="AA67" i="26"/>
  <c r="Z67" i="26"/>
  <c r="AB67" i="26" s="1"/>
  <c r="Z71" i="26"/>
  <c r="AB71" i="26" s="1"/>
  <c r="AA71" i="26"/>
  <c r="AA75" i="26"/>
  <c r="Z75" i="26"/>
  <c r="AB75" i="26" s="1"/>
  <c r="Z79" i="26"/>
  <c r="AB79" i="26" s="1"/>
  <c r="AA79" i="26"/>
  <c r="AA83" i="26"/>
  <c r="Z83" i="26"/>
  <c r="AB83" i="26" s="1"/>
  <c r="Z87" i="26"/>
  <c r="AB87" i="26" s="1"/>
  <c r="AA87" i="26"/>
  <c r="AA91" i="26"/>
  <c r="Z91" i="26"/>
  <c r="AB91" i="26" s="1"/>
  <c r="Z94" i="26"/>
  <c r="AB94" i="26" s="1"/>
  <c r="AA94" i="26"/>
  <c r="AA99" i="26"/>
  <c r="Z99" i="26"/>
  <c r="AB99" i="26" s="1"/>
  <c r="Z103" i="26"/>
  <c r="AB103" i="26" s="1"/>
  <c r="AA103" i="26"/>
  <c r="Z144" i="8"/>
  <c r="AB144" i="8" s="1"/>
  <c r="Y149" i="8"/>
  <c r="Z149" i="8" s="1"/>
  <c r="AB149" i="8" s="1"/>
  <c r="Y122" i="26"/>
  <c r="AA122" i="26" s="1"/>
  <c r="Y30" i="26"/>
  <c r="AA30" i="26" s="1"/>
  <c r="Y105" i="26"/>
  <c r="AA105" i="26" s="1"/>
  <c r="Y43" i="26"/>
  <c r="AA43" i="26" s="1"/>
  <c r="Y148" i="26"/>
  <c r="AA148" i="26" s="1"/>
  <c r="Y161" i="26"/>
  <c r="AA161" i="26" s="1"/>
  <c r="Y7" i="26"/>
  <c r="AA7" i="26" s="1"/>
  <c r="Z148" i="8"/>
  <c r="AB148" i="8" s="1"/>
  <c r="AA147" i="8"/>
  <c r="Z146" i="8"/>
  <c r="AB146" i="8" s="1"/>
  <c r="Z145" i="8"/>
  <c r="AB145" i="8" s="1"/>
  <c r="AA8" i="8"/>
  <c r="AA7" i="8"/>
  <c r="AA6" i="8"/>
  <c r="AA5" i="8"/>
  <c r="Z4" i="8"/>
  <c r="AB4" i="8" s="1"/>
  <c r="AA9" i="8" l="1"/>
  <c r="Z161" i="26"/>
  <c r="AB161" i="26" s="1"/>
  <c r="Z43" i="26"/>
  <c r="AB43" i="26" s="1"/>
  <c r="Z30" i="26"/>
  <c r="AB30" i="26" s="1"/>
  <c r="Z122" i="26"/>
  <c r="AB122" i="26" s="1"/>
  <c r="Z7" i="26"/>
  <c r="AB7" i="26" s="1"/>
  <c r="Z148" i="26"/>
  <c r="AB148" i="26" s="1"/>
  <c r="Z105" i="26"/>
  <c r="AB105" i="26" s="1"/>
  <c r="AA149" i="8"/>
  <c r="I204" i="3" l="1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R207" i="3" s="1"/>
  <c r="X204" i="3"/>
  <c r="S207" i="3" s="1"/>
  <c r="H204" i="3"/>
  <c r="I170" i="3"/>
  <c r="J170" i="3"/>
  <c r="K170" i="3"/>
  <c r="L170" i="3"/>
  <c r="M170" i="3"/>
  <c r="R170" i="3"/>
  <c r="S170" i="3"/>
  <c r="T170" i="3"/>
  <c r="U170" i="3"/>
  <c r="V170" i="3"/>
  <c r="W170" i="3"/>
  <c r="R173" i="3" s="1"/>
  <c r="X170" i="3"/>
  <c r="S173" i="3" s="1"/>
  <c r="H170" i="3"/>
  <c r="I90" i="3"/>
  <c r="I93" i="3" s="1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H90" i="3"/>
  <c r="Y5" i="3"/>
  <c r="Z5" i="3" s="1"/>
  <c r="AB5" i="3" s="1"/>
  <c r="Y6" i="3"/>
  <c r="Z6" i="3" s="1"/>
  <c r="AB6" i="3" s="1"/>
  <c r="Y7" i="3"/>
  <c r="Z7" i="3" s="1"/>
  <c r="AB7" i="3" s="1"/>
  <c r="Y8" i="3"/>
  <c r="Z8" i="3" s="1"/>
  <c r="AB8" i="3" s="1"/>
  <c r="Y9" i="3"/>
  <c r="Z9" i="3" s="1"/>
  <c r="AB9" i="3" s="1"/>
  <c r="Y10" i="3"/>
  <c r="Z10" i="3" s="1"/>
  <c r="AB10" i="3" s="1"/>
  <c r="Y11" i="3"/>
  <c r="Z11" i="3" s="1"/>
  <c r="AB11" i="3" s="1"/>
  <c r="Y12" i="3"/>
  <c r="Z12" i="3" s="1"/>
  <c r="AB12" i="3" s="1"/>
  <c r="Y13" i="3"/>
  <c r="Z13" i="3" s="1"/>
  <c r="AB13" i="3" s="1"/>
  <c r="Y14" i="3"/>
  <c r="Z14" i="3" s="1"/>
  <c r="AB14" i="3" s="1"/>
  <c r="Y15" i="3"/>
  <c r="Z15" i="3" s="1"/>
  <c r="AB15" i="3" s="1"/>
  <c r="Y16" i="3"/>
  <c r="Z16" i="3" s="1"/>
  <c r="AB16" i="3" s="1"/>
  <c r="Y17" i="3"/>
  <c r="Z17" i="3" s="1"/>
  <c r="AB17" i="3" s="1"/>
  <c r="Y18" i="3"/>
  <c r="Z18" i="3" s="1"/>
  <c r="AB18" i="3" s="1"/>
  <c r="Y19" i="3"/>
  <c r="Z19" i="3" s="1"/>
  <c r="AB19" i="3" s="1"/>
  <c r="Y20" i="3"/>
  <c r="Z20" i="3" s="1"/>
  <c r="AB20" i="3" s="1"/>
  <c r="Y21" i="3"/>
  <c r="Z21" i="3" s="1"/>
  <c r="AB21" i="3" s="1"/>
  <c r="Y22" i="3"/>
  <c r="Z22" i="3" s="1"/>
  <c r="AB22" i="3" s="1"/>
  <c r="Y23" i="3"/>
  <c r="Z23" i="3" s="1"/>
  <c r="AB23" i="3" s="1"/>
  <c r="Y24" i="3"/>
  <c r="Z24" i="3" s="1"/>
  <c r="AB24" i="3" s="1"/>
  <c r="Y25" i="3"/>
  <c r="Z25" i="3" s="1"/>
  <c r="AB25" i="3" s="1"/>
  <c r="Y26" i="3"/>
  <c r="Z26" i="3" s="1"/>
  <c r="AB26" i="3" s="1"/>
  <c r="Y27" i="3"/>
  <c r="Z27" i="3" s="1"/>
  <c r="AB27" i="3" s="1"/>
  <c r="Y28" i="3"/>
  <c r="Z28" i="3" s="1"/>
  <c r="AB28" i="3" s="1"/>
  <c r="Y29" i="3"/>
  <c r="Z29" i="3" s="1"/>
  <c r="AB29" i="3" s="1"/>
  <c r="Y30" i="3"/>
  <c r="Z30" i="3" s="1"/>
  <c r="AB30" i="3" s="1"/>
  <c r="Y31" i="3"/>
  <c r="Z31" i="3" s="1"/>
  <c r="AB31" i="3" s="1"/>
  <c r="Y32" i="3"/>
  <c r="Z32" i="3" s="1"/>
  <c r="AB32" i="3" s="1"/>
  <c r="Y33" i="3"/>
  <c r="Z33" i="3" s="1"/>
  <c r="AB33" i="3" s="1"/>
  <c r="Y34" i="3"/>
  <c r="Z34" i="3" s="1"/>
  <c r="AB34" i="3" s="1"/>
  <c r="Y35" i="3"/>
  <c r="Z35" i="3" s="1"/>
  <c r="AB35" i="3" s="1"/>
  <c r="Y36" i="3"/>
  <c r="Z36" i="3" s="1"/>
  <c r="AB36" i="3" s="1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72" i="3"/>
  <c r="Y73" i="3"/>
  <c r="Y74" i="3"/>
  <c r="Y75" i="3"/>
  <c r="Y76" i="3"/>
  <c r="Y77" i="3"/>
  <c r="AA77" i="3" s="1"/>
  <c r="Y79" i="3"/>
  <c r="AA79" i="3" s="1"/>
  <c r="Y80" i="3"/>
  <c r="AA80" i="3" s="1"/>
  <c r="Y81" i="3"/>
  <c r="AA81" i="3" s="1"/>
  <c r="Y82" i="3"/>
  <c r="AA82" i="3" s="1"/>
  <c r="Y83" i="3"/>
  <c r="AA83" i="3" s="1"/>
  <c r="Y84" i="3"/>
  <c r="AA84" i="3" s="1"/>
  <c r="Y85" i="3"/>
  <c r="AA85" i="3" s="1"/>
  <c r="Y86" i="3"/>
  <c r="AA86" i="3" s="1"/>
  <c r="Y87" i="3"/>
  <c r="AA87" i="3" s="1"/>
  <c r="Y88" i="3"/>
  <c r="AA88" i="3" s="1"/>
  <c r="Y89" i="3"/>
  <c r="AA89" i="3" s="1"/>
  <c r="Y164" i="3"/>
  <c r="Z164" i="3" s="1"/>
  <c r="AB164" i="3" s="1"/>
  <c r="Y165" i="3"/>
  <c r="Z165" i="3" s="1"/>
  <c r="AB165" i="3" s="1"/>
  <c r="Y166" i="3"/>
  <c r="Z166" i="3" s="1"/>
  <c r="AB166" i="3" s="1"/>
  <c r="Y167" i="3"/>
  <c r="Z167" i="3" s="1"/>
  <c r="AB167" i="3" s="1"/>
  <c r="Y168" i="3"/>
  <c r="Z168" i="3" s="1"/>
  <c r="AB168" i="3" s="1"/>
  <c r="Y169" i="3"/>
  <c r="Z169" i="3" s="1"/>
  <c r="AB169" i="3" s="1"/>
  <c r="Y179" i="3"/>
  <c r="Z179" i="3" s="1"/>
  <c r="AB179" i="3" s="1"/>
  <c r="Y180" i="3"/>
  <c r="Z180" i="3" s="1"/>
  <c r="AB180" i="3" s="1"/>
  <c r="Y181" i="3"/>
  <c r="Z181" i="3" s="1"/>
  <c r="AB181" i="3" s="1"/>
  <c r="Y182" i="3"/>
  <c r="Z182" i="3" s="1"/>
  <c r="AB182" i="3" s="1"/>
  <c r="Y183" i="3"/>
  <c r="Z183" i="3" s="1"/>
  <c r="AB183" i="3" s="1"/>
  <c r="Y184" i="3"/>
  <c r="Z184" i="3" s="1"/>
  <c r="AB184" i="3" s="1"/>
  <c r="Y185" i="3"/>
  <c r="Z185" i="3" s="1"/>
  <c r="AB185" i="3" s="1"/>
  <c r="Y186" i="3"/>
  <c r="Z186" i="3" s="1"/>
  <c r="AB186" i="3" s="1"/>
  <c r="Y187" i="3"/>
  <c r="Z187" i="3" s="1"/>
  <c r="AB187" i="3" s="1"/>
  <c r="Y188" i="3"/>
  <c r="Z188" i="3" s="1"/>
  <c r="AB188" i="3" s="1"/>
  <c r="Y189" i="3"/>
  <c r="Z189" i="3" s="1"/>
  <c r="AB189" i="3" s="1"/>
  <c r="Y190" i="3"/>
  <c r="Z190" i="3" s="1"/>
  <c r="AB190" i="3" s="1"/>
  <c r="Y191" i="3"/>
  <c r="Z191" i="3" s="1"/>
  <c r="AB191" i="3" s="1"/>
  <c r="Y192" i="3"/>
  <c r="Z192" i="3" s="1"/>
  <c r="AB192" i="3" s="1"/>
  <c r="Y193" i="3"/>
  <c r="Z193" i="3" s="1"/>
  <c r="AB193" i="3" s="1"/>
  <c r="Y194" i="3"/>
  <c r="Z194" i="3" s="1"/>
  <c r="AB194" i="3" s="1"/>
  <c r="Y195" i="3"/>
  <c r="Z195" i="3" s="1"/>
  <c r="AB195" i="3" s="1"/>
  <c r="Y196" i="3"/>
  <c r="Z196" i="3" s="1"/>
  <c r="AB196" i="3" s="1"/>
  <c r="Y197" i="3"/>
  <c r="Z197" i="3" s="1"/>
  <c r="AB197" i="3" s="1"/>
  <c r="Y198" i="3"/>
  <c r="Z198" i="3" s="1"/>
  <c r="AB198" i="3" s="1"/>
  <c r="Y199" i="3"/>
  <c r="Z199" i="3" s="1"/>
  <c r="AB199" i="3" s="1"/>
  <c r="Y200" i="3"/>
  <c r="Z200" i="3" s="1"/>
  <c r="AB200" i="3" s="1"/>
  <c r="Y201" i="3"/>
  <c r="Z201" i="3" s="1"/>
  <c r="AB201" i="3" s="1"/>
  <c r="Y202" i="3"/>
  <c r="Z202" i="3" s="1"/>
  <c r="AB202" i="3" s="1"/>
  <c r="Y203" i="3"/>
  <c r="Z203" i="3" s="1"/>
  <c r="AB203" i="3" s="1"/>
  <c r="Y4" i="3"/>
  <c r="Z4" i="3" s="1"/>
  <c r="AB4" i="3" s="1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R66" i="3" s="1"/>
  <c r="X63" i="3"/>
  <c r="S66" i="3" s="1"/>
  <c r="H63" i="3"/>
  <c r="Y204" i="3" l="1"/>
  <c r="Z204" i="3" s="1"/>
  <c r="AB204" i="3" s="1"/>
  <c r="AA4" i="3"/>
  <c r="Y170" i="3"/>
  <c r="Z170" i="3" s="1"/>
  <c r="AB170" i="3" s="1"/>
  <c r="Y90" i="3"/>
  <c r="Z90" i="3" s="1"/>
  <c r="AB90" i="3" s="1"/>
  <c r="Y63" i="3"/>
  <c r="Z63" i="3" s="1"/>
  <c r="AB63" i="3" s="1"/>
  <c r="Z73" i="3"/>
  <c r="AB73" i="3" s="1"/>
  <c r="AA73" i="3"/>
  <c r="Z52" i="3"/>
  <c r="AB52" i="3" s="1"/>
  <c r="AA52" i="3"/>
  <c r="AB48" i="3"/>
  <c r="Z44" i="3"/>
  <c r="AB44" i="3" s="1"/>
  <c r="AA44" i="3"/>
  <c r="Z40" i="3"/>
  <c r="AB40" i="3" s="1"/>
  <c r="AA40" i="3"/>
  <c r="Z88" i="3"/>
  <c r="AB88" i="3" s="1"/>
  <c r="Z86" i="3"/>
  <c r="AB86" i="3" s="1"/>
  <c r="Z84" i="3"/>
  <c r="AB84" i="3" s="1"/>
  <c r="Z82" i="3"/>
  <c r="AB82" i="3" s="1"/>
  <c r="Z80" i="3"/>
  <c r="AB80" i="3" s="1"/>
  <c r="Z76" i="3"/>
  <c r="AB76" i="3" s="1"/>
  <c r="AA76" i="3"/>
  <c r="Z72" i="3"/>
  <c r="AB72" i="3" s="1"/>
  <c r="AA72" i="3"/>
  <c r="Z59" i="3"/>
  <c r="AB59" i="3" s="1"/>
  <c r="AA59" i="3"/>
  <c r="Z55" i="3"/>
  <c r="AB55" i="3" s="1"/>
  <c r="AA55" i="3"/>
  <c r="Z51" i="3"/>
  <c r="AB51" i="3" s="1"/>
  <c r="AA51" i="3"/>
  <c r="Z47" i="3"/>
  <c r="AB47" i="3" s="1"/>
  <c r="AA47" i="3"/>
  <c r="Z43" i="3"/>
  <c r="AB43" i="3" s="1"/>
  <c r="AA43" i="3"/>
  <c r="Z39" i="3"/>
  <c r="AB39" i="3" s="1"/>
  <c r="AA39" i="3"/>
  <c r="Z60" i="3"/>
  <c r="AB60" i="3" s="1"/>
  <c r="AA60" i="3"/>
  <c r="AA202" i="3"/>
  <c r="AA200" i="3"/>
  <c r="AA198" i="3"/>
  <c r="AA196" i="3"/>
  <c r="AA193" i="3"/>
  <c r="AA191" i="3"/>
  <c r="AA188" i="3"/>
  <c r="AA186" i="3"/>
  <c r="AA184" i="3"/>
  <c r="AA182" i="3"/>
  <c r="AA180" i="3"/>
  <c r="Z75" i="3"/>
  <c r="AB75" i="3" s="1"/>
  <c r="AA75" i="3"/>
  <c r="Z62" i="3"/>
  <c r="AB62" i="3" s="1"/>
  <c r="AA62" i="3"/>
  <c r="Z58" i="3"/>
  <c r="AB58" i="3" s="1"/>
  <c r="AA58" i="3"/>
  <c r="Z54" i="3"/>
  <c r="AB54" i="3" s="1"/>
  <c r="AA54" i="3"/>
  <c r="Z50" i="3"/>
  <c r="AB50" i="3" s="1"/>
  <c r="AA50" i="3"/>
  <c r="Z46" i="3"/>
  <c r="AB46" i="3" s="1"/>
  <c r="AA46" i="3"/>
  <c r="Z42" i="3"/>
  <c r="AB42" i="3" s="1"/>
  <c r="AA42" i="3"/>
  <c r="Z38" i="3"/>
  <c r="AB38" i="3" s="1"/>
  <c r="AA38" i="3"/>
  <c r="Z56" i="3"/>
  <c r="AB56" i="3" s="1"/>
  <c r="AA56" i="3"/>
  <c r="AA203" i="3"/>
  <c r="AA201" i="3"/>
  <c r="AA199" i="3"/>
  <c r="AA197" i="3"/>
  <c r="AA195" i="3"/>
  <c r="AA194" i="3"/>
  <c r="AA192" i="3"/>
  <c r="AA190" i="3"/>
  <c r="AA189" i="3"/>
  <c r="AA187" i="3"/>
  <c r="AA185" i="3"/>
  <c r="AA183" i="3"/>
  <c r="AA181" i="3"/>
  <c r="AA179" i="3"/>
  <c r="AA169" i="3"/>
  <c r="AA168" i="3"/>
  <c r="AA167" i="3"/>
  <c r="AA166" i="3"/>
  <c r="AA165" i="3"/>
  <c r="AA164" i="3"/>
  <c r="Z89" i="3"/>
  <c r="AB89" i="3" s="1"/>
  <c r="Z87" i="3"/>
  <c r="AB87" i="3" s="1"/>
  <c r="Z85" i="3"/>
  <c r="AB85" i="3" s="1"/>
  <c r="Z83" i="3"/>
  <c r="AB83" i="3" s="1"/>
  <c r="Z81" i="3"/>
  <c r="AB81" i="3" s="1"/>
  <c r="Z79" i="3"/>
  <c r="AB79" i="3" s="1"/>
  <c r="Z77" i="3"/>
  <c r="AB77" i="3" s="1"/>
  <c r="Z74" i="3"/>
  <c r="AB74" i="3" s="1"/>
  <c r="AA74" i="3"/>
  <c r="Z61" i="3"/>
  <c r="AB61" i="3" s="1"/>
  <c r="AA61" i="3"/>
  <c r="Z57" i="3"/>
  <c r="AB57" i="3" s="1"/>
  <c r="AA57" i="3"/>
  <c r="Z53" i="3"/>
  <c r="AB53" i="3" s="1"/>
  <c r="AA53" i="3"/>
  <c r="Z49" i="3"/>
  <c r="AB49" i="3" s="1"/>
  <c r="AA49" i="3"/>
  <c r="Z45" i="3"/>
  <c r="AB45" i="3" s="1"/>
  <c r="AA45" i="3"/>
  <c r="Z41" i="3"/>
  <c r="AB41" i="3" s="1"/>
  <c r="AA41" i="3"/>
  <c r="Z37" i="3"/>
  <c r="AB37" i="3" s="1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N360" i="9"/>
  <c r="R180" i="10"/>
  <c r="AA204" i="3" l="1"/>
  <c r="AA90" i="3"/>
  <c r="AA170" i="3"/>
  <c r="AA63" i="3"/>
  <c r="I263" i="3" l="1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R266" i="3" s="1"/>
  <c r="X263" i="3"/>
  <c r="S266" i="3" s="1"/>
  <c r="H263" i="3"/>
  <c r="Y214" i="3"/>
  <c r="Z214" i="3" s="1"/>
  <c r="AB214" i="3" s="1"/>
  <c r="Y215" i="3"/>
  <c r="Z215" i="3" s="1"/>
  <c r="AB215" i="3" s="1"/>
  <c r="Y216" i="3"/>
  <c r="Z216" i="3" s="1"/>
  <c r="AB216" i="3" s="1"/>
  <c r="Y217" i="3"/>
  <c r="Z217" i="3" s="1"/>
  <c r="AB217" i="3" s="1"/>
  <c r="Y218" i="3"/>
  <c r="Z218" i="3" s="1"/>
  <c r="AB218" i="3" s="1"/>
  <c r="Y219" i="3"/>
  <c r="Z219" i="3" s="1"/>
  <c r="AB219" i="3" s="1"/>
  <c r="Y220" i="3"/>
  <c r="Z220" i="3" s="1"/>
  <c r="AB220" i="3" s="1"/>
  <c r="Y221" i="3"/>
  <c r="Z221" i="3" s="1"/>
  <c r="AB221" i="3" s="1"/>
  <c r="Y222" i="3"/>
  <c r="Z222" i="3" s="1"/>
  <c r="AB222" i="3" s="1"/>
  <c r="Y223" i="3"/>
  <c r="Z223" i="3" s="1"/>
  <c r="AB223" i="3" s="1"/>
  <c r="Y224" i="3"/>
  <c r="Z224" i="3" s="1"/>
  <c r="AB224" i="3" s="1"/>
  <c r="Y225" i="3"/>
  <c r="Z225" i="3" s="1"/>
  <c r="AB225" i="3" s="1"/>
  <c r="Y226" i="3"/>
  <c r="Z226" i="3" s="1"/>
  <c r="AB226" i="3" s="1"/>
  <c r="Y227" i="3"/>
  <c r="Z227" i="3" s="1"/>
  <c r="AB227" i="3" s="1"/>
  <c r="Y228" i="3"/>
  <c r="Z228" i="3" s="1"/>
  <c r="AB228" i="3" s="1"/>
  <c r="Y229" i="3"/>
  <c r="Z229" i="3" s="1"/>
  <c r="AB229" i="3" s="1"/>
  <c r="Y230" i="3"/>
  <c r="Z230" i="3" s="1"/>
  <c r="AB230" i="3" s="1"/>
  <c r="Y231" i="3"/>
  <c r="Z231" i="3" s="1"/>
  <c r="AB231" i="3" s="1"/>
  <c r="Y232" i="3"/>
  <c r="Z232" i="3" s="1"/>
  <c r="AB232" i="3" s="1"/>
  <c r="Y233" i="3"/>
  <c r="Z233" i="3" s="1"/>
  <c r="AB233" i="3" s="1"/>
  <c r="Y234" i="3"/>
  <c r="Z234" i="3" s="1"/>
  <c r="AB234" i="3" s="1"/>
  <c r="Y235" i="3"/>
  <c r="Z235" i="3" s="1"/>
  <c r="AB235" i="3" s="1"/>
  <c r="Y236" i="3"/>
  <c r="Z236" i="3" s="1"/>
  <c r="AB236" i="3" s="1"/>
  <c r="Y237" i="3"/>
  <c r="Z237" i="3" s="1"/>
  <c r="AB237" i="3" s="1"/>
  <c r="Y238" i="3"/>
  <c r="Z238" i="3" s="1"/>
  <c r="AB238" i="3" s="1"/>
  <c r="Y239" i="3"/>
  <c r="Z239" i="3" s="1"/>
  <c r="AB239" i="3" s="1"/>
  <c r="Y240" i="3"/>
  <c r="Z240" i="3" s="1"/>
  <c r="AB240" i="3" s="1"/>
  <c r="Y241" i="3"/>
  <c r="Z241" i="3" s="1"/>
  <c r="AB241" i="3" s="1"/>
  <c r="Y242" i="3"/>
  <c r="Z242" i="3" s="1"/>
  <c r="AB242" i="3" s="1"/>
  <c r="Y243" i="3"/>
  <c r="Z243" i="3" s="1"/>
  <c r="AB243" i="3" s="1"/>
  <c r="Y244" i="3"/>
  <c r="Z244" i="3" s="1"/>
  <c r="AB244" i="3" s="1"/>
  <c r="Y245" i="3"/>
  <c r="Z245" i="3" s="1"/>
  <c r="AB245" i="3" s="1"/>
  <c r="Y246" i="3"/>
  <c r="Z246" i="3" s="1"/>
  <c r="AB246" i="3" s="1"/>
  <c r="Y247" i="3"/>
  <c r="Z247" i="3" s="1"/>
  <c r="AB247" i="3" s="1"/>
  <c r="Y248" i="3"/>
  <c r="Z248" i="3" s="1"/>
  <c r="AB248" i="3" s="1"/>
  <c r="Y249" i="3"/>
  <c r="Z249" i="3" s="1"/>
  <c r="AB249" i="3" s="1"/>
  <c r="Y250" i="3"/>
  <c r="Z250" i="3" s="1"/>
  <c r="AB250" i="3" s="1"/>
  <c r="Y251" i="3"/>
  <c r="Z251" i="3" s="1"/>
  <c r="AB251" i="3" s="1"/>
  <c r="Y252" i="3"/>
  <c r="Z252" i="3" s="1"/>
  <c r="AB252" i="3" s="1"/>
  <c r="Y253" i="3"/>
  <c r="Z253" i="3" s="1"/>
  <c r="AB253" i="3" s="1"/>
  <c r="Y254" i="3"/>
  <c r="Z254" i="3" s="1"/>
  <c r="AB254" i="3" s="1"/>
  <c r="Y255" i="3"/>
  <c r="Z255" i="3" s="1"/>
  <c r="AB255" i="3" s="1"/>
  <c r="Y256" i="3"/>
  <c r="Z256" i="3" s="1"/>
  <c r="AB256" i="3" s="1"/>
  <c r="Y257" i="3"/>
  <c r="Z257" i="3" s="1"/>
  <c r="AB257" i="3" s="1"/>
  <c r="Y258" i="3"/>
  <c r="Z258" i="3" s="1"/>
  <c r="AB258" i="3" s="1"/>
  <c r="Y259" i="3"/>
  <c r="Z259" i="3" s="1"/>
  <c r="AB259" i="3" s="1"/>
  <c r="Y260" i="3"/>
  <c r="Z260" i="3" s="1"/>
  <c r="AB260" i="3" s="1"/>
  <c r="Y261" i="3"/>
  <c r="Z261" i="3" s="1"/>
  <c r="AB261" i="3" s="1"/>
  <c r="Y262" i="3"/>
  <c r="Z262" i="3" s="1"/>
  <c r="AB262" i="3" s="1"/>
  <c r="Y213" i="3"/>
  <c r="Z213" i="3" s="1"/>
  <c r="AB213" i="3" s="1"/>
  <c r="I188" i="2"/>
  <c r="J188" i="2"/>
  <c r="K188" i="2"/>
  <c r="L188" i="2"/>
  <c r="M188" i="2"/>
  <c r="N188" i="2"/>
  <c r="O188" i="2"/>
  <c r="R188" i="2"/>
  <c r="S188" i="2"/>
  <c r="T188" i="2"/>
  <c r="U188" i="2"/>
  <c r="V188" i="2"/>
  <c r="W188" i="2"/>
  <c r="R191" i="2" s="1"/>
  <c r="X188" i="2"/>
  <c r="S191" i="2" s="1"/>
  <c r="H188" i="2"/>
  <c r="I166" i="2"/>
  <c r="J166" i="2"/>
  <c r="K166" i="2"/>
  <c r="L166" i="2"/>
  <c r="M166" i="2"/>
  <c r="N166" i="2"/>
  <c r="O166" i="2"/>
  <c r="R166" i="2"/>
  <c r="S166" i="2"/>
  <c r="T166" i="2"/>
  <c r="U166" i="2"/>
  <c r="V166" i="2"/>
  <c r="W166" i="2"/>
  <c r="R169" i="2" s="1"/>
  <c r="X166" i="2"/>
  <c r="S169" i="2" s="1"/>
  <c r="H166" i="2"/>
  <c r="I140" i="2"/>
  <c r="J140" i="2"/>
  <c r="K140" i="2"/>
  <c r="L140" i="2"/>
  <c r="M140" i="2"/>
  <c r="N140" i="2"/>
  <c r="O140" i="2"/>
  <c r="R140" i="2"/>
  <c r="S140" i="2"/>
  <c r="T140" i="2"/>
  <c r="U140" i="2"/>
  <c r="V140" i="2"/>
  <c r="W140" i="2"/>
  <c r="R143" i="2" s="1"/>
  <c r="X140" i="2"/>
  <c r="S143" i="2" s="1"/>
  <c r="H140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R90" i="2" s="1"/>
  <c r="X87" i="2"/>
  <c r="S90" i="2" s="1"/>
  <c r="H87" i="2"/>
  <c r="I23" i="2"/>
  <c r="J23" i="2"/>
  <c r="K23" i="2"/>
  <c r="L23" i="2"/>
  <c r="M23" i="2"/>
  <c r="N23" i="2"/>
  <c r="O23" i="2"/>
  <c r="P23" i="2"/>
  <c r="R23" i="2"/>
  <c r="S23" i="2"/>
  <c r="T23" i="2"/>
  <c r="U23" i="2"/>
  <c r="V23" i="2"/>
  <c r="W23" i="2"/>
  <c r="R26" i="2" s="1"/>
  <c r="X23" i="2"/>
  <c r="S26" i="2" s="1"/>
  <c r="H23" i="2"/>
  <c r="Y5" i="2"/>
  <c r="Z5" i="2" s="1"/>
  <c r="AB5" i="2" s="1"/>
  <c r="Y6" i="2"/>
  <c r="Z6" i="2" s="1"/>
  <c r="AB6" i="2" s="1"/>
  <c r="Y7" i="2"/>
  <c r="Z7" i="2" s="1"/>
  <c r="AB7" i="2" s="1"/>
  <c r="Y8" i="2"/>
  <c r="Z8" i="2" s="1"/>
  <c r="AB8" i="2" s="1"/>
  <c r="Y9" i="2"/>
  <c r="Z9" i="2" s="1"/>
  <c r="AB9" i="2" s="1"/>
  <c r="Y10" i="2"/>
  <c r="Z10" i="2" s="1"/>
  <c r="AB10" i="2" s="1"/>
  <c r="Y11" i="2"/>
  <c r="Z11" i="2" s="1"/>
  <c r="AB11" i="2" s="1"/>
  <c r="Y12" i="2"/>
  <c r="Z12" i="2" s="1"/>
  <c r="AB12" i="2" s="1"/>
  <c r="Y13" i="2"/>
  <c r="Z13" i="2" s="1"/>
  <c r="AB13" i="2" s="1"/>
  <c r="Y14" i="2"/>
  <c r="Z14" i="2" s="1"/>
  <c r="AB14" i="2" s="1"/>
  <c r="Y15" i="2"/>
  <c r="Z15" i="2" s="1"/>
  <c r="AB15" i="2" s="1"/>
  <c r="Y16" i="2"/>
  <c r="Z16" i="2" s="1"/>
  <c r="AB16" i="2" s="1"/>
  <c r="Y17" i="2"/>
  <c r="Z17" i="2" s="1"/>
  <c r="AB17" i="2" s="1"/>
  <c r="Y18" i="2"/>
  <c r="Z18" i="2" s="1"/>
  <c r="AB18" i="2" s="1"/>
  <c r="Y19" i="2"/>
  <c r="Z19" i="2" s="1"/>
  <c r="AB19" i="2" s="1"/>
  <c r="Y20" i="2"/>
  <c r="Z20" i="2" s="1"/>
  <c r="AB20" i="2" s="1"/>
  <c r="Y21" i="2"/>
  <c r="Z21" i="2" s="1"/>
  <c r="AB21" i="2" s="1"/>
  <c r="Y22" i="2"/>
  <c r="Z22" i="2" s="1"/>
  <c r="AB22" i="2" s="1"/>
  <c r="Y32" i="2"/>
  <c r="Z32" i="2" s="1"/>
  <c r="AB32" i="2" s="1"/>
  <c r="Y33" i="2"/>
  <c r="Z33" i="2" s="1"/>
  <c r="AB33" i="2" s="1"/>
  <c r="Y34" i="2"/>
  <c r="Z34" i="2" s="1"/>
  <c r="AB34" i="2" s="1"/>
  <c r="Y35" i="2"/>
  <c r="Z35" i="2" s="1"/>
  <c r="AB35" i="2" s="1"/>
  <c r="Y36" i="2"/>
  <c r="Z36" i="2" s="1"/>
  <c r="AB36" i="2" s="1"/>
  <c r="Y37" i="2"/>
  <c r="Z37" i="2" s="1"/>
  <c r="AB37" i="2" s="1"/>
  <c r="Y38" i="2"/>
  <c r="Z38" i="2" s="1"/>
  <c r="AB38" i="2" s="1"/>
  <c r="Y39" i="2"/>
  <c r="Z39" i="2" s="1"/>
  <c r="AB39" i="2" s="1"/>
  <c r="Y40" i="2"/>
  <c r="Z40" i="2" s="1"/>
  <c r="AB40" i="2" s="1"/>
  <c r="Y41" i="2"/>
  <c r="Z41" i="2" s="1"/>
  <c r="AB41" i="2" s="1"/>
  <c r="Y42" i="2"/>
  <c r="Z42" i="2" s="1"/>
  <c r="AB42" i="2" s="1"/>
  <c r="Y43" i="2"/>
  <c r="Z43" i="2" s="1"/>
  <c r="AB43" i="2" s="1"/>
  <c r="Y44" i="2"/>
  <c r="Z44" i="2" s="1"/>
  <c r="AB44" i="2" s="1"/>
  <c r="Y45" i="2"/>
  <c r="Z45" i="2" s="1"/>
  <c r="AB45" i="2" s="1"/>
  <c r="Y46" i="2"/>
  <c r="Z46" i="2" s="1"/>
  <c r="AB46" i="2" s="1"/>
  <c r="Y47" i="2"/>
  <c r="Z47" i="2" s="1"/>
  <c r="AB47" i="2" s="1"/>
  <c r="Y48" i="2"/>
  <c r="Z48" i="2" s="1"/>
  <c r="AB48" i="2" s="1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AA78" i="2" s="1"/>
  <c r="Y79" i="2"/>
  <c r="Y80" i="2"/>
  <c r="AA80" i="2" s="1"/>
  <c r="Y81" i="2"/>
  <c r="AA81" i="2" s="1"/>
  <c r="Y82" i="2"/>
  <c r="AA82" i="2" s="1"/>
  <c r="Y83" i="2"/>
  <c r="Y84" i="2"/>
  <c r="AA84" i="2" s="1"/>
  <c r="Y85" i="2"/>
  <c r="AA85" i="2" s="1"/>
  <c r="Y86" i="2"/>
  <c r="AA86" i="2" s="1"/>
  <c r="Y96" i="2"/>
  <c r="Y97" i="2"/>
  <c r="AA97" i="2" s="1"/>
  <c r="Y98" i="2"/>
  <c r="AA98" i="2" s="1"/>
  <c r="Y99" i="2"/>
  <c r="AA99" i="2" s="1"/>
  <c r="Y100" i="2"/>
  <c r="Y101" i="2"/>
  <c r="AA101" i="2" s="1"/>
  <c r="Y102" i="2"/>
  <c r="AA102" i="2" s="1"/>
  <c r="Y103" i="2"/>
  <c r="AA103" i="2" s="1"/>
  <c r="Y104" i="2"/>
  <c r="Y105" i="2"/>
  <c r="AA105" i="2" s="1"/>
  <c r="Y106" i="2"/>
  <c r="AA106" i="2" s="1"/>
  <c r="Y107" i="2"/>
  <c r="AA107" i="2" s="1"/>
  <c r="Y108" i="2"/>
  <c r="Y109" i="2"/>
  <c r="AA109" i="2" s="1"/>
  <c r="Y110" i="2"/>
  <c r="AA110" i="2" s="1"/>
  <c r="Y111" i="2"/>
  <c r="AA111" i="2" s="1"/>
  <c r="Y112" i="2"/>
  <c r="AA112" i="2" s="1"/>
  <c r="Y113" i="2"/>
  <c r="AA113" i="2" s="1"/>
  <c r="Y114" i="2"/>
  <c r="AA114" i="2" s="1"/>
  <c r="Y115" i="2"/>
  <c r="AA115" i="2" s="1"/>
  <c r="Y116" i="2"/>
  <c r="AA116" i="2" s="1"/>
  <c r="Y117" i="2"/>
  <c r="AA117" i="2" s="1"/>
  <c r="Y118" i="2"/>
  <c r="AA118" i="2" s="1"/>
  <c r="Y119" i="2"/>
  <c r="AA119" i="2" s="1"/>
  <c r="Y120" i="2"/>
  <c r="AA120" i="2" s="1"/>
  <c r="Y121" i="2"/>
  <c r="AA121" i="2" s="1"/>
  <c r="Y122" i="2"/>
  <c r="AA122" i="2" s="1"/>
  <c r="Y123" i="2"/>
  <c r="AA123" i="2" s="1"/>
  <c r="Y124" i="2"/>
  <c r="AA124" i="2" s="1"/>
  <c r="Y125" i="2"/>
  <c r="AA125" i="2" s="1"/>
  <c r="Y126" i="2"/>
  <c r="AA126" i="2" s="1"/>
  <c r="Y127" i="2"/>
  <c r="AA127" i="2" s="1"/>
  <c r="Y128" i="2"/>
  <c r="AA128" i="2" s="1"/>
  <c r="Y129" i="2"/>
  <c r="AA129" i="2" s="1"/>
  <c r="Y130" i="2"/>
  <c r="AA130" i="2" s="1"/>
  <c r="Y131" i="2"/>
  <c r="AA131" i="2" s="1"/>
  <c r="Y132" i="2"/>
  <c r="AA132" i="2" s="1"/>
  <c r="Y133" i="2"/>
  <c r="AA133" i="2" s="1"/>
  <c r="Y134" i="2"/>
  <c r="AA134" i="2" s="1"/>
  <c r="Y135" i="2"/>
  <c r="AA135" i="2" s="1"/>
  <c r="Y136" i="2"/>
  <c r="AA136" i="2" s="1"/>
  <c r="Y137" i="2"/>
  <c r="AA137" i="2" s="1"/>
  <c r="Y138" i="2"/>
  <c r="AA138" i="2" s="1"/>
  <c r="Y139" i="2"/>
  <c r="AA139" i="2" s="1"/>
  <c r="Y148" i="2"/>
  <c r="AA148" i="2" s="1"/>
  <c r="Y149" i="2"/>
  <c r="AA149" i="2" s="1"/>
  <c r="Y150" i="2"/>
  <c r="AA150" i="2" s="1"/>
  <c r="Y151" i="2"/>
  <c r="AA151" i="2" s="1"/>
  <c r="Y152" i="2"/>
  <c r="AA152" i="2" s="1"/>
  <c r="Y153" i="2"/>
  <c r="AA153" i="2" s="1"/>
  <c r="Y154" i="2"/>
  <c r="AA154" i="2" s="1"/>
  <c r="Y155" i="2"/>
  <c r="AA155" i="2" s="1"/>
  <c r="Y156" i="2"/>
  <c r="AA156" i="2" s="1"/>
  <c r="Y157" i="2"/>
  <c r="AA157" i="2" s="1"/>
  <c r="Y158" i="2"/>
  <c r="AA158" i="2" s="1"/>
  <c r="Y159" i="2"/>
  <c r="AA159" i="2" s="1"/>
  <c r="Y160" i="2"/>
  <c r="AA160" i="2" s="1"/>
  <c r="Y161" i="2"/>
  <c r="AA161" i="2" s="1"/>
  <c r="Y162" i="2"/>
  <c r="AA162" i="2" s="1"/>
  <c r="Y163" i="2"/>
  <c r="AA163" i="2" s="1"/>
  <c r="Y164" i="2"/>
  <c r="AA164" i="2" s="1"/>
  <c r="Y165" i="2"/>
  <c r="AA165" i="2" s="1"/>
  <c r="Y175" i="2"/>
  <c r="AA175" i="2" s="1"/>
  <c r="Y176" i="2"/>
  <c r="AA176" i="2" s="1"/>
  <c r="Y177" i="2"/>
  <c r="AA177" i="2" s="1"/>
  <c r="Y178" i="2"/>
  <c r="AA178" i="2" s="1"/>
  <c r="Y179" i="2"/>
  <c r="AA179" i="2" s="1"/>
  <c r="Y180" i="2"/>
  <c r="AA180" i="2" s="1"/>
  <c r="Y181" i="2"/>
  <c r="AA181" i="2" s="1"/>
  <c r="Y182" i="2"/>
  <c r="AA182" i="2" s="1"/>
  <c r="Y183" i="2"/>
  <c r="AA183" i="2" s="1"/>
  <c r="Y184" i="2"/>
  <c r="AA184" i="2" s="1"/>
  <c r="Y185" i="2"/>
  <c r="AA185" i="2" s="1"/>
  <c r="Y186" i="2"/>
  <c r="AA186" i="2" s="1"/>
  <c r="Y187" i="2"/>
  <c r="AA187" i="2" s="1"/>
  <c r="Y4" i="2"/>
  <c r="AA4" i="2" s="1"/>
  <c r="I341" i="5"/>
  <c r="I344" i="5" s="1"/>
  <c r="J341" i="5"/>
  <c r="J344" i="5" s="1"/>
  <c r="L347" i="5" s="1"/>
  <c r="K341" i="5"/>
  <c r="K344" i="5" s="1"/>
  <c r="L341" i="5"/>
  <c r="L344" i="5" s="1"/>
  <c r="M341" i="5"/>
  <c r="M344" i="5" s="1"/>
  <c r="N341" i="5"/>
  <c r="N344" i="5" s="1"/>
  <c r="N347" i="5" s="1"/>
  <c r="O344" i="5"/>
  <c r="O347" i="5" s="1"/>
  <c r="P341" i="5"/>
  <c r="P344" i="5" s="1"/>
  <c r="P347" i="5" s="1"/>
  <c r="Q344" i="5"/>
  <c r="Q347" i="5" s="1"/>
  <c r="R341" i="5"/>
  <c r="S341" i="5"/>
  <c r="T341" i="5"/>
  <c r="U341" i="5"/>
  <c r="V341" i="5"/>
  <c r="W341" i="5"/>
  <c r="R344" i="5" s="1"/>
  <c r="X341" i="5"/>
  <c r="S344" i="5" s="1"/>
  <c r="H341" i="5"/>
  <c r="I314" i="5"/>
  <c r="J314" i="5"/>
  <c r="K314" i="5"/>
  <c r="L314" i="5"/>
  <c r="M314" i="5"/>
  <c r="N314" i="5"/>
  <c r="O314" i="5"/>
  <c r="Q314" i="5"/>
  <c r="R314" i="5"/>
  <c r="S314" i="5"/>
  <c r="T314" i="5"/>
  <c r="U314" i="5"/>
  <c r="V314" i="5"/>
  <c r="W314" i="5"/>
  <c r="R317" i="5" s="1"/>
  <c r="X314" i="5"/>
  <c r="S317" i="5" s="1"/>
  <c r="H314" i="5"/>
  <c r="I290" i="5"/>
  <c r="J290" i="5"/>
  <c r="K290" i="5"/>
  <c r="L290" i="5"/>
  <c r="M290" i="5"/>
  <c r="O290" i="5"/>
  <c r="P290" i="5"/>
  <c r="R290" i="5"/>
  <c r="S290" i="5"/>
  <c r="T290" i="5"/>
  <c r="U290" i="5"/>
  <c r="V290" i="5"/>
  <c r="W290" i="5"/>
  <c r="R293" i="5" s="1"/>
  <c r="X290" i="5"/>
  <c r="S293" i="5" s="1"/>
  <c r="H290" i="5"/>
  <c r="I269" i="5"/>
  <c r="J269" i="5"/>
  <c r="K269" i="5"/>
  <c r="L269" i="5"/>
  <c r="M269" i="5"/>
  <c r="N269" i="5"/>
  <c r="Q269" i="5"/>
  <c r="R269" i="5"/>
  <c r="S269" i="5"/>
  <c r="T269" i="5"/>
  <c r="U269" i="5"/>
  <c r="V269" i="5"/>
  <c r="W269" i="5"/>
  <c r="R272" i="5" s="1"/>
  <c r="X269" i="5"/>
  <c r="S272" i="5" s="1"/>
  <c r="H269" i="5"/>
  <c r="I252" i="5"/>
  <c r="J252" i="5"/>
  <c r="K252" i="5"/>
  <c r="L252" i="5"/>
  <c r="M252" i="5"/>
  <c r="O252" i="5"/>
  <c r="P252" i="5"/>
  <c r="R252" i="5"/>
  <c r="S252" i="5"/>
  <c r="T252" i="5"/>
  <c r="U252" i="5"/>
  <c r="V252" i="5"/>
  <c r="W252" i="5"/>
  <c r="R255" i="5" s="1"/>
  <c r="X252" i="5"/>
  <c r="S255" i="5" s="1"/>
  <c r="H252" i="5"/>
  <c r="I234" i="5"/>
  <c r="J234" i="5"/>
  <c r="K234" i="5"/>
  <c r="L234" i="5"/>
  <c r="M234" i="5"/>
  <c r="R234" i="5"/>
  <c r="S234" i="5"/>
  <c r="T234" i="5"/>
  <c r="U234" i="5"/>
  <c r="V234" i="5"/>
  <c r="W234" i="5"/>
  <c r="R237" i="5" s="1"/>
  <c r="X234" i="5"/>
  <c r="S237" i="5" s="1"/>
  <c r="H234" i="5"/>
  <c r="I207" i="5"/>
  <c r="J207" i="5"/>
  <c r="K207" i="5"/>
  <c r="L207" i="5"/>
  <c r="M207" i="5"/>
  <c r="N207" i="5"/>
  <c r="R207" i="5"/>
  <c r="S207" i="5"/>
  <c r="T207" i="5"/>
  <c r="U207" i="5"/>
  <c r="V207" i="5"/>
  <c r="W207" i="5"/>
  <c r="R210" i="5" s="1"/>
  <c r="X207" i="5"/>
  <c r="S210" i="5" s="1"/>
  <c r="H207" i="5"/>
  <c r="I184" i="5"/>
  <c r="J184" i="5"/>
  <c r="K184" i="5"/>
  <c r="L184" i="5"/>
  <c r="M184" i="5"/>
  <c r="N184" i="5"/>
  <c r="O184" i="5"/>
  <c r="R184" i="5"/>
  <c r="S184" i="5"/>
  <c r="T184" i="5"/>
  <c r="U184" i="5"/>
  <c r="V184" i="5"/>
  <c r="W184" i="5"/>
  <c r="R187" i="5" s="1"/>
  <c r="X184" i="5"/>
  <c r="S187" i="5" s="1"/>
  <c r="H184" i="5"/>
  <c r="I166" i="5"/>
  <c r="J166" i="5"/>
  <c r="K166" i="5"/>
  <c r="L166" i="5"/>
  <c r="M166" i="5"/>
  <c r="Q166" i="5"/>
  <c r="R166" i="5"/>
  <c r="S166" i="5"/>
  <c r="T166" i="5"/>
  <c r="U166" i="5"/>
  <c r="V166" i="5"/>
  <c r="W166" i="5"/>
  <c r="R169" i="5" s="1"/>
  <c r="X166" i="5"/>
  <c r="S169" i="5" s="1"/>
  <c r="H166" i="5"/>
  <c r="I150" i="5"/>
  <c r="J150" i="5"/>
  <c r="K150" i="5"/>
  <c r="L150" i="5"/>
  <c r="M150" i="5"/>
  <c r="N150" i="5"/>
  <c r="R150" i="5"/>
  <c r="S150" i="5"/>
  <c r="T150" i="5"/>
  <c r="U150" i="5"/>
  <c r="V150" i="5"/>
  <c r="W150" i="5"/>
  <c r="R153" i="5" s="1"/>
  <c r="X150" i="5"/>
  <c r="S153" i="5" s="1"/>
  <c r="H150" i="5"/>
  <c r="I137" i="5"/>
  <c r="J137" i="5"/>
  <c r="K137" i="5"/>
  <c r="L137" i="5"/>
  <c r="M137" i="5"/>
  <c r="N137" i="5"/>
  <c r="N140" i="5" s="1"/>
  <c r="N143" i="5" s="1"/>
  <c r="O137" i="5"/>
  <c r="O140" i="5" s="1"/>
  <c r="O143" i="5" s="1"/>
  <c r="P137" i="5"/>
  <c r="P140" i="5" s="1"/>
  <c r="P143" i="5" s="1"/>
  <c r="Q137" i="5"/>
  <c r="Q140" i="5" s="1"/>
  <c r="Q143" i="5" s="1"/>
  <c r="R137" i="5"/>
  <c r="S137" i="5"/>
  <c r="T137" i="5"/>
  <c r="U137" i="5"/>
  <c r="V137" i="5"/>
  <c r="W137" i="5"/>
  <c r="R140" i="5" s="1"/>
  <c r="X137" i="5"/>
  <c r="S140" i="5" s="1"/>
  <c r="H137" i="5"/>
  <c r="I18" i="5"/>
  <c r="J18" i="5"/>
  <c r="K18" i="5"/>
  <c r="L18" i="5"/>
  <c r="M18" i="5"/>
  <c r="N18" i="5"/>
  <c r="Q18" i="5"/>
  <c r="R18" i="5"/>
  <c r="S18" i="5"/>
  <c r="T18" i="5"/>
  <c r="U18" i="5"/>
  <c r="V18" i="5"/>
  <c r="W18" i="5"/>
  <c r="R21" i="5" s="1"/>
  <c r="X18" i="5"/>
  <c r="S21" i="5" s="1"/>
  <c r="H18" i="5"/>
  <c r="Y5" i="5"/>
  <c r="Z5" i="5" s="1"/>
  <c r="AB5" i="5" s="1"/>
  <c r="Y6" i="5"/>
  <c r="Z6" i="5" s="1"/>
  <c r="AB6" i="5" s="1"/>
  <c r="Y7" i="5"/>
  <c r="Z7" i="5" s="1"/>
  <c r="AB7" i="5" s="1"/>
  <c r="Y8" i="5"/>
  <c r="Z8" i="5" s="1"/>
  <c r="AB8" i="5" s="1"/>
  <c r="Y9" i="5"/>
  <c r="Z9" i="5" s="1"/>
  <c r="AB9" i="5" s="1"/>
  <c r="Y10" i="5"/>
  <c r="Z10" i="5" s="1"/>
  <c r="AB10" i="5" s="1"/>
  <c r="Y11" i="5"/>
  <c r="Z11" i="5" s="1"/>
  <c r="AB11" i="5" s="1"/>
  <c r="Y12" i="5"/>
  <c r="Z12" i="5" s="1"/>
  <c r="AB12" i="5" s="1"/>
  <c r="Y13" i="5"/>
  <c r="Z13" i="5" s="1"/>
  <c r="AB13" i="5" s="1"/>
  <c r="Y14" i="5"/>
  <c r="AA14" i="5" s="1"/>
  <c r="Y15" i="5"/>
  <c r="Z15" i="5" s="1"/>
  <c r="AB15" i="5" s="1"/>
  <c r="Y16" i="5"/>
  <c r="Z16" i="5" s="1"/>
  <c r="AB16" i="5" s="1"/>
  <c r="Y17" i="5"/>
  <c r="Y27" i="5"/>
  <c r="AA27" i="5" s="1"/>
  <c r="Y28" i="5"/>
  <c r="Z28" i="5" s="1"/>
  <c r="AB28" i="5" s="1"/>
  <c r="Y29" i="5"/>
  <c r="Z29" i="5" s="1"/>
  <c r="AB29" i="5" s="1"/>
  <c r="Y30" i="5"/>
  <c r="Y31" i="5"/>
  <c r="AA31" i="5" s="1"/>
  <c r="Y32" i="5"/>
  <c r="AA32" i="5" s="1"/>
  <c r="Y33" i="5"/>
  <c r="Z33" i="5" s="1"/>
  <c r="AB33" i="5" s="1"/>
  <c r="Y34" i="5"/>
  <c r="Y35" i="5"/>
  <c r="AA35" i="5" s="1"/>
  <c r="Y36" i="5"/>
  <c r="AA36" i="5" s="1"/>
  <c r="Y37" i="5"/>
  <c r="Z37" i="5" s="1"/>
  <c r="AB37" i="5" s="1"/>
  <c r="Y38" i="5"/>
  <c r="Y39" i="5"/>
  <c r="AA39" i="5" s="1"/>
  <c r="Y41" i="5"/>
  <c r="Z41" i="5" s="1"/>
  <c r="AB41" i="5" s="1"/>
  <c r="Y42" i="5"/>
  <c r="Y43" i="5"/>
  <c r="AA43" i="5" s="1"/>
  <c r="Y44" i="5"/>
  <c r="Z44" i="5" s="1"/>
  <c r="AB44" i="5" s="1"/>
  <c r="Y45" i="5"/>
  <c r="Z45" i="5" s="1"/>
  <c r="AB45" i="5" s="1"/>
  <c r="Y46" i="5"/>
  <c r="Y47" i="5"/>
  <c r="AA47" i="5" s="1"/>
  <c r="Y48" i="5"/>
  <c r="AA48" i="5" s="1"/>
  <c r="Y49" i="5"/>
  <c r="Z49" i="5" s="1"/>
  <c r="AB49" i="5" s="1"/>
  <c r="Y50" i="5"/>
  <c r="Y51" i="5"/>
  <c r="AA51" i="5" s="1"/>
  <c r="Y52" i="5"/>
  <c r="Z52" i="5" s="1"/>
  <c r="AB52" i="5" s="1"/>
  <c r="Y53" i="5"/>
  <c r="Z53" i="5" s="1"/>
  <c r="AB53" i="5" s="1"/>
  <c r="Y54" i="5"/>
  <c r="Y56" i="5"/>
  <c r="AA56" i="5" s="1"/>
  <c r="Y57" i="5"/>
  <c r="Z57" i="5" s="1"/>
  <c r="AB57" i="5" s="1"/>
  <c r="Y58" i="5"/>
  <c r="Y59" i="5"/>
  <c r="AA59" i="5" s="1"/>
  <c r="Y60" i="5"/>
  <c r="Z60" i="5" s="1"/>
  <c r="AB60" i="5" s="1"/>
  <c r="Y61" i="5"/>
  <c r="Z61" i="5" s="1"/>
  <c r="AB61" i="5" s="1"/>
  <c r="Y62" i="5"/>
  <c r="Y63" i="5"/>
  <c r="AA63" i="5" s="1"/>
  <c r="Y64" i="5"/>
  <c r="AA64" i="5" s="1"/>
  <c r="Y65" i="5"/>
  <c r="Z65" i="5" s="1"/>
  <c r="AB65" i="5" s="1"/>
  <c r="Y66" i="5"/>
  <c r="Y67" i="5"/>
  <c r="AA67" i="5" s="1"/>
  <c r="Y68" i="5"/>
  <c r="Z68" i="5" s="1"/>
  <c r="AB68" i="5" s="1"/>
  <c r="Y69" i="5"/>
  <c r="Z69" i="5" s="1"/>
  <c r="AB69" i="5" s="1"/>
  <c r="Y70" i="5"/>
  <c r="Y71" i="5"/>
  <c r="AA71" i="5" s="1"/>
  <c r="Y72" i="5"/>
  <c r="AA72" i="5" s="1"/>
  <c r="Y73" i="5"/>
  <c r="Z73" i="5" s="1"/>
  <c r="AB73" i="5" s="1"/>
  <c r="Y74" i="5"/>
  <c r="Y75" i="5"/>
  <c r="AA75" i="5" s="1"/>
  <c r="Y76" i="5"/>
  <c r="Z76" i="5" s="1"/>
  <c r="AB76" i="5" s="1"/>
  <c r="Y77" i="5"/>
  <c r="Z77" i="5" s="1"/>
  <c r="AB77" i="5" s="1"/>
  <c r="Y78" i="5"/>
  <c r="Y79" i="5"/>
  <c r="AA79" i="5" s="1"/>
  <c r="Y80" i="5"/>
  <c r="AA80" i="5" s="1"/>
  <c r="Y81" i="5"/>
  <c r="Z81" i="5" s="1"/>
  <c r="AB81" i="5" s="1"/>
  <c r="Y82" i="5"/>
  <c r="Y83" i="5"/>
  <c r="AA83" i="5" s="1"/>
  <c r="Y84" i="5"/>
  <c r="Z84" i="5" s="1"/>
  <c r="AB84" i="5" s="1"/>
  <c r="Y85" i="5"/>
  <c r="Z85" i="5" s="1"/>
  <c r="AB85" i="5" s="1"/>
  <c r="Y86" i="5"/>
  <c r="Y87" i="5"/>
  <c r="AA87" i="5" s="1"/>
  <c r="Y88" i="5"/>
  <c r="AA88" i="5" s="1"/>
  <c r="Y89" i="5"/>
  <c r="Z89" i="5" s="1"/>
  <c r="AB89" i="5" s="1"/>
  <c r="Y90" i="5"/>
  <c r="Y91" i="5"/>
  <c r="AA91" i="5" s="1"/>
  <c r="Y92" i="5"/>
  <c r="Z92" i="5" s="1"/>
  <c r="AB92" i="5" s="1"/>
  <c r="Y93" i="5"/>
  <c r="Z93" i="5" s="1"/>
  <c r="AB93" i="5" s="1"/>
  <c r="Y94" i="5"/>
  <c r="Y95" i="5"/>
  <c r="AA95" i="5" s="1"/>
  <c r="Y96" i="5"/>
  <c r="Z96" i="5" s="1"/>
  <c r="AB96" i="5" s="1"/>
  <c r="Y97" i="5"/>
  <c r="Z97" i="5" s="1"/>
  <c r="AB97" i="5" s="1"/>
  <c r="Y98" i="5"/>
  <c r="Y99" i="5"/>
  <c r="AA99" i="5" s="1"/>
  <c r="Y100" i="5"/>
  <c r="AA100" i="5" s="1"/>
  <c r="Y101" i="5"/>
  <c r="AA101" i="5" s="1"/>
  <c r="Y102" i="5"/>
  <c r="AA102" i="5" s="1"/>
  <c r="Y103" i="5"/>
  <c r="AA103" i="5" s="1"/>
  <c r="Y104" i="5"/>
  <c r="AA104" i="5" s="1"/>
  <c r="Y105" i="5"/>
  <c r="AA105" i="5" s="1"/>
  <c r="Y106" i="5"/>
  <c r="AA106" i="5" s="1"/>
  <c r="Y107" i="5"/>
  <c r="AA107" i="5" s="1"/>
  <c r="Y108" i="5"/>
  <c r="AA108" i="5" s="1"/>
  <c r="Y109" i="5"/>
  <c r="AA109" i="5" s="1"/>
  <c r="Y110" i="5"/>
  <c r="AA110" i="5" s="1"/>
  <c r="Y111" i="5"/>
  <c r="AA111" i="5" s="1"/>
  <c r="Y112" i="5"/>
  <c r="AA112" i="5" s="1"/>
  <c r="Y113" i="5"/>
  <c r="AA113" i="5" s="1"/>
  <c r="Y114" i="5"/>
  <c r="AA114" i="5" s="1"/>
  <c r="Y115" i="5"/>
  <c r="AA115" i="5" s="1"/>
  <c r="Y116" i="5"/>
  <c r="AA116" i="5" s="1"/>
  <c r="Y117" i="5"/>
  <c r="AA117" i="5" s="1"/>
  <c r="Y118" i="5"/>
  <c r="AA118" i="5" s="1"/>
  <c r="Y119" i="5"/>
  <c r="AA119" i="5" s="1"/>
  <c r="Y120" i="5"/>
  <c r="AA120" i="5" s="1"/>
  <c r="Y121" i="5"/>
  <c r="AA121" i="5" s="1"/>
  <c r="Y122" i="5"/>
  <c r="AA122" i="5" s="1"/>
  <c r="Y123" i="5"/>
  <c r="AA123" i="5" s="1"/>
  <c r="Y124" i="5"/>
  <c r="AA124" i="5" s="1"/>
  <c r="Y125" i="5"/>
  <c r="AA125" i="5" s="1"/>
  <c r="Y126" i="5"/>
  <c r="AA126" i="5" s="1"/>
  <c r="Y127" i="5"/>
  <c r="AA127" i="5" s="1"/>
  <c r="Y128" i="5"/>
  <c r="AA128" i="5" s="1"/>
  <c r="Y129" i="5"/>
  <c r="AA129" i="5" s="1"/>
  <c r="Y136" i="5"/>
  <c r="Y146" i="5"/>
  <c r="AA146" i="5" s="1"/>
  <c r="Y147" i="5"/>
  <c r="Y148" i="5"/>
  <c r="AA148" i="5" s="1"/>
  <c r="Y149" i="5"/>
  <c r="Y159" i="5"/>
  <c r="AA159" i="5" s="1"/>
  <c r="Y160" i="5"/>
  <c r="Y161" i="5"/>
  <c r="Z161" i="5" s="1"/>
  <c r="AB161" i="5" s="1"/>
  <c r="Y162" i="5"/>
  <c r="Z162" i="5" s="1"/>
  <c r="AB162" i="5" s="1"/>
  <c r="Y163" i="5"/>
  <c r="AA163" i="5" s="1"/>
  <c r="Y164" i="5"/>
  <c r="AA164" i="5" s="1"/>
  <c r="Y165" i="5"/>
  <c r="Z165" i="5" s="1"/>
  <c r="AB165" i="5" s="1"/>
  <c r="Y175" i="5"/>
  <c r="Z175" i="5" s="1"/>
  <c r="AB175" i="5" s="1"/>
  <c r="Y176" i="5"/>
  <c r="AA176" i="5" s="1"/>
  <c r="Y177" i="5"/>
  <c r="AA177" i="5" s="1"/>
  <c r="Y178" i="5"/>
  <c r="AA178" i="5" s="1"/>
  <c r="Y179" i="5"/>
  <c r="AA179" i="5" s="1"/>
  <c r="Y180" i="5"/>
  <c r="Z180" i="5" s="1"/>
  <c r="AB180" i="5" s="1"/>
  <c r="Y181" i="5"/>
  <c r="Z181" i="5" s="1"/>
  <c r="AB181" i="5" s="1"/>
  <c r="Y182" i="5"/>
  <c r="Z182" i="5" s="1"/>
  <c r="AB182" i="5" s="1"/>
  <c r="Y183" i="5"/>
  <c r="Z183" i="5" s="1"/>
  <c r="AB183" i="5" s="1"/>
  <c r="Y193" i="5"/>
  <c r="Z193" i="5" s="1"/>
  <c r="AB193" i="5" s="1"/>
  <c r="Y194" i="5"/>
  <c r="Z194" i="5" s="1"/>
  <c r="AB194" i="5" s="1"/>
  <c r="Y195" i="5"/>
  <c r="AA195" i="5" s="1"/>
  <c r="Y196" i="5"/>
  <c r="Z196" i="5" s="1"/>
  <c r="AB196" i="5" s="1"/>
  <c r="Y197" i="5"/>
  <c r="Z197" i="5" s="1"/>
  <c r="AB197" i="5" s="1"/>
  <c r="Y198" i="5"/>
  <c r="Z198" i="5" s="1"/>
  <c r="AB198" i="5" s="1"/>
  <c r="Y199" i="5"/>
  <c r="Z199" i="5" s="1"/>
  <c r="AB199" i="5" s="1"/>
  <c r="Y200" i="5"/>
  <c r="Z200" i="5" s="1"/>
  <c r="AB200" i="5" s="1"/>
  <c r="Y201" i="5"/>
  <c r="Z201" i="5" s="1"/>
  <c r="AB201" i="5" s="1"/>
  <c r="Y202" i="5"/>
  <c r="Z202" i="5" s="1"/>
  <c r="AB202" i="5" s="1"/>
  <c r="Y203" i="5"/>
  <c r="Z203" i="5" s="1"/>
  <c r="AB203" i="5" s="1"/>
  <c r="Y204" i="5"/>
  <c r="Z204" i="5" s="1"/>
  <c r="AB204" i="5" s="1"/>
  <c r="Y205" i="5"/>
  <c r="Z205" i="5" s="1"/>
  <c r="AB205" i="5" s="1"/>
  <c r="Y206" i="5"/>
  <c r="Z206" i="5" s="1"/>
  <c r="AB206" i="5" s="1"/>
  <c r="Y216" i="5"/>
  <c r="AA216" i="5" s="1"/>
  <c r="Y217" i="5"/>
  <c r="Z217" i="5" s="1"/>
  <c r="AB217" i="5" s="1"/>
  <c r="Y218" i="5"/>
  <c r="Z218" i="5" s="1"/>
  <c r="AB218" i="5" s="1"/>
  <c r="Y219" i="5"/>
  <c r="Z219" i="5" s="1"/>
  <c r="AB219" i="5" s="1"/>
  <c r="Y220" i="5"/>
  <c r="AA220" i="5" s="1"/>
  <c r="Y221" i="5"/>
  <c r="Z221" i="5" s="1"/>
  <c r="AB221" i="5" s="1"/>
  <c r="Y222" i="5"/>
  <c r="AA222" i="5" s="1"/>
  <c r="Y223" i="5"/>
  <c r="Z223" i="5" s="1"/>
  <c r="AB223" i="5" s="1"/>
  <c r="Y224" i="5"/>
  <c r="AA224" i="5" s="1"/>
  <c r="Y225" i="5"/>
  <c r="Z225" i="5" s="1"/>
  <c r="AB225" i="5" s="1"/>
  <c r="Y226" i="5"/>
  <c r="AA226" i="5" s="1"/>
  <c r="Y227" i="5"/>
  <c r="Z227" i="5" s="1"/>
  <c r="AB227" i="5" s="1"/>
  <c r="Y228" i="5"/>
  <c r="Z228" i="5" s="1"/>
  <c r="AB228" i="5" s="1"/>
  <c r="Y229" i="5"/>
  <c r="Z229" i="5" s="1"/>
  <c r="AB229" i="5" s="1"/>
  <c r="Y230" i="5"/>
  <c r="AA230" i="5" s="1"/>
  <c r="Y231" i="5"/>
  <c r="Z231" i="5" s="1"/>
  <c r="AB231" i="5" s="1"/>
  <c r="Y232" i="5"/>
  <c r="AA232" i="5" s="1"/>
  <c r="Y233" i="5"/>
  <c r="Z233" i="5" s="1"/>
  <c r="AB233" i="5" s="1"/>
  <c r="Y243" i="5"/>
  <c r="AA243" i="5" s="1"/>
  <c r="Y244" i="5"/>
  <c r="Z244" i="5" s="1"/>
  <c r="AB244" i="5" s="1"/>
  <c r="Y245" i="5"/>
  <c r="Z245" i="5" s="1"/>
  <c r="AB245" i="5" s="1"/>
  <c r="Y246" i="5"/>
  <c r="Z246" i="5" s="1"/>
  <c r="AB246" i="5" s="1"/>
  <c r="Y247" i="5"/>
  <c r="AA247" i="5" s="1"/>
  <c r="Y248" i="5"/>
  <c r="Z248" i="5" s="1"/>
  <c r="AB248" i="5" s="1"/>
  <c r="Y249" i="5"/>
  <c r="Z249" i="5" s="1"/>
  <c r="AB249" i="5" s="1"/>
  <c r="Y250" i="5"/>
  <c r="Z250" i="5" s="1"/>
  <c r="AB250" i="5" s="1"/>
  <c r="Y251" i="5"/>
  <c r="AA251" i="5" s="1"/>
  <c r="Y261" i="5"/>
  <c r="Z261" i="5" s="1"/>
  <c r="AB261" i="5" s="1"/>
  <c r="Y262" i="5"/>
  <c r="Z262" i="5" s="1"/>
  <c r="AB262" i="5" s="1"/>
  <c r="Y263" i="5"/>
  <c r="Z263" i="5" s="1"/>
  <c r="AB263" i="5" s="1"/>
  <c r="Y264" i="5"/>
  <c r="AA264" i="5" s="1"/>
  <c r="Y265" i="5"/>
  <c r="AA265" i="5" s="1"/>
  <c r="Y266" i="5"/>
  <c r="AA266" i="5" s="1"/>
  <c r="Y267" i="5"/>
  <c r="AA267" i="5" s="1"/>
  <c r="Y268" i="5"/>
  <c r="AA268" i="5" s="1"/>
  <c r="Y278" i="5"/>
  <c r="AA278" i="5" s="1"/>
  <c r="Y279" i="5"/>
  <c r="AA279" i="5" s="1"/>
  <c r="Y280" i="5"/>
  <c r="AA280" i="5" s="1"/>
  <c r="Y281" i="5"/>
  <c r="AA281" i="5" s="1"/>
  <c r="Y282" i="5"/>
  <c r="AA282" i="5" s="1"/>
  <c r="Y283" i="5"/>
  <c r="AA283" i="5" s="1"/>
  <c r="Y284" i="5"/>
  <c r="AA284" i="5" s="1"/>
  <c r="Y285" i="5"/>
  <c r="AA285" i="5" s="1"/>
  <c r="Y286" i="5"/>
  <c r="AA286" i="5" s="1"/>
  <c r="Y287" i="5"/>
  <c r="AA287" i="5" s="1"/>
  <c r="Y288" i="5"/>
  <c r="AA288" i="5" s="1"/>
  <c r="Y289" i="5"/>
  <c r="AA289" i="5" s="1"/>
  <c r="Y299" i="5"/>
  <c r="AA299" i="5" s="1"/>
  <c r="Y300" i="5"/>
  <c r="AA300" i="5" s="1"/>
  <c r="Y301" i="5"/>
  <c r="AA301" i="5" s="1"/>
  <c r="Y302" i="5"/>
  <c r="AA302" i="5" s="1"/>
  <c r="Y303" i="5"/>
  <c r="AA303" i="5" s="1"/>
  <c r="Y304" i="5"/>
  <c r="AA304" i="5" s="1"/>
  <c r="Y305" i="5"/>
  <c r="AA305" i="5" s="1"/>
  <c r="Y306" i="5"/>
  <c r="AA306" i="5" s="1"/>
  <c r="Y307" i="5"/>
  <c r="AA307" i="5" s="1"/>
  <c r="Y308" i="5"/>
  <c r="AA308" i="5" s="1"/>
  <c r="Y309" i="5"/>
  <c r="AA309" i="5" s="1"/>
  <c r="Y310" i="5"/>
  <c r="AA310" i="5" s="1"/>
  <c r="Y311" i="5"/>
  <c r="AA311" i="5" s="1"/>
  <c r="Y312" i="5"/>
  <c r="AA312" i="5" s="1"/>
  <c r="Y313" i="5"/>
  <c r="AA313" i="5" s="1"/>
  <c r="Y322" i="5"/>
  <c r="AA322" i="5" s="1"/>
  <c r="Y323" i="5"/>
  <c r="AA323" i="5" s="1"/>
  <c r="Y324" i="5"/>
  <c r="AA324" i="5" s="1"/>
  <c r="Y326" i="5"/>
  <c r="AA326" i="5" s="1"/>
  <c r="Y327" i="5"/>
  <c r="AA327" i="5" s="1"/>
  <c r="Y328" i="5"/>
  <c r="AA328" i="5" s="1"/>
  <c r="Y329" i="5"/>
  <c r="AA329" i="5" s="1"/>
  <c r="Y331" i="5"/>
  <c r="AA331" i="5" s="1"/>
  <c r="Y332" i="5"/>
  <c r="AA332" i="5" s="1"/>
  <c r="Y333" i="5"/>
  <c r="AA333" i="5" s="1"/>
  <c r="Y334" i="5"/>
  <c r="AA334" i="5" s="1"/>
  <c r="Y335" i="5"/>
  <c r="AA335" i="5" s="1"/>
  <c r="Y336" i="5"/>
  <c r="AA336" i="5" s="1"/>
  <c r="Y337" i="5"/>
  <c r="AA337" i="5" s="1"/>
  <c r="Y338" i="5"/>
  <c r="AA338" i="5" s="1"/>
  <c r="Y339" i="5"/>
  <c r="AA339" i="5" s="1"/>
  <c r="Y340" i="5"/>
  <c r="AA340" i="5" s="1"/>
  <c r="Y4" i="5"/>
  <c r="Z4" i="5" s="1"/>
  <c r="AB4" i="5" s="1"/>
  <c r="I86" i="6"/>
  <c r="J86" i="6"/>
  <c r="J89" i="6" s="1"/>
  <c r="K86" i="6"/>
  <c r="K89" i="6" s="1"/>
  <c r="L86" i="6"/>
  <c r="L89" i="6" s="1"/>
  <c r="M86" i="6"/>
  <c r="M89" i="6" s="1"/>
  <c r="N86" i="6"/>
  <c r="N89" i="6" s="1"/>
  <c r="N92" i="6" s="1"/>
  <c r="O86" i="6"/>
  <c r="O89" i="6" s="1"/>
  <c r="O92" i="6" s="1"/>
  <c r="P86" i="6"/>
  <c r="P89" i="6" s="1"/>
  <c r="P92" i="6" s="1"/>
  <c r="Q86" i="6"/>
  <c r="Q89" i="6" s="1"/>
  <c r="Q92" i="6" s="1"/>
  <c r="R86" i="6"/>
  <c r="S86" i="6"/>
  <c r="T86" i="6"/>
  <c r="U86" i="6"/>
  <c r="W86" i="6"/>
  <c r="R89" i="6" s="1"/>
  <c r="X86" i="6"/>
  <c r="S89" i="6" s="1"/>
  <c r="H86" i="6"/>
  <c r="I15" i="6"/>
  <c r="J15" i="6"/>
  <c r="K15" i="6"/>
  <c r="L15" i="6"/>
  <c r="M15" i="6"/>
  <c r="N15" i="6"/>
  <c r="O15" i="6"/>
  <c r="P15" i="6"/>
  <c r="R15" i="6"/>
  <c r="S15" i="6"/>
  <c r="T15" i="6"/>
  <c r="U15" i="6"/>
  <c r="V15" i="6"/>
  <c r="W15" i="6"/>
  <c r="R18" i="6" s="1"/>
  <c r="X15" i="6"/>
  <c r="S18" i="6" s="1"/>
  <c r="H15" i="6"/>
  <c r="Y5" i="6"/>
  <c r="Z5" i="6" s="1"/>
  <c r="AB5" i="6" s="1"/>
  <c r="Y6" i="6"/>
  <c r="Z6" i="6" s="1"/>
  <c r="AB6" i="6" s="1"/>
  <c r="Y7" i="6"/>
  <c r="Z7" i="6" s="1"/>
  <c r="AB7" i="6" s="1"/>
  <c r="Y8" i="6"/>
  <c r="Z8" i="6" s="1"/>
  <c r="AB8" i="6" s="1"/>
  <c r="Y9" i="6"/>
  <c r="Z9" i="6" s="1"/>
  <c r="AB9" i="6" s="1"/>
  <c r="Y10" i="6"/>
  <c r="Z10" i="6" s="1"/>
  <c r="AB10" i="6" s="1"/>
  <c r="Y11" i="6"/>
  <c r="Z11" i="6" s="1"/>
  <c r="AB11" i="6" s="1"/>
  <c r="Y12" i="6"/>
  <c r="Z12" i="6" s="1"/>
  <c r="AB12" i="6" s="1"/>
  <c r="Y13" i="6"/>
  <c r="Z13" i="6" s="1"/>
  <c r="AB13" i="6" s="1"/>
  <c r="Y14" i="6"/>
  <c r="Z14" i="6" s="1"/>
  <c r="AB14" i="6" s="1"/>
  <c r="Y24" i="6"/>
  <c r="Z24" i="6" s="1"/>
  <c r="AB24" i="6" s="1"/>
  <c r="Y25" i="6"/>
  <c r="Z25" i="6" s="1"/>
  <c r="AB25" i="6" s="1"/>
  <c r="Y26" i="6"/>
  <c r="Z26" i="6" s="1"/>
  <c r="AB26" i="6" s="1"/>
  <c r="Y27" i="6"/>
  <c r="Z27" i="6" s="1"/>
  <c r="AB27" i="6" s="1"/>
  <c r="Y28" i="6"/>
  <c r="Z28" i="6" s="1"/>
  <c r="AB28" i="6" s="1"/>
  <c r="Y29" i="6"/>
  <c r="Z29" i="6" s="1"/>
  <c r="AB29" i="6" s="1"/>
  <c r="Y30" i="6"/>
  <c r="Z30" i="6" s="1"/>
  <c r="AB30" i="6" s="1"/>
  <c r="Y31" i="6"/>
  <c r="Z31" i="6" s="1"/>
  <c r="AB31" i="6" s="1"/>
  <c r="Y32" i="6"/>
  <c r="Z32" i="6" s="1"/>
  <c r="AB32" i="6" s="1"/>
  <c r="Y33" i="6"/>
  <c r="Z33" i="6" s="1"/>
  <c r="AB33" i="6" s="1"/>
  <c r="Y34" i="6"/>
  <c r="Z34" i="6" s="1"/>
  <c r="AB34" i="6" s="1"/>
  <c r="Y35" i="6"/>
  <c r="Z35" i="6" s="1"/>
  <c r="AB35" i="6" s="1"/>
  <c r="Y36" i="6"/>
  <c r="Z36" i="6" s="1"/>
  <c r="AB36" i="6" s="1"/>
  <c r="Y37" i="6"/>
  <c r="Z37" i="6" s="1"/>
  <c r="AB37" i="6" s="1"/>
  <c r="Y38" i="6"/>
  <c r="Z38" i="6" s="1"/>
  <c r="AB38" i="6" s="1"/>
  <c r="Y39" i="6"/>
  <c r="Z39" i="6" s="1"/>
  <c r="AB39" i="6" s="1"/>
  <c r="Y40" i="6"/>
  <c r="Z40" i="6" s="1"/>
  <c r="AB40" i="6" s="1"/>
  <c r="Y41" i="6"/>
  <c r="Z41" i="6" s="1"/>
  <c r="AB41" i="6" s="1"/>
  <c r="Y42" i="6"/>
  <c r="Z42" i="6" s="1"/>
  <c r="AB42" i="6" s="1"/>
  <c r="Y43" i="6"/>
  <c r="Z43" i="6" s="1"/>
  <c r="AB43" i="6" s="1"/>
  <c r="Y44" i="6"/>
  <c r="Z44" i="6" s="1"/>
  <c r="AB44" i="6" s="1"/>
  <c r="Y45" i="6"/>
  <c r="Z45" i="6" s="1"/>
  <c r="AB45" i="6" s="1"/>
  <c r="Y46" i="6"/>
  <c r="Z46" i="6" s="1"/>
  <c r="AB46" i="6" s="1"/>
  <c r="Y47" i="6"/>
  <c r="Z47" i="6" s="1"/>
  <c r="AB47" i="6" s="1"/>
  <c r="Y48" i="6"/>
  <c r="Z48" i="6" s="1"/>
  <c r="AB48" i="6" s="1"/>
  <c r="Y49" i="6"/>
  <c r="Z49" i="6" s="1"/>
  <c r="AB49" i="6" s="1"/>
  <c r="Y50" i="6"/>
  <c r="Z50" i="6" s="1"/>
  <c r="AB50" i="6" s="1"/>
  <c r="Y51" i="6"/>
  <c r="Z51" i="6" s="1"/>
  <c r="AB51" i="6" s="1"/>
  <c r="Y52" i="6"/>
  <c r="Z52" i="6" s="1"/>
  <c r="AB52" i="6" s="1"/>
  <c r="Y53" i="6"/>
  <c r="Z53" i="6" s="1"/>
  <c r="AB53" i="6" s="1"/>
  <c r="Y54" i="6"/>
  <c r="Z54" i="6" s="1"/>
  <c r="AB54" i="6" s="1"/>
  <c r="Y55" i="6"/>
  <c r="Z55" i="6" s="1"/>
  <c r="AB55" i="6" s="1"/>
  <c r="Y56" i="6"/>
  <c r="Z56" i="6" s="1"/>
  <c r="AB56" i="6" s="1"/>
  <c r="Y57" i="6"/>
  <c r="Z57" i="6" s="1"/>
  <c r="AB57" i="6" s="1"/>
  <c r="Y58" i="6"/>
  <c r="Z58" i="6" s="1"/>
  <c r="AB58" i="6" s="1"/>
  <c r="Y59" i="6"/>
  <c r="Z59" i="6" s="1"/>
  <c r="AB59" i="6" s="1"/>
  <c r="Y60" i="6"/>
  <c r="Z60" i="6" s="1"/>
  <c r="AB60" i="6" s="1"/>
  <c r="Y61" i="6"/>
  <c r="Z61" i="6" s="1"/>
  <c r="AB61" i="6" s="1"/>
  <c r="Y62" i="6"/>
  <c r="Z62" i="6" s="1"/>
  <c r="AB62" i="6" s="1"/>
  <c r="Y63" i="6"/>
  <c r="Z63" i="6" s="1"/>
  <c r="AB63" i="6" s="1"/>
  <c r="Y64" i="6"/>
  <c r="Z64" i="6" s="1"/>
  <c r="AB64" i="6" s="1"/>
  <c r="Y65" i="6"/>
  <c r="Z65" i="6" s="1"/>
  <c r="AB65" i="6" s="1"/>
  <c r="Y66" i="6"/>
  <c r="Z66" i="6" s="1"/>
  <c r="AB66" i="6" s="1"/>
  <c r="Y67" i="6"/>
  <c r="Z67" i="6" s="1"/>
  <c r="AB67" i="6" s="1"/>
  <c r="Y68" i="6"/>
  <c r="Z68" i="6" s="1"/>
  <c r="AB68" i="6" s="1"/>
  <c r="Y69" i="6"/>
  <c r="Z69" i="6" s="1"/>
  <c r="AB69" i="6" s="1"/>
  <c r="Y70" i="6"/>
  <c r="Z70" i="6" s="1"/>
  <c r="AB70" i="6" s="1"/>
  <c r="Y71" i="6"/>
  <c r="Z71" i="6" s="1"/>
  <c r="AB71" i="6" s="1"/>
  <c r="Y72" i="6"/>
  <c r="Z72" i="6" s="1"/>
  <c r="AB72" i="6" s="1"/>
  <c r="Y73" i="6"/>
  <c r="Z73" i="6" s="1"/>
  <c r="AB73" i="6" s="1"/>
  <c r="Y74" i="6"/>
  <c r="Z74" i="6" s="1"/>
  <c r="AB74" i="6" s="1"/>
  <c r="Y75" i="6"/>
  <c r="Z75" i="6" s="1"/>
  <c r="AB75" i="6" s="1"/>
  <c r="Y76" i="6"/>
  <c r="Z76" i="6" s="1"/>
  <c r="AB76" i="6" s="1"/>
  <c r="Y77" i="6"/>
  <c r="Z77" i="6" s="1"/>
  <c r="AB77" i="6" s="1"/>
  <c r="Y78" i="6"/>
  <c r="Z78" i="6" s="1"/>
  <c r="AB78" i="6" s="1"/>
  <c r="Y79" i="6"/>
  <c r="Z79" i="6" s="1"/>
  <c r="AB79" i="6" s="1"/>
  <c r="Y80" i="6"/>
  <c r="Z80" i="6" s="1"/>
  <c r="AB80" i="6" s="1"/>
  <c r="Y81" i="6"/>
  <c r="Z81" i="6" s="1"/>
  <c r="AB81" i="6" s="1"/>
  <c r="Y82" i="6"/>
  <c r="Z82" i="6" s="1"/>
  <c r="AB82" i="6" s="1"/>
  <c r="Y83" i="6"/>
  <c r="Z83" i="6" s="1"/>
  <c r="AB83" i="6" s="1"/>
  <c r="Y84" i="6"/>
  <c r="Z84" i="6" s="1"/>
  <c r="AB84" i="6" s="1"/>
  <c r="Y85" i="6"/>
  <c r="Z85" i="6" s="1"/>
  <c r="AB85" i="6" s="1"/>
  <c r="Y4" i="6"/>
  <c r="AA4" i="6" s="1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R187" i="8" s="1"/>
  <c r="X184" i="8"/>
  <c r="S187" i="8" s="1"/>
  <c r="H184" i="8"/>
  <c r="I135" i="8"/>
  <c r="J135" i="8"/>
  <c r="K135" i="8"/>
  <c r="L135" i="8"/>
  <c r="M135" i="8"/>
  <c r="N135" i="8"/>
  <c r="R135" i="8"/>
  <c r="S135" i="8"/>
  <c r="T135" i="8"/>
  <c r="U135" i="8"/>
  <c r="V135" i="8"/>
  <c r="W135" i="8"/>
  <c r="R138" i="8" s="1"/>
  <c r="X135" i="8"/>
  <c r="S138" i="8" s="1"/>
  <c r="H135" i="8"/>
  <c r="I121" i="8"/>
  <c r="J121" i="8"/>
  <c r="K121" i="8"/>
  <c r="L121" i="8"/>
  <c r="M121" i="8"/>
  <c r="N121" i="8"/>
  <c r="P121" i="8"/>
  <c r="R121" i="8"/>
  <c r="S121" i="8"/>
  <c r="T121" i="8"/>
  <c r="U121" i="8"/>
  <c r="V121" i="8"/>
  <c r="W121" i="8"/>
  <c r="R124" i="8" s="1"/>
  <c r="X121" i="8"/>
  <c r="S124" i="8" s="1"/>
  <c r="H121" i="8"/>
  <c r="I100" i="8"/>
  <c r="J100" i="8"/>
  <c r="K100" i="8"/>
  <c r="L100" i="8"/>
  <c r="M100" i="8"/>
  <c r="N100" i="8"/>
  <c r="R100" i="8"/>
  <c r="S100" i="8"/>
  <c r="T100" i="8"/>
  <c r="U100" i="8"/>
  <c r="V100" i="8"/>
  <c r="W100" i="8"/>
  <c r="R103" i="8" s="1"/>
  <c r="X100" i="8"/>
  <c r="S103" i="8" s="1"/>
  <c r="H100" i="8"/>
  <c r="I87" i="8"/>
  <c r="J87" i="8"/>
  <c r="K87" i="8"/>
  <c r="L87" i="8"/>
  <c r="M87" i="8"/>
  <c r="O87" i="8"/>
  <c r="P87" i="8"/>
  <c r="R87" i="8"/>
  <c r="S87" i="8"/>
  <c r="T87" i="8"/>
  <c r="U87" i="8"/>
  <c r="V87" i="8"/>
  <c r="W87" i="8"/>
  <c r="R90" i="8" s="1"/>
  <c r="X87" i="8"/>
  <c r="S90" i="8" s="1"/>
  <c r="H87" i="8"/>
  <c r="I70" i="8"/>
  <c r="J70" i="8"/>
  <c r="K70" i="8"/>
  <c r="L70" i="8"/>
  <c r="M70" i="8"/>
  <c r="N70" i="8"/>
  <c r="P70" i="8"/>
  <c r="Q70" i="8"/>
  <c r="R70" i="8"/>
  <c r="S70" i="8"/>
  <c r="T70" i="8"/>
  <c r="U70" i="8"/>
  <c r="V70" i="8"/>
  <c r="W70" i="8"/>
  <c r="X70" i="8"/>
  <c r="H70" i="8"/>
  <c r="I33" i="8"/>
  <c r="J33" i="8"/>
  <c r="K33" i="8"/>
  <c r="L33" i="8"/>
  <c r="M33" i="8"/>
  <c r="R33" i="8"/>
  <c r="S33" i="8"/>
  <c r="T33" i="8"/>
  <c r="U33" i="8"/>
  <c r="V33" i="8"/>
  <c r="W33" i="8"/>
  <c r="R36" i="8" s="1"/>
  <c r="X33" i="8"/>
  <c r="S36" i="8" s="1"/>
  <c r="H33" i="8"/>
  <c r="I22" i="8"/>
  <c r="J22" i="8"/>
  <c r="K22" i="8"/>
  <c r="L22" i="8"/>
  <c r="M22" i="8"/>
  <c r="R22" i="8"/>
  <c r="S22" i="8"/>
  <c r="T22" i="8"/>
  <c r="U22" i="8"/>
  <c r="W22" i="8"/>
  <c r="R25" i="8" s="1"/>
  <c r="X22" i="8"/>
  <c r="S25" i="8" s="1"/>
  <c r="H22" i="8"/>
  <c r="Y19" i="8"/>
  <c r="Z19" i="8" s="1"/>
  <c r="AB19" i="8" s="1"/>
  <c r="Y20" i="8"/>
  <c r="Y21" i="8"/>
  <c r="Y31" i="8"/>
  <c r="Y32" i="8"/>
  <c r="Y42" i="8"/>
  <c r="Y43" i="8"/>
  <c r="Y44" i="8"/>
  <c r="Y46" i="8"/>
  <c r="Z46" i="8" s="1"/>
  <c r="AB46" i="8" s="1"/>
  <c r="Y47" i="8"/>
  <c r="Z47" i="8" s="1"/>
  <c r="AB47" i="8" s="1"/>
  <c r="Y48" i="8"/>
  <c r="Z48" i="8" s="1"/>
  <c r="AB48" i="8" s="1"/>
  <c r="Y49" i="8"/>
  <c r="Z49" i="8" s="1"/>
  <c r="AB49" i="8" s="1"/>
  <c r="Y50" i="8"/>
  <c r="Z50" i="8" s="1"/>
  <c r="AB50" i="8" s="1"/>
  <c r="Y51" i="8"/>
  <c r="Z51" i="8" s="1"/>
  <c r="AB51" i="8" s="1"/>
  <c r="Y52" i="8"/>
  <c r="Z52" i="8" s="1"/>
  <c r="AB52" i="8" s="1"/>
  <c r="Y53" i="8"/>
  <c r="Z53" i="8" s="1"/>
  <c r="AB53" i="8" s="1"/>
  <c r="Y54" i="8"/>
  <c r="Z54" i="8" s="1"/>
  <c r="AB54" i="8" s="1"/>
  <c r="Y55" i="8"/>
  <c r="Z55" i="8" s="1"/>
  <c r="AB55" i="8" s="1"/>
  <c r="Y56" i="8"/>
  <c r="Z56" i="8" s="1"/>
  <c r="AB56" i="8" s="1"/>
  <c r="Y57" i="8"/>
  <c r="Z57" i="8" s="1"/>
  <c r="AB57" i="8" s="1"/>
  <c r="Y58" i="8"/>
  <c r="Z58" i="8" s="1"/>
  <c r="AB58" i="8" s="1"/>
  <c r="Y59" i="8"/>
  <c r="Z59" i="8" s="1"/>
  <c r="AB59" i="8" s="1"/>
  <c r="Y60" i="8"/>
  <c r="Z60" i="8" s="1"/>
  <c r="AB60" i="8" s="1"/>
  <c r="Y61" i="8"/>
  <c r="Z61" i="8" s="1"/>
  <c r="AB61" i="8" s="1"/>
  <c r="Y62" i="8"/>
  <c r="Z62" i="8" s="1"/>
  <c r="AB62" i="8" s="1"/>
  <c r="Y63" i="8"/>
  <c r="Z63" i="8" s="1"/>
  <c r="AB63" i="8" s="1"/>
  <c r="Y64" i="8"/>
  <c r="Z64" i="8" s="1"/>
  <c r="AB64" i="8" s="1"/>
  <c r="Y65" i="8"/>
  <c r="Z65" i="8" s="1"/>
  <c r="AB65" i="8" s="1"/>
  <c r="Y66" i="8"/>
  <c r="Z66" i="8" s="1"/>
  <c r="AB66" i="8" s="1"/>
  <c r="Y67" i="8"/>
  <c r="Z67" i="8" s="1"/>
  <c r="AB67" i="8" s="1"/>
  <c r="Y68" i="8"/>
  <c r="Z68" i="8" s="1"/>
  <c r="AB68" i="8" s="1"/>
  <c r="Y69" i="8"/>
  <c r="Z69" i="8" s="1"/>
  <c r="AB69" i="8" s="1"/>
  <c r="Y79" i="8"/>
  <c r="Z79" i="8" s="1"/>
  <c r="AB79" i="8" s="1"/>
  <c r="Y80" i="8"/>
  <c r="Z80" i="8" s="1"/>
  <c r="AB80" i="8" s="1"/>
  <c r="Y81" i="8"/>
  <c r="Z81" i="8" s="1"/>
  <c r="AB81" i="8" s="1"/>
  <c r="Y82" i="8"/>
  <c r="Z82" i="8" s="1"/>
  <c r="AB82" i="8" s="1"/>
  <c r="Y83" i="8"/>
  <c r="Z83" i="8" s="1"/>
  <c r="AB83" i="8" s="1"/>
  <c r="Y84" i="8"/>
  <c r="Z84" i="8" s="1"/>
  <c r="AB84" i="8" s="1"/>
  <c r="Y85" i="8"/>
  <c r="Z85" i="8" s="1"/>
  <c r="AB85" i="8" s="1"/>
  <c r="Y86" i="8"/>
  <c r="Z86" i="8" s="1"/>
  <c r="AB86" i="8" s="1"/>
  <c r="Y96" i="8"/>
  <c r="Z96" i="8" s="1"/>
  <c r="AB96" i="8" s="1"/>
  <c r="Y97" i="8"/>
  <c r="Z97" i="8" s="1"/>
  <c r="AB97" i="8" s="1"/>
  <c r="Y98" i="8"/>
  <c r="Z98" i="8" s="1"/>
  <c r="AB98" i="8" s="1"/>
  <c r="Y99" i="8"/>
  <c r="Z99" i="8" s="1"/>
  <c r="AB99" i="8" s="1"/>
  <c r="Y109" i="8"/>
  <c r="Z109" i="8" s="1"/>
  <c r="AB109" i="8" s="1"/>
  <c r="Y110" i="8"/>
  <c r="Z110" i="8" s="1"/>
  <c r="AB110" i="8" s="1"/>
  <c r="Y111" i="8"/>
  <c r="Z111" i="8" s="1"/>
  <c r="AB111" i="8" s="1"/>
  <c r="Y112" i="8"/>
  <c r="Z112" i="8" s="1"/>
  <c r="AB112" i="8" s="1"/>
  <c r="Y113" i="8"/>
  <c r="Z113" i="8" s="1"/>
  <c r="AB113" i="8" s="1"/>
  <c r="Y114" i="8"/>
  <c r="Z114" i="8" s="1"/>
  <c r="AB114" i="8" s="1"/>
  <c r="Y115" i="8"/>
  <c r="Z115" i="8" s="1"/>
  <c r="AB115" i="8" s="1"/>
  <c r="Y116" i="8"/>
  <c r="Z116" i="8" s="1"/>
  <c r="AB116" i="8" s="1"/>
  <c r="Y117" i="8"/>
  <c r="Z117" i="8" s="1"/>
  <c r="AB117" i="8" s="1"/>
  <c r="Y118" i="8"/>
  <c r="Z118" i="8" s="1"/>
  <c r="AB118" i="8" s="1"/>
  <c r="Y119" i="8"/>
  <c r="Z119" i="8" s="1"/>
  <c r="AB119" i="8" s="1"/>
  <c r="Y120" i="8"/>
  <c r="Z120" i="8" s="1"/>
  <c r="AB120" i="8" s="1"/>
  <c r="Y130" i="8"/>
  <c r="Z130" i="8" s="1"/>
  <c r="AB130" i="8" s="1"/>
  <c r="Y131" i="8"/>
  <c r="Z131" i="8" s="1"/>
  <c r="AB131" i="8" s="1"/>
  <c r="Y132" i="8"/>
  <c r="Z132" i="8" s="1"/>
  <c r="AB132" i="8" s="1"/>
  <c r="Y133" i="8"/>
  <c r="Z133" i="8" s="1"/>
  <c r="AB133" i="8" s="1"/>
  <c r="Y134" i="8"/>
  <c r="Z134" i="8" s="1"/>
  <c r="AB134" i="8" s="1"/>
  <c r="Y158" i="8"/>
  <c r="Z158" i="8" s="1"/>
  <c r="AB158" i="8" s="1"/>
  <c r="Y159" i="8"/>
  <c r="Z159" i="8" s="1"/>
  <c r="AB159" i="8" s="1"/>
  <c r="Y160" i="8"/>
  <c r="Z160" i="8" s="1"/>
  <c r="AB160" i="8" s="1"/>
  <c r="AA160" i="8"/>
  <c r="Y161" i="8"/>
  <c r="AA161" i="8" s="1"/>
  <c r="Y162" i="8"/>
  <c r="Z162" i="8" s="1"/>
  <c r="AB162" i="8" s="1"/>
  <c r="Y163" i="8"/>
  <c r="AA163" i="8" s="1"/>
  <c r="Y164" i="8"/>
  <c r="Z164" i="8" s="1"/>
  <c r="AB164" i="8" s="1"/>
  <c r="Y165" i="8"/>
  <c r="AA165" i="8" s="1"/>
  <c r="Y166" i="8"/>
  <c r="Z166" i="8" s="1"/>
  <c r="AB166" i="8" s="1"/>
  <c r="Y167" i="8"/>
  <c r="AA167" i="8" s="1"/>
  <c r="Y168" i="8"/>
  <c r="Z168" i="8" s="1"/>
  <c r="AB168" i="8" s="1"/>
  <c r="Y169" i="8"/>
  <c r="AA169" i="8" s="1"/>
  <c r="Y170" i="8"/>
  <c r="Z170" i="8" s="1"/>
  <c r="AB170" i="8" s="1"/>
  <c r="Y171" i="8"/>
  <c r="AA171" i="8" s="1"/>
  <c r="Y172" i="8"/>
  <c r="Z172" i="8" s="1"/>
  <c r="AB172" i="8" s="1"/>
  <c r="Y173" i="8"/>
  <c r="AA173" i="8" s="1"/>
  <c r="Y174" i="8"/>
  <c r="Z174" i="8" s="1"/>
  <c r="AB174" i="8" s="1"/>
  <c r="Y175" i="8"/>
  <c r="AA175" i="8" s="1"/>
  <c r="Y176" i="8"/>
  <c r="Z176" i="8" s="1"/>
  <c r="AB176" i="8" s="1"/>
  <c r="Y177" i="8"/>
  <c r="AA177" i="8" s="1"/>
  <c r="Y178" i="8"/>
  <c r="Z178" i="8" s="1"/>
  <c r="AB178" i="8" s="1"/>
  <c r="Y179" i="8"/>
  <c r="Z179" i="8" s="1"/>
  <c r="AB179" i="8" s="1"/>
  <c r="Y180" i="8"/>
  <c r="Z180" i="8" s="1"/>
  <c r="AB180" i="8" s="1"/>
  <c r="Y181" i="8"/>
  <c r="AA181" i="8" s="1"/>
  <c r="Y182" i="8"/>
  <c r="AA182" i="8" s="1"/>
  <c r="Y183" i="8"/>
  <c r="AA183" i="8" s="1"/>
  <c r="Y18" i="8"/>
  <c r="AA18" i="8" s="1"/>
  <c r="I360" i="9"/>
  <c r="J360" i="9"/>
  <c r="K360" i="9"/>
  <c r="L360" i="9"/>
  <c r="M360" i="9"/>
  <c r="P360" i="9"/>
  <c r="R360" i="9"/>
  <c r="S360" i="9"/>
  <c r="T360" i="9"/>
  <c r="U360" i="9"/>
  <c r="V360" i="9"/>
  <c r="W360" i="9"/>
  <c r="R363" i="9" s="1"/>
  <c r="X360" i="9"/>
  <c r="S363" i="9" s="1"/>
  <c r="H360" i="9"/>
  <c r="I338" i="9"/>
  <c r="J338" i="9"/>
  <c r="K338" i="9"/>
  <c r="L338" i="9"/>
  <c r="M338" i="9"/>
  <c r="N338" i="9"/>
  <c r="O338" i="9"/>
  <c r="P338" i="9"/>
  <c r="Q338" i="9"/>
  <c r="R338" i="9"/>
  <c r="S338" i="9"/>
  <c r="T338" i="9"/>
  <c r="U338" i="9"/>
  <c r="V338" i="9"/>
  <c r="W338" i="9"/>
  <c r="R341" i="9" s="1"/>
  <c r="X338" i="9"/>
  <c r="S341" i="9" s="1"/>
  <c r="H338" i="9"/>
  <c r="I299" i="9"/>
  <c r="J299" i="9"/>
  <c r="K299" i="9"/>
  <c r="L299" i="9"/>
  <c r="M299" i="9"/>
  <c r="N299" i="9"/>
  <c r="O299" i="9"/>
  <c r="P299" i="9"/>
  <c r="Q299" i="9"/>
  <c r="R299" i="9"/>
  <c r="S299" i="9"/>
  <c r="T299" i="9"/>
  <c r="U299" i="9"/>
  <c r="V299" i="9"/>
  <c r="W299" i="9"/>
  <c r="R302" i="9" s="1"/>
  <c r="X299" i="9"/>
  <c r="S302" i="9" s="1"/>
  <c r="H299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R104" i="9" s="1"/>
  <c r="X101" i="9"/>
  <c r="S104" i="9" s="1"/>
  <c r="H101" i="9"/>
  <c r="I12" i="9"/>
  <c r="J12" i="9"/>
  <c r="K12" i="9"/>
  <c r="L12" i="9"/>
  <c r="M12" i="9"/>
  <c r="N12" i="9"/>
  <c r="R12" i="9"/>
  <c r="S12" i="9"/>
  <c r="T12" i="9"/>
  <c r="U12" i="9"/>
  <c r="V12" i="9"/>
  <c r="W12" i="9"/>
  <c r="R15" i="9" s="1"/>
  <c r="X12" i="9"/>
  <c r="S15" i="9" s="1"/>
  <c r="H12" i="9"/>
  <c r="Y5" i="9"/>
  <c r="Z5" i="9" s="1"/>
  <c r="AB5" i="9" s="1"/>
  <c r="Y6" i="9"/>
  <c r="Z6" i="9" s="1"/>
  <c r="AB6" i="9" s="1"/>
  <c r="Y7" i="9"/>
  <c r="Z7" i="9" s="1"/>
  <c r="AB7" i="9" s="1"/>
  <c r="Y8" i="9"/>
  <c r="Z8" i="9" s="1"/>
  <c r="AB8" i="9" s="1"/>
  <c r="Y9" i="9"/>
  <c r="Z9" i="9" s="1"/>
  <c r="AB9" i="9" s="1"/>
  <c r="Y10" i="9"/>
  <c r="Z10" i="9" s="1"/>
  <c r="AB10" i="9" s="1"/>
  <c r="Y11" i="9"/>
  <c r="Z11" i="9" s="1"/>
  <c r="AB11" i="9" s="1"/>
  <c r="Y87" i="9"/>
  <c r="Z87" i="9" s="1"/>
  <c r="AB87" i="9" s="1"/>
  <c r="Y88" i="9"/>
  <c r="Z88" i="9" s="1"/>
  <c r="AB88" i="9" s="1"/>
  <c r="Y89" i="9"/>
  <c r="Z89" i="9" s="1"/>
  <c r="AB89" i="9" s="1"/>
  <c r="Y90" i="9"/>
  <c r="Z90" i="9" s="1"/>
  <c r="AB90" i="9" s="1"/>
  <c r="Y91" i="9"/>
  <c r="Z91" i="9" s="1"/>
  <c r="AB91" i="9" s="1"/>
  <c r="Y92" i="9"/>
  <c r="Z92" i="9" s="1"/>
  <c r="AB92" i="9" s="1"/>
  <c r="Y93" i="9"/>
  <c r="Z93" i="9" s="1"/>
  <c r="AB93" i="9" s="1"/>
  <c r="Y94" i="9"/>
  <c r="Z94" i="9" s="1"/>
  <c r="AB94" i="9" s="1"/>
  <c r="Y95" i="9"/>
  <c r="Z95" i="9" s="1"/>
  <c r="AB95" i="9" s="1"/>
  <c r="Y96" i="9"/>
  <c r="Z96" i="9" s="1"/>
  <c r="AB96" i="9" s="1"/>
  <c r="Y97" i="9"/>
  <c r="Z97" i="9" s="1"/>
  <c r="AB97" i="9" s="1"/>
  <c r="Y98" i="9"/>
  <c r="Z98" i="9" s="1"/>
  <c r="AB98" i="9" s="1"/>
  <c r="Y99" i="9"/>
  <c r="Y100" i="9"/>
  <c r="Y110" i="9"/>
  <c r="Y111" i="9"/>
  <c r="Y112" i="9"/>
  <c r="Y113" i="9"/>
  <c r="Y114" i="9"/>
  <c r="Y115" i="9"/>
  <c r="Y116" i="9"/>
  <c r="Y117" i="9"/>
  <c r="Y118" i="9"/>
  <c r="Y119" i="9"/>
  <c r="Y120" i="9"/>
  <c r="Y121" i="9"/>
  <c r="Y122" i="9"/>
  <c r="Y123" i="9"/>
  <c r="Y124" i="9"/>
  <c r="Y125" i="9"/>
  <c r="Y126" i="9"/>
  <c r="Y127" i="9"/>
  <c r="Y128" i="9"/>
  <c r="Y129" i="9"/>
  <c r="Y130" i="9"/>
  <c r="Y131" i="9"/>
  <c r="Y132" i="9"/>
  <c r="Y133" i="9"/>
  <c r="Y134" i="9"/>
  <c r="Y135" i="9"/>
  <c r="Y136" i="9"/>
  <c r="Y137" i="9"/>
  <c r="Y138" i="9"/>
  <c r="Y139" i="9"/>
  <c r="Z139" i="9" s="1"/>
  <c r="AB139" i="9" s="1"/>
  <c r="Y140" i="9"/>
  <c r="Z140" i="9" s="1"/>
  <c r="AB140" i="9" s="1"/>
  <c r="Y141" i="9"/>
  <c r="Z141" i="9" s="1"/>
  <c r="AB141" i="9" s="1"/>
  <c r="Y142" i="9"/>
  <c r="Z142" i="9" s="1"/>
  <c r="AB142" i="9" s="1"/>
  <c r="Y143" i="9"/>
  <c r="Z143" i="9" s="1"/>
  <c r="AB143" i="9" s="1"/>
  <c r="Y144" i="9"/>
  <c r="Z144" i="9" s="1"/>
  <c r="AB144" i="9" s="1"/>
  <c r="Y145" i="9"/>
  <c r="Z145" i="9" s="1"/>
  <c r="AB145" i="9" s="1"/>
  <c r="Y146" i="9"/>
  <c r="Z146" i="9" s="1"/>
  <c r="AB146" i="9" s="1"/>
  <c r="Y147" i="9"/>
  <c r="AA147" i="9" s="1"/>
  <c r="Y148" i="9"/>
  <c r="AA148" i="9" s="1"/>
  <c r="Y149" i="9"/>
  <c r="AA149" i="9" s="1"/>
  <c r="Z149" i="9"/>
  <c r="AB149" i="9" s="1"/>
  <c r="Y150" i="9"/>
  <c r="Z150" i="9" s="1"/>
  <c r="AB150" i="9" s="1"/>
  <c r="Y151" i="9"/>
  <c r="AA151" i="9" s="1"/>
  <c r="Y152" i="9"/>
  <c r="AA152" i="9" s="1"/>
  <c r="Y153" i="9"/>
  <c r="Z153" i="9" s="1"/>
  <c r="AB153" i="9" s="1"/>
  <c r="Y154" i="9"/>
  <c r="Z154" i="9" s="1"/>
  <c r="AB154" i="9" s="1"/>
  <c r="Y155" i="9"/>
  <c r="AA155" i="9" s="1"/>
  <c r="Y156" i="9"/>
  <c r="AA156" i="9" s="1"/>
  <c r="Y157" i="9"/>
  <c r="Z157" i="9" s="1"/>
  <c r="AB157" i="9" s="1"/>
  <c r="Y158" i="9"/>
  <c r="Z158" i="9" s="1"/>
  <c r="AB158" i="9" s="1"/>
  <c r="Y159" i="9"/>
  <c r="AA159" i="9" s="1"/>
  <c r="Y160" i="9"/>
  <c r="Z160" i="9" s="1"/>
  <c r="AB160" i="9" s="1"/>
  <c r="Y161" i="9"/>
  <c r="Z161" i="9" s="1"/>
  <c r="AB161" i="9" s="1"/>
  <c r="Y162" i="9"/>
  <c r="Y163" i="9"/>
  <c r="AA163" i="9" s="1"/>
  <c r="Y164" i="9"/>
  <c r="Y165" i="9"/>
  <c r="Z165" i="9" s="1"/>
  <c r="AB165" i="9" s="1"/>
  <c r="Y166" i="9"/>
  <c r="Z166" i="9" s="1"/>
  <c r="AB166" i="9" s="1"/>
  <c r="Y167" i="9"/>
  <c r="AA167" i="9" s="1"/>
  <c r="Y168" i="9"/>
  <c r="Z168" i="9" s="1"/>
  <c r="AB168" i="9" s="1"/>
  <c r="Y169" i="9"/>
  <c r="Z169" i="9" s="1"/>
  <c r="AB169" i="9" s="1"/>
  <c r="Y170" i="9"/>
  <c r="Z170" i="9" s="1"/>
  <c r="AB170" i="9" s="1"/>
  <c r="Y171" i="9"/>
  <c r="AA171" i="9" s="1"/>
  <c r="Y172" i="9"/>
  <c r="Z172" i="9" s="1"/>
  <c r="AB172" i="9" s="1"/>
  <c r="Y173" i="9"/>
  <c r="Z173" i="9" s="1"/>
  <c r="AB173" i="9" s="1"/>
  <c r="Y174" i="9"/>
  <c r="Z174" i="9" s="1"/>
  <c r="AB174" i="9" s="1"/>
  <c r="Y175" i="9"/>
  <c r="Z175" i="9" s="1"/>
  <c r="AB175" i="9" s="1"/>
  <c r="Y176" i="9"/>
  <c r="Z176" i="9" s="1"/>
  <c r="AB176" i="9" s="1"/>
  <c r="Y177" i="9"/>
  <c r="Z177" i="9" s="1"/>
  <c r="AB177" i="9" s="1"/>
  <c r="Y178" i="9"/>
  <c r="Z178" i="9" s="1"/>
  <c r="AB178" i="9" s="1"/>
  <c r="Y179" i="9"/>
  <c r="Z179" i="9" s="1"/>
  <c r="AB179" i="9" s="1"/>
  <c r="Y180" i="9"/>
  <c r="Z180" i="9" s="1"/>
  <c r="AB180" i="9" s="1"/>
  <c r="Y181" i="9"/>
  <c r="Z181" i="9" s="1"/>
  <c r="AB181" i="9" s="1"/>
  <c r="Y182" i="9"/>
  <c r="Z182" i="9" s="1"/>
  <c r="AB182" i="9" s="1"/>
  <c r="Y183" i="9"/>
  <c r="Z183" i="9" s="1"/>
  <c r="AB183" i="9" s="1"/>
  <c r="Y184" i="9"/>
  <c r="Z184" i="9" s="1"/>
  <c r="AB184" i="9" s="1"/>
  <c r="Y185" i="9"/>
  <c r="Z185" i="9" s="1"/>
  <c r="AB185" i="9" s="1"/>
  <c r="Y186" i="9"/>
  <c r="Z186" i="9" s="1"/>
  <c r="AB186" i="9" s="1"/>
  <c r="Y187" i="9"/>
  <c r="Z187" i="9" s="1"/>
  <c r="AB187" i="9" s="1"/>
  <c r="Y188" i="9"/>
  <c r="Z188" i="9" s="1"/>
  <c r="AB188" i="9" s="1"/>
  <c r="Y189" i="9"/>
  <c r="Z189" i="9" s="1"/>
  <c r="AB189" i="9" s="1"/>
  <c r="Y190" i="9"/>
  <c r="Z190" i="9" s="1"/>
  <c r="AB190" i="9" s="1"/>
  <c r="Y191" i="9"/>
  <c r="Z191" i="9" s="1"/>
  <c r="AB191" i="9" s="1"/>
  <c r="Y192" i="9"/>
  <c r="Z192" i="9" s="1"/>
  <c r="AB192" i="9" s="1"/>
  <c r="Y193" i="9"/>
  <c r="Z193" i="9" s="1"/>
  <c r="AB193" i="9" s="1"/>
  <c r="Y194" i="9"/>
  <c r="Z194" i="9" s="1"/>
  <c r="AB194" i="9" s="1"/>
  <c r="Y195" i="9"/>
  <c r="Z195" i="9" s="1"/>
  <c r="AB195" i="9" s="1"/>
  <c r="Y196" i="9"/>
  <c r="Z196" i="9" s="1"/>
  <c r="AB196" i="9" s="1"/>
  <c r="Y197" i="9"/>
  <c r="Z197" i="9" s="1"/>
  <c r="AB197" i="9" s="1"/>
  <c r="Y198" i="9"/>
  <c r="Z198" i="9" s="1"/>
  <c r="AB198" i="9" s="1"/>
  <c r="Y199" i="9"/>
  <c r="Z199" i="9" s="1"/>
  <c r="AB199" i="9" s="1"/>
  <c r="Y200" i="9"/>
  <c r="Z200" i="9" s="1"/>
  <c r="AB200" i="9" s="1"/>
  <c r="Y201" i="9"/>
  <c r="Z201" i="9" s="1"/>
  <c r="AB201" i="9" s="1"/>
  <c r="Y202" i="9"/>
  <c r="Z202" i="9" s="1"/>
  <c r="AB202" i="9" s="1"/>
  <c r="Y203" i="9"/>
  <c r="Z203" i="9" s="1"/>
  <c r="AB203" i="9" s="1"/>
  <c r="Y204" i="9"/>
  <c r="Z204" i="9" s="1"/>
  <c r="AB204" i="9" s="1"/>
  <c r="Y205" i="9"/>
  <c r="Z205" i="9" s="1"/>
  <c r="AB205" i="9" s="1"/>
  <c r="Y206" i="9"/>
  <c r="Z206" i="9" s="1"/>
  <c r="AB206" i="9" s="1"/>
  <c r="Y207" i="9"/>
  <c r="Z207" i="9" s="1"/>
  <c r="AB207" i="9" s="1"/>
  <c r="Y208" i="9"/>
  <c r="Z208" i="9" s="1"/>
  <c r="AB208" i="9" s="1"/>
  <c r="Y209" i="9"/>
  <c r="Z209" i="9" s="1"/>
  <c r="AB209" i="9" s="1"/>
  <c r="Y210" i="9"/>
  <c r="Z210" i="9" s="1"/>
  <c r="AB210" i="9" s="1"/>
  <c r="Y211" i="9"/>
  <c r="Z211" i="9" s="1"/>
  <c r="AB211" i="9" s="1"/>
  <c r="Y212" i="9"/>
  <c r="Z212" i="9" s="1"/>
  <c r="AB212" i="9" s="1"/>
  <c r="Y213" i="9"/>
  <c r="Z213" i="9" s="1"/>
  <c r="AB213" i="9" s="1"/>
  <c r="Y214" i="9"/>
  <c r="Z214" i="9" s="1"/>
  <c r="AB214" i="9" s="1"/>
  <c r="Y215" i="9"/>
  <c r="Z215" i="9" s="1"/>
  <c r="AB215" i="9" s="1"/>
  <c r="Y216" i="9"/>
  <c r="Z216" i="9" s="1"/>
  <c r="AB216" i="9" s="1"/>
  <c r="Y217" i="9"/>
  <c r="Z217" i="9" s="1"/>
  <c r="AB217" i="9" s="1"/>
  <c r="Y218" i="9"/>
  <c r="Z218" i="9" s="1"/>
  <c r="AB218" i="9" s="1"/>
  <c r="Y219" i="9"/>
  <c r="Z219" i="9" s="1"/>
  <c r="AB219" i="9" s="1"/>
  <c r="Y220" i="9"/>
  <c r="Z220" i="9" s="1"/>
  <c r="AB220" i="9" s="1"/>
  <c r="Y221" i="9"/>
  <c r="Z221" i="9" s="1"/>
  <c r="AB221" i="9" s="1"/>
  <c r="Y222" i="9"/>
  <c r="Z222" i="9" s="1"/>
  <c r="AB222" i="9" s="1"/>
  <c r="Y223" i="9"/>
  <c r="Y224" i="9"/>
  <c r="Z224" i="9" s="1"/>
  <c r="AB224" i="9" s="1"/>
  <c r="Y225" i="9"/>
  <c r="Y226" i="9"/>
  <c r="Z226" i="9" s="1"/>
  <c r="AB226" i="9" s="1"/>
  <c r="Y227" i="9"/>
  <c r="Y228" i="9"/>
  <c r="Z228" i="9" s="1"/>
  <c r="AB228" i="9" s="1"/>
  <c r="Y229" i="9"/>
  <c r="Y230" i="9"/>
  <c r="Z230" i="9" s="1"/>
  <c r="AB230" i="9" s="1"/>
  <c r="Y231" i="9"/>
  <c r="Y232" i="9"/>
  <c r="Z232" i="9" s="1"/>
  <c r="AB232" i="9" s="1"/>
  <c r="Y233" i="9"/>
  <c r="Y234" i="9"/>
  <c r="Z234" i="9" s="1"/>
  <c r="AB234" i="9" s="1"/>
  <c r="Y235" i="9"/>
  <c r="Y236" i="9"/>
  <c r="Z236" i="9" s="1"/>
  <c r="AB236" i="9" s="1"/>
  <c r="Y237" i="9"/>
  <c r="Y238" i="9"/>
  <c r="Z238" i="9" s="1"/>
  <c r="AB238" i="9" s="1"/>
  <c r="Y239" i="9"/>
  <c r="Z239" i="9" s="1"/>
  <c r="AB239" i="9" s="1"/>
  <c r="Y240" i="9"/>
  <c r="AA240" i="9" s="1"/>
  <c r="Y241" i="9"/>
  <c r="AA241" i="9" s="1"/>
  <c r="Y242" i="9"/>
  <c r="Z242" i="9" s="1"/>
  <c r="AB242" i="9" s="1"/>
  <c r="Y243" i="9"/>
  <c r="Z243" i="9" s="1"/>
  <c r="AB243" i="9" s="1"/>
  <c r="Y244" i="9"/>
  <c r="AA244" i="9" s="1"/>
  <c r="Y245" i="9"/>
  <c r="Z245" i="9" s="1"/>
  <c r="AB245" i="9" s="1"/>
  <c r="Y246" i="9"/>
  <c r="Z246" i="9" s="1"/>
  <c r="AB246" i="9" s="1"/>
  <c r="Y247" i="9"/>
  <c r="Z247" i="9" s="1"/>
  <c r="AB247" i="9" s="1"/>
  <c r="Y248" i="9"/>
  <c r="AA248" i="9" s="1"/>
  <c r="Y249" i="9"/>
  <c r="AA249" i="9" s="1"/>
  <c r="Y250" i="9"/>
  <c r="Z250" i="9" s="1"/>
  <c r="AB250" i="9" s="1"/>
  <c r="Y251" i="9"/>
  <c r="Z251" i="9" s="1"/>
  <c r="AB251" i="9" s="1"/>
  <c r="Y252" i="9"/>
  <c r="AA252" i="9" s="1"/>
  <c r="Y253" i="9"/>
  <c r="Z253" i="9" s="1"/>
  <c r="AB253" i="9" s="1"/>
  <c r="Y254" i="9"/>
  <c r="AA254" i="9" s="1"/>
  <c r="Y255" i="9"/>
  <c r="Z255" i="9" s="1"/>
  <c r="AB255" i="9" s="1"/>
  <c r="Y256" i="9"/>
  <c r="AA256" i="9" s="1"/>
  <c r="Y257" i="9"/>
  <c r="AA257" i="9" s="1"/>
  <c r="Y258" i="9"/>
  <c r="Z258" i="9" s="1"/>
  <c r="AB258" i="9" s="1"/>
  <c r="Y259" i="9"/>
  <c r="Y260" i="9"/>
  <c r="AA260" i="9" s="1"/>
  <c r="Y261" i="9"/>
  <c r="Z261" i="9" s="1"/>
  <c r="AB261" i="9" s="1"/>
  <c r="Y262" i="9"/>
  <c r="AA262" i="9" s="1"/>
  <c r="Y263" i="9"/>
  <c r="Z263" i="9" s="1"/>
  <c r="AB263" i="9" s="1"/>
  <c r="Y264" i="9"/>
  <c r="AA264" i="9" s="1"/>
  <c r="Y265" i="9"/>
  <c r="AA265" i="9" s="1"/>
  <c r="Y266" i="9"/>
  <c r="AA266" i="9" s="1"/>
  <c r="Y267" i="9"/>
  <c r="Z267" i="9" s="1"/>
  <c r="AB267" i="9" s="1"/>
  <c r="Y268" i="9"/>
  <c r="Z268" i="9" s="1"/>
  <c r="AB268" i="9" s="1"/>
  <c r="Y269" i="9"/>
  <c r="Z269" i="9" s="1"/>
  <c r="AB269" i="9" s="1"/>
  <c r="Y270" i="9"/>
  <c r="Z270" i="9" s="1"/>
  <c r="AB270" i="9" s="1"/>
  <c r="Y271" i="9"/>
  <c r="Z271" i="9" s="1"/>
  <c r="AB271" i="9" s="1"/>
  <c r="Y272" i="9"/>
  <c r="Z272" i="9" s="1"/>
  <c r="AB272" i="9" s="1"/>
  <c r="Y273" i="9"/>
  <c r="Z273" i="9" s="1"/>
  <c r="AB273" i="9" s="1"/>
  <c r="Y274" i="9"/>
  <c r="Z274" i="9" s="1"/>
  <c r="AB274" i="9" s="1"/>
  <c r="Y275" i="9"/>
  <c r="Z275" i="9" s="1"/>
  <c r="AB275" i="9" s="1"/>
  <c r="Y276" i="9"/>
  <c r="Z276" i="9" s="1"/>
  <c r="AB276" i="9" s="1"/>
  <c r="Y277" i="9"/>
  <c r="Z277" i="9" s="1"/>
  <c r="AB277" i="9" s="1"/>
  <c r="Y278" i="9"/>
  <c r="Z278" i="9" s="1"/>
  <c r="AB278" i="9" s="1"/>
  <c r="Y279" i="9"/>
  <c r="Z279" i="9" s="1"/>
  <c r="AB279" i="9" s="1"/>
  <c r="Y280" i="9"/>
  <c r="Z280" i="9" s="1"/>
  <c r="AB280" i="9" s="1"/>
  <c r="Y281" i="9"/>
  <c r="Z281" i="9" s="1"/>
  <c r="AB281" i="9" s="1"/>
  <c r="Y282" i="9"/>
  <c r="Z282" i="9" s="1"/>
  <c r="AB282" i="9" s="1"/>
  <c r="Y283" i="9"/>
  <c r="Z283" i="9" s="1"/>
  <c r="AB283" i="9" s="1"/>
  <c r="Y284" i="9"/>
  <c r="Z284" i="9" s="1"/>
  <c r="AB284" i="9" s="1"/>
  <c r="Y285" i="9"/>
  <c r="Z285" i="9" s="1"/>
  <c r="AB285" i="9" s="1"/>
  <c r="Y286" i="9"/>
  <c r="Z286" i="9" s="1"/>
  <c r="AB286" i="9" s="1"/>
  <c r="Y287" i="9"/>
  <c r="Z287" i="9" s="1"/>
  <c r="AB287" i="9" s="1"/>
  <c r="Y288" i="9"/>
  <c r="Z288" i="9" s="1"/>
  <c r="AB288" i="9" s="1"/>
  <c r="Y289" i="9"/>
  <c r="Z289" i="9" s="1"/>
  <c r="AB289" i="9" s="1"/>
  <c r="Y290" i="9"/>
  <c r="Z290" i="9" s="1"/>
  <c r="AB290" i="9"/>
  <c r="Y291" i="9"/>
  <c r="Z291" i="9" s="1"/>
  <c r="AB291" i="9" s="1"/>
  <c r="Y292" i="9"/>
  <c r="Z292" i="9" s="1"/>
  <c r="AB292" i="9" s="1"/>
  <c r="Y293" i="9"/>
  <c r="Z293" i="9" s="1"/>
  <c r="AB293" i="9" s="1"/>
  <c r="Y294" i="9"/>
  <c r="Z294" i="9" s="1"/>
  <c r="AB294" i="9" s="1"/>
  <c r="Y295" i="9"/>
  <c r="Z295" i="9" s="1"/>
  <c r="AB295" i="9" s="1"/>
  <c r="Y296" i="9"/>
  <c r="Z296" i="9" s="1"/>
  <c r="AB296" i="9" s="1"/>
  <c r="Y297" i="9"/>
  <c r="Z297" i="9" s="1"/>
  <c r="AB297" i="9" s="1"/>
  <c r="Y298" i="9"/>
  <c r="Z298" i="9" s="1"/>
  <c r="AB298" i="9" s="1"/>
  <c r="AA298" i="9"/>
  <c r="Y308" i="9"/>
  <c r="Z308" i="9" s="1"/>
  <c r="AB308" i="9" s="1"/>
  <c r="Y309" i="9"/>
  <c r="Z309" i="9" s="1"/>
  <c r="AB309" i="9" s="1"/>
  <c r="Y310" i="9"/>
  <c r="Z310" i="9" s="1"/>
  <c r="AB310" i="9" s="1"/>
  <c r="Y311" i="9"/>
  <c r="Z311" i="9" s="1"/>
  <c r="AB311" i="9" s="1"/>
  <c r="Y312" i="9"/>
  <c r="Z312" i="9" s="1"/>
  <c r="AB312" i="9" s="1"/>
  <c r="Y313" i="9"/>
  <c r="Z313" i="9" s="1"/>
  <c r="AB313" i="9" s="1"/>
  <c r="Y314" i="9"/>
  <c r="Z314" i="9" s="1"/>
  <c r="AB314" i="9" s="1"/>
  <c r="Y315" i="9"/>
  <c r="Z315" i="9" s="1"/>
  <c r="AB315" i="9" s="1"/>
  <c r="Y316" i="9"/>
  <c r="Z316" i="9" s="1"/>
  <c r="AB316" i="9" s="1"/>
  <c r="Y317" i="9"/>
  <c r="Z317" i="9" s="1"/>
  <c r="AB317" i="9" s="1"/>
  <c r="Y318" i="9"/>
  <c r="AA318" i="9" s="1"/>
  <c r="Y319" i="9"/>
  <c r="Z319" i="9" s="1"/>
  <c r="AB319" i="9" s="1"/>
  <c r="Y320" i="9"/>
  <c r="Z320" i="9" s="1"/>
  <c r="AB320" i="9" s="1"/>
  <c r="Y321" i="9"/>
  <c r="Z321" i="9" s="1"/>
  <c r="AB321" i="9" s="1"/>
  <c r="Y322" i="9"/>
  <c r="AA322" i="9" s="1"/>
  <c r="Y323" i="9"/>
  <c r="AA323" i="9" s="1"/>
  <c r="Y324" i="9"/>
  <c r="Z324" i="9" s="1"/>
  <c r="AB324" i="9" s="1"/>
  <c r="Y325" i="9"/>
  <c r="Z325" i="9" s="1"/>
  <c r="AB325" i="9" s="1"/>
  <c r="Y326" i="9"/>
  <c r="AA326" i="9" s="1"/>
  <c r="Y327" i="9"/>
  <c r="Z327" i="9" s="1"/>
  <c r="AB327" i="9" s="1"/>
  <c r="Y328" i="9"/>
  <c r="Z328" i="9" s="1"/>
  <c r="AB328" i="9" s="1"/>
  <c r="Y329" i="9"/>
  <c r="Z329" i="9" s="1"/>
  <c r="AB329" i="9" s="1"/>
  <c r="Y330" i="9"/>
  <c r="AA330" i="9" s="1"/>
  <c r="Y331" i="9"/>
  <c r="Z331" i="9" s="1"/>
  <c r="AB331" i="9" s="1"/>
  <c r="Y332" i="9"/>
  <c r="Z332" i="9" s="1"/>
  <c r="AB332" i="9" s="1"/>
  <c r="Y333" i="9"/>
  <c r="Z333" i="9" s="1"/>
  <c r="AB333" i="9" s="1"/>
  <c r="Y334" i="9"/>
  <c r="AA334" i="9" s="1"/>
  <c r="Y335" i="9"/>
  <c r="Z335" i="9" s="1"/>
  <c r="AB335" i="9" s="1"/>
  <c r="Y336" i="9"/>
  <c r="Z336" i="9" s="1"/>
  <c r="AB336" i="9" s="1"/>
  <c r="Y337" i="9"/>
  <c r="Z337" i="9" s="1"/>
  <c r="AB337" i="9" s="1"/>
  <c r="Y347" i="9"/>
  <c r="AA347" i="9" s="1"/>
  <c r="Y348" i="9"/>
  <c r="AA348" i="9" s="1"/>
  <c r="Y349" i="9"/>
  <c r="AA349" i="9" s="1"/>
  <c r="Y350" i="9"/>
  <c r="Z350" i="9" s="1"/>
  <c r="AB350" i="9" s="1"/>
  <c r="Y351" i="9"/>
  <c r="Z351" i="9" s="1"/>
  <c r="AB351" i="9" s="1"/>
  <c r="Y352" i="9"/>
  <c r="Z352" i="9" s="1"/>
  <c r="AB352" i="9" s="1"/>
  <c r="Y353" i="9"/>
  <c r="AA353" i="9" s="1"/>
  <c r="Y354" i="9"/>
  <c r="AA354" i="9" s="1"/>
  <c r="Y355" i="9"/>
  <c r="Z355" i="9" s="1"/>
  <c r="AB355" i="9" s="1"/>
  <c r="Y356" i="9"/>
  <c r="Z356" i="9" s="1"/>
  <c r="AB356" i="9" s="1"/>
  <c r="Y357" i="9"/>
  <c r="AA357" i="9" s="1"/>
  <c r="Y358" i="9"/>
  <c r="Z358" i="9" s="1"/>
  <c r="AB358" i="9" s="1"/>
  <c r="Y359" i="9"/>
  <c r="Z359" i="9" s="1"/>
  <c r="AB359" i="9" s="1"/>
  <c r="Y4" i="9"/>
  <c r="Z4" i="9" s="1"/>
  <c r="AB4" i="9" s="1"/>
  <c r="I224" i="10"/>
  <c r="J224" i="10"/>
  <c r="K224" i="10"/>
  <c r="L224" i="10"/>
  <c r="M224" i="10"/>
  <c r="N224" i="10"/>
  <c r="O224" i="10"/>
  <c r="P224" i="10"/>
  <c r="Q224" i="10"/>
  <c r="R224" i="10"/>
  <c r="S224" i="10"/>
  <c r="T224" i="10"/>
  <c r="U224" i="10"/>
  <c r="V224" i="10"/>
  <c r="W224" i="10"/>
  <c r="X224" i="10"/>
  <c r="H224" i="10"/>
  <c r="I212" i="10"/>
  <c r="J212" i="10"/>
  <c r="K212" i="10"/>
  <c r="L212" i="10"/>
  <c r="M212" i="10"/>
  <c r="N212" i="10"/>
  <c r="O212" i="10"/>
  <c r="P212" i="10"/>
  <c r="Q212" i="10"/>
  <c r="R212" i="10"/>
  <c r="S212" i="10"/>
  <c r="T212" i="10"/>
  <c r="U212" i="10"/>
  <c r="V212" i="10"/>
  <c r="W212" i="10"/>
  <c r="X212" i="10"/>
  <c r="H212" i="10"/>
  <c r="I191" i="10"/>
  <c r="J191" i="10"/>
  <c r="K191" i="10"/>
  <c r="L191" i="10"/>
  <c r="M191" i="10"/>
  <c r="O191" i="10"/>
  <c r="Q191" i="10"/>
  <c r="R191" i="10"/>
  <c r="S191" i="10"/>
  <c r="T191" i="10"/>
  <c r="U191" i="10"/>
  <c r="V191" i="10"/>
  <c r="W191" i="10"/>
  <c r="X191" i="10"/>
  <c r="H191" i="10"/>
  <c r="I180" i="10"/>
  <c r="J180" i="10"/>
  <c r="K180" i="10"/>
  <c r="L180" i="10"/>
  <c r="M180" i="10"/>
  <c r="N180" i="10"/>
  <c r="O180" i="10"/>
  <c r="P180" i="10"/>
  <c r="Q180" i="10"/>
  <c r="S180" i="10"/>
  <c r="T180" i="10"/>
  <c r="U180" i="10"/>
  <c r="V180" i="10"/>
  <c r="W180" i="10"/>
  <c r="X180" i="10"/>
  <c r="H180" i="10"/>
  <c r="X166" i="10"/>
  <c r="W166" i="10"/>
  <c r="V166" i="10"/>
  <c r="U166" i="10"/>
  <c r="T166" i="10"/>
  <c r="S166" i="10"/>
  <c r="R166" i="10"/>
  <c r="O166" i="10"/>
  <c r="M166" i="10"/>
  <c r="L166" i="10"/>
  <c r="K166" i="10"/>
  <c r="J166" i="10"/>
  <c r="I166" i="10"/>
  <c r="H166" i="10"/>
  <c r="I155" i="10"/>
  <c r="J155" i="10"/>
  <c r="K155" i="10"/>
  <c r="L155" i="10"/>
  <c r="M155" i="10"/>
  <c r="R155" i="10"/>
  <c r="S155" i="10"/>
  <c r="T155" i="10"/>
  <c r="U155" i="10"/>
  <c r="V155" i="10"/>
  <c r="W155" i="10"/>
  <c r="X155" i="10"/>
  <c r="H155" i="10"/>
  <c r="I144" i="10"/>
  <c r="J144" i="10"/>
  <c r="K144" i="10"/>
  <c r="L144" i="10"/>
  <c r="M144" i="10"/>
  <c r="O144" i="10"/>
  <c r="P144" i="10"/>
  <c r="Q144" i="10"/>
  <c r="R144" i="10"/>
  <c r="S144" i="10"/>
  <c r="T144" i="10"/>
  <c r="U144" i="10"/>
  <c r="V144" i="10"/>
  <c r="W144" i="10"/>
  <c r="X144" i="10"/>
  <c r="H144" i="10"/>
  <c r="I131" i="10"/>
  <c r="J131" i="10"/>
  <c r="K131" i="10"/>
  <c r="L131" i="10"/>
  <c r="M131" i="10"/>
  <c r="N131" i="10"/>
  <c r="O131" i="10"/>
  <c r="Q131" i="10"/>
  <c r="R131" i="10"/>
  <c r="S131" i="10"/>
  <c r="T131" i="10"/>
  <c r="U131" i="10"/>
  <c r="V131" i="10"/>
  <c r="W131" i="10"/>
  <c r="X131" i="10"/>
  <c r="H131" i="10"/>
  <c r="I105" i="10"/>
  <c r="J105" i="10"/>
  <c r="L111" i="10" s="1"/>
  <c r="K105" i="10"/>
  <c r="L105" i="10"/>
  <c r="M105" i="10"/>
  <c r="N105" i="10"/>
  <c r="O108" i="10"/>
  <c r="O111" i="10" s="1"/>
  <c r="P108" i="10"/>
  <c r="P111" i="10" s="1"/>
  <c r="Q105" i="10"/>
  <c r="Q111" i="10" s="1"/>
  <c r="R105" i="10"/>
  <c r="S105" i="10"/>
  <c r="T105" i="10"/>
  <c r="U105" i="10"/>
  <c r="V105" i="10"/>
  <c r="W105" i="10"/>
  <c r="X105" i="10"/>
  <c r="H105" i="10"/>
  <c r="I72" i="10"/>
  <c r="J72" i="10"/>
  <c r="K72" i="10"/>
  <c r="L72" i="10"/>
  <c r="M72" i="10"/>
  <c r="N72" i="10"/>
  <c r="O72" i="10"/>
  <c r="R72" i="10"/>
  <c r="S72" i="10"/>
  <c r="T72" i="10"/>
  <c r="U72" i="10"/>
  <c r="V72" i="10"/>
  <c r="W72" i="10"/>
  <c r="X72" i="10"/>
  <c r="H72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H58" i="10"/>
  <c r="I11" i="10"/>
  <c r="J11" i="10"/>
  <c r="K11" i="10"/>
  <c r="L11" i="10"/>
  <c r="M11" i="10"/>
  <c r="R11" i="10"/>
  <c r="S11" i="10"/>
  <c r="T11" i="10"/>
  <c r="U11" i="10"/>
  <c r="V11" i="10"/>
  <c r="W11" i="10"/>
  <c r="X11" i="10"/>
  <c r="H11" i="10"/>
  <c r="Y5" i="10"/>
  <c r="Z5" i="10" s="1"/>
  <c r="AB5" i="10" s="1"/>
  <c r="Y6" i="10"/>
  <c r="Z6" i="10" s="1"/>
  <c r="AB6" i="10" s="1"/>
  <c r="Y7" i="10"/>
  <c r="Y8" i="10"/>
  <c r="Y9" i="10"/>
  <c r="Y10" i="10"/>
  <c r="Y20" i="10"/>
  <c r="Y21" i="10"/>
  <c r="Y22" i="10"/>
  <c r="Y23" i="10"/>
  <c r="Y24" i="10"/>
  <c r="Y25" i="10"/>
  <c r="Y26" i="10"/>
  <c r="Z26" i="10" s="1"/>
  <c r="AB26" i="10" s="1"/>
  <c r="Y27" i="10"/>
  <c r="Z27" i="10" s="1"/>
  <c r="AB27" i="10" s="1"/>
  <c r="Y28" i="10"/>
  <c r="Z28" i="10" s="1"/>
  <c r="AB28" i="10" s="1"/>
  <c r="Y29" i="10"/>
  <c r="Z29" i="10" s="1"/>
  <c r="AB29" i="10" s="1"/>
  <c r="Y30" i="10"/>
  <c r="Z30" i="10" s="1"/>
  <c r="AB30" i="10" s="1"/>
  <c r="Y31" i="10"/>
  <c r="Z31" i="10" s="1"/>
  <c r="AB31" i="10" s="1"/>
  <c r="Y32" i="10"/>
  <c r="Z32" i="10" s="1"/>
  <c r="AB32" i="10" s="1"/>
  <c r="Y33" i="10"/>
  <c r="Z33" i="10" s="1"/>
  <c r="AB33" i="10" s="1"/>
  <c r="Y34" i="10"/>
  <c r="Z34" i="10" s="1"/>
  <c r="AB34" i="10" s="1"/>
  <c r="Y35" i="10"/>
  <c r="Z35" i="10" s="1"/>
  <c r="AB35" i="10" s="1"/>
  <c r="Y36" i="10"/>
  <c r="Z36" i="10" s="1"/>
  <c r="AB36" i="10" s="1"/>
  <c r="Y37" i="10"/>
  <c r="Z37" i="10" s="1"/>
  <c r="AB37" i="10" s="1"/>
  <c r="Y38" i="10"/>
  <c r="Z38" i="10" s="1"/>
  <c r="AB38" i="10" s="1"/>
  <c r="Y39" i="10"/>
  <c r="Z39" i="10" s="1"/>
  <c r="AB39" i="10" s="1"/>
  <c r="Y40" i="10"/>
  <c r="AB40" i="10" s="1"/>
  <c r="Y41" i="10"/>
  <c r="Z41" i="10" s="1"/>
  <c r="AB41" i="10" s="1"/>
  <c r="Y42" i="10"/>
  <c r="Z42" i="10" s="1"/>
  <c r="AB42" i="10" s="1"/>
  <c r="Y43" i="10"/>
  <c r="Z43" i="10" s="1"/>
  <c r="AB43" i="10" s="1"/>
  <c r="Y44" i="10"/>
  <c r="Z44" i="10" s="1"/>
  <c r="AB44" i="10" s="1"/>
  <c r="Y45" i="10"/>
  <c r="Z45" i="10" s="1"/>
  <c r="AB45" i="10" s="1"/>
  <c r="Y46" i="10"/>
  <c r="Z46" i="10" s="1"/>
  <c r="AB46" i="10" s="1"/>
  <c r="Y47" i="10"/>
  <c r="Z47" i="10" s="1"/>
  <c r="AB47" i="10" s="1"/>
  <c r="Y48" i="10"/>
  <c r="Z48" i="10" s="1"/>
  <c r="AB48" i="10" s="1"/>
  <c r="Y49" i="10"/>
  <c r="Z49" i="10" s="1"/>
  <c r="AB49" i="10" s="1"/>
  <c r="Y50" i="10"/>
  <c r="Z50" i="10" s="1"/>
  <c r="AB50" i="10" s="1"/>
  <c r="Y51" i="10"/>
  <c r="Z51" i="10" s="1"/>
  <c r="AB51" i="10" s="1"/>
  <c r="Y52" i="10"/>
  <c r="Z52" i="10" s="1"/>
  <c r="AB52" i="10" s="1"/>
  <c r="Y53" i="10"/>
  <c r="Z53" i="10" s="1"/>
  <c r="AB53" i="10" s="1"/>
  <c r="Y54" i="10"/>
  <c r="Z54" i="10" s="1"/>
  <c r="AB54" i="10" s="1"/>
  <c r="Y55" i="10"/>
  <c r="Z55" i="10" s="1"/>
  <c r="AB55" i="10" s="1"/>
  <c r="Y56" i="10"/>
  <c r="Z56" i="10" s="1"/>
  <c r="AB56" i="10" s="1"/>
  <c r="Y57" i="10"/>
  <c r="Z57" i="10" s="1"/>
  <c r="AB57" i="10" s="1"/>
  <c r="Y67" i="10"/>
  <c r="Z67" i="10" s="1"/>
  <c r="AB67" i="10" s="1"/>
  <c r="Y68" i="10"/>
  <c r="Z68" i="10" s="1"/>
  <c r="AB68" i="10" s="1"/>
  <c r="Y69" i="10"/>
  <c r="Z69" i="10" s="1"/>
  <c r="AB69" i="10" s="1"/>
  <c r="Y70" i="10"/>
  <c r="Z70" i="10" s="1"/>
  <c r="AB70" i="10" s="1"/>
  <c r="Y71" i="10"/>
  <c r="Z71" i="10" s="1"/>
  <c r="AB71" i="10" s="1"/>
  <c r="Y81" i="10"/>
  <c r="Z81" i="10" s="1"/>
  <c r="AB81" i="10" s="1"/>
  <c r="Y82" i="10"/>
  <c r="Z82" i="10" s="1"/>
  <c r="AB82" i="10" s="1"/>
  <c r="Y83" i="10"/>
  <c r="Z83" i="10" s="1"/>
  <c r="AB83" i="10" s="1"/>
  <c r="Y84" i="10"/>
  <c r="Z84" i="10" s="1"/>
  <c r="AB84" i="10" s="1"/>
  <c r="Y85" i="10"/>
  <c r="Z85" i="10" s="1"/>
  <c r="AB85" i="10" s="1"/>
  <c r="Y86" i="10"/>
  <c r="Z86" i="10" s="1"/>
  <c r="AB86" i="10" s="1"/>
  <c r="Y87" i="10"/>
  <c r="Z87" i="10" s="1"/>
  <c r="AB87" i="10" s="1"/>
  <c r="Y89" i="10"/>
  <c r="Z89" i="10" s="1"/>
  <c r="AB89" i="10" s="1"/>
  <c r="Y90" i="10"/>
  <c r="Z90" i="10" s="1"/>
  <c r="AB90" i="10" s="1"/>
  <c r="Y91" i="10"/>
  <c r="Z91" i="10" s="1"/>
  <c r="AB91" i="10" s="1"/>
  <c r="Y92" i="10"/>
  <c r="Z92" i="10" s="1"/>
  <c r="AB92" i="10" s="1"/>
  <c r="Y93" i="10"/>
  <c r="Z93" i="10" s="1"/>
  <c r="AB93" i="10" s="1"/>
  <c r="Y94" i="10"/>
  <c r="Z94" i="10" s="1"/>
  <c r="AB94" i="10" s="1"/>
  <c r="Y98" i="10"/>
  <c r="AA98" i="10" s="1"/>
  <c r="Y99" i="10"/>
  <c r="Z99" i="10" s="1"/>
  <c r="AB99" i="10" s="1"/>
  <c r="Y100" i="10"/>
  <c r="Z100" i="10" s="1"/>
  <c r="AB100" i="10" s="1"/>
  <c r="Y101" i="10"/>
  <c r="Z101" i="10" s="1"/>
  <c r="AB101" i="10" s="1"/>
  <c r="Y102" i="10"/>
  <c r="AA102" i="10" s="1"/>
  <c r="Y103" i="10"/>
  <c r="Z103" i="10" s="1"/>
  <c r="AB103" i="10" s="1"/>
  <c r="Y104" i="10"/>
  <c r="Z104" i="10" s="1"/>
  <c r="AB104" i="10" s="1"/>
  <c r="Y114" i="10"/>
  <c r="Z114" i="10" s="1"/>
  <c r="AB114" i="10" s="1"/>
  <c r="Y115" i="10"/>
  <c r="AA115" i="10" s="1"/>
  <c r="Y116" i="10"/>
  <c r="Z116" i="10" s="1"/>
  <c r="AB116" i="10" s="1"/>
  <c r="Y117" i="10"/>
  <c r="AA117" i="10" s="1"/>
  <c r="Y118" i="10"/>
  <c r="Z118" i="10" s="1"/>
  <c r="AB118" i="10" s="1"/>
  <c r="Y119" i="10"/>
  <c r="AA119" i="10" s="1"/>
  <c r="Y120" i="10"/>
  <c r="Z120" i="10" s="1"/>
  <c r="AB120" i="10" s="1"/>
  <c r="Y121" i="10"/>
  <c r="Y122" i="10"/>
  <c r="Z122" i="10" s="1"/>
  <c r="AB122" i="10" s="1"/>
  <c r="Y123" i="10"/>
  <c r="AA123" i="10" s="1"/>
  <c r="Y124" i="10"/>
  <c r="Z124" i="10" s="1"/>
  <c r="AB124" i="10" s="1"/>
  <c r="Y125" i="10"/>
  <c r="AA125" i="10" s="1"/>
  <c r="Y126" i="10"/>
  <c r="Z126" i="10" s="1"/>
  <c r="AB126" i="10" s="1"/>
  <c r="Y127" i="10"/>
  <c r="Z127" i="10" s="1"/>
  <c r="AB127" i="10" s="1"/>
  <c r="Y128" i="10"/>
  <c r="Z128" i="10" s="1"/>
  <c r="AB128" i="10" s="1"/>
  <c r="Y129" i="10"/>
  <c r="Z129" i="10" s="1"/>
  <c r="AB129" i="10" s="1"/>
  <c r="Y130" i="10"/>
  <c r="AA130" i="10" s="1"/>
  <c r="Y140" i="10"/>
  <c r="Z140" i="10" s="1"/>
  <c r="AB140" i="10" s="1"/>
  <c r="Y141" i="10"/>
  <c r="Z141" i="10" s="1"/>
  <c r="AB141" i="10" s="1"/>
  <c r="Y142" i="10"/>
  <c r="AA142" i="10" s="1"/>
  <c r="Y143" i="10"/>
  <c r="Z143" i="10" s="1"/>
  <c r="AB143" i="10" s="1"/>
  <c r="Y153" i="10"/>
  <c r="Z153" i="10" s="1"/>
  <c r="AB153" i="10" s="1"/>
  <c r="Y154" i="10"/>
  <c r="AA154" i="10" s="1"/>
  <c r="Y164" i="10"/>
  <c r="Z164" i="10" s="1"/>
  <c r="AB164" i="10" s="1"/>
  <c r="Y165" i="10"/>
  <c r="AA165" i="10" s="1"/>
  <c r="Y175" i="10"/>
  <c r="Z175" i="10" s="1"/>
  <c r="AB175" i="10" s="1"/>
  <c r="Y176" i="10"/>
  <c r="Z176" i="10" s="1"/>
  <c r="AB176" i="10" s="1"/>
  <c r="Y177" i="10"/>
  <c r="AA177" i="10" s="1"/>
  <c r="Y178" i="10"/>
  <c r="Z178" i="10" s="1"/>
  <c r="AB178" i="10" s="1"/>
  <c r="Y179" i="10"/>
  <c r="AA179" i="10" s="1"/>
  <c r="Y189" i="10"/>
  <c r="Z189" i="10" s="1"/>
  <c r="AB189" i="10" s="1"/>
  <c r="Y190" i="10"/>
  <c r="Z190" i="10" s="1"/>
  <c r="AB190" i="10" s="1"/>
  <c r="Y200" i="10"/>
  <c r="AA200" i="10" s="1"/>
  <c r="Y201" i="10"/>
  <c r="Z201" i="10" s="1"/>
  <c r="AB201" i="10" s="1"/>
  <c r="Y202" i="10"/>
  <c r="AA202" i="10" s="1"/>
  <c r="Y203" i="10"/>
  <c r="Z203" i="10" s="1"/>
  <c r="AB203" i="10" s="1"/>
  <c r="Y204" i="10"/>
  <c r="AA204" i="10" s="1"/>
  <c r="Y205" i="10"/>
  <c r="Z205" i="10" s="1"/>
  <c r="AB205" i="10" s="1"/>
  <c r="Y206" i="10"/>
  <c r="Z206" i="10" s="1"/>
  <c r="AB206" i="10" s="1"/>
  <c r="Y207" i="10"/>
  <c r="AA207" i="10" s="1"/>
  <c r="Y208" i="10"/>
  <c r="Z208" i="10" s="1"/>
  <c r="AB208" i="10" s="1"/>
  <c r="Y209" i="10"/>
  <c r="AA209" i="10" s="1"/>
  <c r="Y210" i="10"/>
  <c r="Z210" i="10" s="1"/>
  <c r="AB210" i="10" s="1"/>
  <c r="Y211" i="10"/>
  <c r="Z211" i="10" s="1"/>
  <c r="AB211" i="10" s="1"/>
  <c r="Y221" i="10"/>
  <c r="AA221" i="10" s="1"/>
  <c r="Y222" i="10"/>
  <c r="Z222" i="10" s="1"/>
  <c r="AB222" i="10" s="1"/>
  <c r="Y223" i="10"/>
  <c r="AA223" i="10" s="1"/>
  <c r="Y4" i="10"/>
  <c r="AA4" i="10" s="1"/>
  <c r="I108" i="10" l="1"/>
  <c r="I111" i="10" s="1"/>
  <c r="I347" i="5"/>
  <c r="Z158" i="2"/>
  <c r="AB158" i="2" s="1"/>
  <c r="Z284" i="5"/>
  <c r="AB284" i="5" s="1"/>
  <c r="L92" i="6"/>
  <c r="I89" i="6"/>
  <c r="I92" i="6" s="1"/>
  <c r="Y86" i="6"/>
  <c r="AA278" i="9"/>
  <c r="Z266" i="9"/>
  <c r="AB266" i="9" s="1"/>
  <c r="AA359" i="9"/>
  <c r="AA319" i="9"/>
  <c r="AA270" i="9"/>
  <c r="AA358" i="9"/>
  <c r="AA311" i="9"/>
  <c r="AA282" i="9"/>
  <c r="AA258" i="9"/>
  <c r="AA243" i="9"/>
  <c r="Z240" i="9"/>
  <c r="AB240" i="9" s="1"/>
  <c r="AA218" i="9"/>
  <c r="AA174" i="9"/>
  <c r="AA290" i="9"/>
  <c r="AA230" i="9"/>
  <c r="Z354" i="9"/>
  <c r="AB354" i="9" s="1"/>
  <c r="AA351" i="9"/>
  <c r="AA331" i="9"/>
  <c r="AA328" i="9"/>
  <c r="AA286" i="9"/>
  <c r="Z257" i="9"/>
  <c r="AB257" i="9" s="1"/>
  <c r="AA190" i="9"/>
  <c r="AA175" i="9"/>
  <c r="AA173" i="9"/>
  <c r="AA158" i="9"/>
  <c r="Z151" i="9"/>
  <c r="AB151" i="9" s="1"/>
  <c r="AA350" i="9"/>
  <c r="AA315" i="9"/>
  <c r="AA161" i="9"/>
  <c r="AA335" i="9"/>
  <c r="Z323" i="9"/>
  <c r="AB323" i="9" s="1"/>
  <c r="AA320" i="9"/>
  <c r="AA294" i="9"/>
  <c r="AA274" i="9"/>
  <c r="Z262" i="9"/>
  <c r="AB262" i="9" s="1"/>
  <c r="AA242" i="9"/>
  <c r="AA206" i="9"/>
  <c r="Z163" i="9"/>
  <c r="AB163" i="9" s="1"/>
  <c r="Z159" i="9"/>
  <c r="AB159" i="9" s="1"/>
  <c r="AA157" i="9"/>
  <c r="AA355" i="9"/>
  <c r="AA336" i="9"/>
  <c r="AA160" i="9"/>
  <c r="AA180" i="8"/>
  <c r="Z181" i="8"/>
  <c r="AB181" i="8" s="1"/>
  <c r="AA179" i="8"/>
  <c r="AA168" i="8"/>
  <c r="Z161" i="8"/>
  <c r="AB161" i="8" s="1"/>
  <c r="Z4" i="2"/>
  <c r="AB4" i="2" s="1"/>
  <c r="Z134" i="2"/>
  <c r="AB134" i="2" s="1"/>
  <c r="Z183" i="2"/>
  <c r="AB183" i="2" s="1"/>
  <c r="Z118" i="2"/>
  <c r="AB118" i="2" s="1"/>
  <c r="Z175" i="2"/>
  <c r="AB175" i="2" s="1"/>
  <c r="Y188" i="2"/>
  <c r="Z188" i="2" s="1"/>
  <c r="AB188" i="2" s="1"/>
  <c r="Z87" i="5"/>
  <c r="AB87" i="5" s="1"/>
  <c r="Z113" i="5"/>
  <c r="AB113" i="5" s="1"/>
  <c r="AA161" i="5"/>
  <c r="AA165" i="5"/>
  <c r="Z129" i="5"/>
  <c r="AB129" i="5" s="1"/>
  <c r="Z95" i="5"/>
  <c r="AB95" i="5" s="1"/>
  <c r="Z88" i="5"/>
  <c r="AB88" i="5" s="1"/>
  <c r="AA84" i="5"/>
  <c r="Z333" i="5"/>
  <c r="AB333" i="5" s="1"/>
  <c r="AA182" i="5"/>
  <c r="Z309" i="5"/>
  <c r="AB309" i="5" s="1"/>
  <c r="Z232" i="5"/>
  <c r="AB232" i="5" s="1"/>
  <c r="AA175" i="5"/>
  <c r="AA162" i="5"/>
  <c r="Z105" i="5"/>
  <c r="AB105" i="5" s="1"/>
  <c r="Z71" i="5"/>
  <c r="AB71" i="5" s="1"/>
  <c r="AA68" i="5"/>
  <c r="AA52" i="5"/>
  <c r="Z301" i="5"/>
  <c r="AB301" i="5" s="1"/>
  <c r="Z195" i="5"/>
  <c r="AB195" i="5" s="1"/>
  <c r="AA183" i="5"/>
  <c r="Z177" i="5"/>
  <c r="AB177" i="5" s="1"/>
  <c r="Z164" i="5"/>
  <c r="AB164" i="5" s="1"/>
  <c r="Z80" i="5"/>
  <c r="AB80" i="5" s="1"/>
  <c r="Z63" i="5"/>
  <c r="AB63" i="5" s="1"/>
  <c r="Z56" i="5"/>
  <c r="AB56" i="5" s="1"/>
  <c r="Z47" i="5"/>
  <c r="AB47" i="5" s="1"/>
  <c r="AA15" i="5"/>
  <c r="Z146" i="5"/>
  <c r="AB146" i="5" s="1"/>
  <c r="Y290" i="5"/>
  <c r="Z290" i="5" s="1"/>
  <c r="AB290" i="5" s="1"/>
  <c r="Z337" i="5"/>
  <c r="AB337" i="5" s="1"/>
  <c r="Z313" i="5"/>
  <c r="AB313" i="5" s="1"/>
  <c r="Z288" i="5"/>
  <c r="AB288" i="5" s="1"/>
  <c r="AA246" i="5"/>
  <c r="Z220" i="5"/>
  <c r="AB220" i="5" s="1"/>
  <c r="AA217" i="5"/>
  <c r="Z64" i="5"/>
  <c r="AB64" i="5" s="1"/>
  <c r="Z27" i="5"/>
  <c r="AB27" i="5" s="1"/>
  <c r="Z121" i="5"/>
  <c r="AB121" i="5" s="1"/>
  <c r="AA96" i="5"/>
  <c r="Z79" i="5"/>
  <c r="AB79" i="5" s="1"/>
  <c r="Z72" i="5"/>
  <c r="AB72" i="5" s="1"/>
  <c r="Z48" i="5"/>
  <c r="AB48" i="5" s="1"/>
  <c r="Z329" i="5"/>
  <c r="AB329" i="5" s="1"/>
  <c r="Z305" i="5"/>
  <c r="AB305" i="5" s="1"/>
  <c r="Z280" i="5"/>
  <c r="AB280" i="5" s="1"/>
  <c r="Z247" i="5"/>
  <c r="AB247" i="5" s="1"/>
  <c r="AA245" i="5"/>
  <c r="Z14" i="5"/>
  <c r="AB14" i="5" s="1"/>
  <c r="Z4" i="6"/>
  <c r="AB4" i="6" s="1"/>
  <c r="Z117" i="10"/>
  <c r="AB117" i="10" s="1"/>
  <c r="AA104" i="10"/>
  <c r="Z98" i="10"/>
  <c r="AB98" i="10" s="1"/>
  <c r="Y166" i="10"/>
  <c r="Z166" i="10" s="1"/>
  <c r="AB166" i="10" s="1"/>
  <c r="Y105" i="10"/>
  <c r="Z105" i="10" s="1"/>
  <c r="AB105" i="10" s="1"/>
  <c r="Y212" i="10"/>
  <c r="Z212" i="10" s="1"/>
  <c r="AB212" i="10" s="1"/>
  <c r="Y155" i="10"/>
  <c r="Z155" i="10" s="1"/>
  <c r="AB155" i="10" s="1"/>
  <c r="Y11" i="10"/>
  <c r="Z11" i="10" s="1"/>
  <c r="AB11" i="10" s="1"/>
  <c r="AA4" i="9"/>
  <c r="AA327" i="9"/>
  <c r="Y299" i="9"/>
  <c r="Y15" i="6"/>
  <c r="Z15" i="6" s="1"/>
  <c r="AB15" i="6" s="1"/>
  <c r="AA203" i="5"/>
  <c r="AA92" i="5"/>
  <c r="AA76" i="5"/>
  <c r="AA60" i="5"/>
  <c r="AA44" i="5"/>
  <c r="Z187" i="2"/>
  <c r="AB187" i="2" s="1"/>
  <c r="Z179" i="2"/>
  <c r="AB179" i="2" s="1"/>
  <c r="Z162" i="2"/>
  <c r="AB162" i="2" s="1"/>
  <c r="Z150" i="2"/>
  <c r="AB150" i="2" s="1"/>
  <c r="Z126" i="2"/>
  <c r="AB126" i="2" s="1"/>
  <c r="Z110" i="2"/>
  <c r="AB110" i="2" s="1"/>
  <c r="Y23" i="2"/>
  <c r="Z4" i="10"/>
  <c r="AB4" i="10" s="1"/>
  <c r="AA100" i="10"/>
  <c r="Y58" i="10"/>
  <c r="Z58" i="10" s="1"/>
  <c r="AB58" i="10" s="1"/>
  <c r="Y180" i="10"/>
  <c r="Z180" i="10" s="1"/>
  <c r="AB180" i="10" s="1"/>
  <c r="Y224" i="10"/>
  <c r="Z224" i="10" s="1"/>
  <c r="AB224" i="10" s="1"/>
  <c r="AA324" i="9"/>
  <c r="AA251" i="9"/>
  <c r="AA245" i="9"/>
  <c r="AA238" i="9"/>
  <c r="AA214" i="9"/>
  <c r="AA182" i="9"/>
  <c r="Z155" i="9"/>
  <c r="AB155" i="9" s="1"/>
  <c r="AA153" i="9"/>
  <c r="Y338" i="9"/>
  <c r="Z338" i="9" s="1"/>
  <c r="AB338" i="9" s="1"/>
  <c r="Y360" i="9"/>
  <c r="Z177" i="8"/>
  <c r="AB177" i="8" s="1"/>
  <c r="AA172" i="8"/>
  <c r="Z169" i="8"/>
  <c r="AB169" i="8" s="1"/>
  <c r="Z167" i="8"/>
  <c r="AB167" i="8" s="1"/>
  <c r="Z339" i="5"/>
  <c r="AB339" i="5" s="1"/>
  <c r="Z331" i="5"/>
  <c r="AB331" i="5" s="1"/>
  <c r="Z323" i="5"/>
  <c r="AB323" i="5" s="1"/>
  <c r="Z307" i="5"/>
  <c r="AB307" i="5" s="1"/>
  <c r="Z299" i="5"/>
  <c r="AB299" i="5" s="1"/>
  <c r="Z282" i="5"/>
  <c r="AB282" i="5" s="1"/>
  <c r="Z264" i="5"/>
  <c r="AB264" i="5" s="1"/>
  <c r="AA250" i="5"/>
  <c r="Z243" i="5"/>
  <c r="AB243" i="5" s="1"/>
  <c r="Z224" i="5"/>
  <c r="AB224" i="5" s="1"/>
  <c r="AA200" i="5"/>
  <c r="AA180" i="5"/>
  <c r="Z117" i="5"/>
  <c r="AB117" i="5" s="1"/>
  <c r="Z101" i="5"/>
  <c r="AB101" i="5" s="1"/>
  <c r="Z99" i="5"/>
  <c r="AB99" i="5" s="1"/>
  <c r="Z83" i="5"/>
  <c r="AB83" i="5" s="1"/>
  <c r="Z67" i="5"/>
  <c r="AB67" i="5" s="1"/>
  <c r="Z51" i="5"/>
  <c r="AB51" i="5" s="1"/>
  <c r="Z39" i="5"/>
  <c r="AB39" i="5" s="1"/>
  <c r="Z36" i="5"/>
  <c r="AB36" i="5" s="1"/>
  <c r="Z31" i="5"/>
  <c r="AB31" i="5" s="1"/>
  <c r="AA28" i="5"/>
  <c r="AA5" i="5"/>
  <c r="Z181" i="2"/>
  <c r="AB181" i="2" s="1"/>
  <c r="Z164" i="2"/>
  <c r="AB164" i="2" s="1"/>
  <c r="Z138" i="2"/>
  <c r="AB138" i="2" s="1"/>
  <c r="Z122" i="2"/>
  <c r="AB122" i="2" s="1"/>
  <c r="Y87" i="2"/>
  <c r="AA87" i="2" s="1"/>
  <c r="Y72" i="10"/>
  <c r="Z72" i="10" s="1"/>
  <c r="AB72" i="10" s="1"/>
  <c r="Y131" i="10"/>
  <c r="AA131" i="10" s="1"/>
  <c r="Y144" i="10"/>
  <c r="Z144" i="10" s="1"/>
  <c r="AB144" i="10" s="1"/>
  <c r="Y191" i="10"/>
  <c r="Z191" i="10" s="1"/>
  <c r="AB191" i="10" s="1"/>
  <c r="Y12" i="9"/>
  <c r="Z12" i="9" s="1"/>
  <c r="AB12" i="9" s="1"/>
  <c r="Y341" i="5"/>
  <c r="Z341" i="5" s="1"/>
  <c r="AB341" i="5" s="1"/>
  <c r="Y140" i="2"/>
  <c r="AA140" i="2" s="1"/>
  <c r="Z119" i="10"/>
  <c r="AB119" i="10" s="1"/>
  <c r="AA332" i="9"/>
  <c r="AA316" i="9"/>
  <c r="Z260" i="9"/>
  <c r="AB260" i="9" s="1"/>
  <c r="AA255" i="9"/>
  <c r="Z252" i="9"/>
  <c r="AB252" i="9" s="1"/>
  <c r="AA250" i="9"/>
  <c r="AA222" i="9"/>
  <c r="AA198" i="9"/>
  <c r="AA177" i="9"/>
  <c r="AA165" i="9"/>
  <c r="AA154" i="9"/>
  <c r="Y101" i="9"/>
  <c r="Z101" i="9" s="1"/>
  <c r="AB101" i="9" s="1"/>
  <c r="Z183" i="8"/>
  <c r="AB183" i="8" s="1"/>
  <c r="AA176" i="8"/>
  <c r="Z173" i="8"/>
  <c r="AB173" i="8" s="1"/>
  <c r="AA4" i="5"/>
  <c r="Z335" i="5"/>
  <c r="AB335" i="5" s="1"/>
  <c r="Z327" i="5"/>
  <c r="AB327" i="5" s="1"/>
  <c r="Z311" i="5"/>
  <c r="AB311" i="5" s="1"/>
  <c r="Z303" i="5"/>
  <c r="AB303" i="5" s="1"/>
  <c r="Z286" i="5"/>
  <c r="AB286" i="5" s="1"/>
  <c r="Z278" i="5"/>
  <c r="AB278" i="5" s="1"/>
  <c r="AA263" i="5"/>
  <c r="Z251" i="5"/>
  <c r="AB251" i="5" s="1"/>
  <c r="AA249" i="5"/>
  <c r="AA199" i="5"/>
  <c r="Z179" i="5"/>
  <c r="AB179" i="5" s="1"/>
  <c r="Z159" i="5"/>
  <c r="AB159" i="5" s="1"/>
  <c r="Z125" i="5"/>
  <c r="AB125" i="5" s="1"/>
  <c r="Z109" i="5"/>
  <c r="AB109" i="5" s="1"/>
  <c r="Z100" i="5"/>
  <c r="AB100" i="5" s="1"/>
  <c r="Z91" i="5"/>
  <c r="AB91" i="5" s="1"/>
  <c r="Z75" i="5"/>
  <c r="AB75" i="5" s="1"/>
  <c r="Z59" i="5"/>
  <c r="AB59" i="5" s="1"/>
  <c r="Z43" i="5"/>
  <c r="AB43" i="5" s="1"/>
  <c r="Z35" i="5"/>
  <c r="AB35" i="5" s="1"/>
  <c r="Z32" i="5"/>
  <c r="AB32" i="5" s="1"/>
  <c r="AA10" i="5"/>
  <c r="Z185" i="2"/>
  <c r="AB185" i="2" s="1"/>
  <c r="Z177" i="2"/>
  <c r="AB177" i="2" s="1"/>
  <c r="Z160" i="2"/>
  <c r="AB160" i="2" s="1"/>
  <c r="Z154" i="2"/>
  <c r="AB154" i="2" s="1"/>
  <c r="Z130" i="2"/>
  <c r="AB130" i="2" s="1"/>
  <c r="Z114" i="2"/>
  <c r="AB114" i="2" s="1"/>
  <c r="Y166" i="2"/>
  <c r="AA166" i="2" s="1"/>
  <c r="Z125" i="10"/>
  <c r="AB125" i="10" s="1"/>
  <c r="AA127" i="10"/>
  <c r="Z123" i="10"/>
  <c r="AB123" i="10" s="1"/>
  <c r="AB121" i="10"/>
  <c r="AA114" i="10"/>
  <c r="AA101" i="10"/>
  <c r="Z357" i="9"/>
  <c r="AB357" i="9" s="1"/>
  <c r="Z353" i="9"/>
  <c r="AB353" i="9" s="1"/>
  <c r="Z349" i="9"/>
  <c r="AB349" i="9" s="1"/>
  <c r="Z347" i="9"/>
  <c r="AB347" i="9" s="1"/>
  <c r="Z334" i="9"/>
  <c r="AB334" i="9" s="1"/>
  <c r="Z330" i="9"/>
  <c r="AB330" i="9" s="1"/>
  <c r="Z326" i="9"/>
  <c r="AB326" i="9" s="1"/>
  <c r="Z322" i="9"/>
  <c r="AB322" i="9" s="1"/>
  <c r="Z318" i="9"/>
  <c r="AB318" i="9" s="1"/>
  <c r="AA126" i="10"/>
  <c r="Z115" i="10"/>
  <c r="AB115" i="10" s="1"/>
  <c r="Z102" i="10"/>
  <c r="AB102" i="10" s="1"/>
  <c r="AA356" i="9"/>
  <c r="AA352" i="9"/>
  <c r="AA337" i="9"/>
  <c r="AA333" i="9"/>
  <c r="AA329" i="9"/>
  <c r="AA325" i="9"/>
  <c r="AA321" i="9"/>
  <c r="AA317" i="9"/>
  <c r="AA263" i="9"/>
  <c r="AA314" i="9"/>
  <c r="AA310" i="9"/>
  <c r="AA297" i="9"/>
  <c r="AA293" i="9"/>
  <c r="AA289" i="9"/>
  <c r="AA285" i="9"/>
  <c r="AA281" i="9"/>
  <c r="AA277" i="9"/>
  <c r="AA273" i="9"/>
  <c r="AA269" i="9"/>
  <c r="Z265" i="9"/>
  <c r="AB265" i="9" s="1"/>
  <c r="AA261" i="9"/>
  <c r="Z259" i="9"/>
  <c r="AB259" i="9" s="1"/>
  <c r="AA259" i="9"/>
  <c r="Z254" i="9"/>
  <c r="AB254" i="9" s="1"/>
  <c r="Z249" i="9"/>
  <c r="AB249" i="9" s="1"/>
  <c r="AA247" i="9"/>
  <c r="Z244" i="9"/>
  <c r="AB244" i="9" s="1"/>
  <c r="AA226" i="9"/>
  <c r="AA220" i="9"/>
  <c r="AA212" i="9"/>
  <c r="AA204" i="9"/>
  <c r="AA196" i="9"/>
  <c r="AA188" i="9"/>
  <c r="AA180" i="9"/>
  <c r="AA172" i="9"/>
  <c r="AA170" i="9"/>
  <c r="Z340" i="5"/>
  <c r="AB340" i="5" s="1"/>
  <c r="Z336" i="5"/>
  <c r="AB336" i="5" s="1"/>
  <c r="Z332" i="5"/>
  <c r="AB332" i="5" s="1"/>
  <c r="Z328" i="5"/>
  <c r="AB328" i="5" s="1"/>
  <c r="Z324" i="5"/>
  <c r="AB324" i="5" s="1"/>
  <c r="Z312" i="5"/>
  <c r="AB312" i="5" s="1"/>
  <c r="Z308" i="5"/>
  <c r="AB308" i="5" s="1"/>
  <c r="Z304" i="5"/>
  <c r="AB304" i="5" s="1"/>
  <c r="Z289" i="5"/>
  <c r="AB289" i="5" s="1"/>
  <c r="Z285" i="5"/>
  <c r="AB285" i="5" s="1"/>
  <c r="Z281" i="5"/>
  <c r="AB281" i="5" s="1"/>
  <c r="Z265" i="5"/>
  <c r="AB265" i="5" s="1"/>
  <c r="Z226" i="5"/>
  <c r="AB226" i="5" s="1"/>
  <c r="Z222" i="5"/>
  <c r="AB222" i="5" s="1"/>
  <c r="Z216" i="5"/>
  <c r="AB216" i="5" s="1"/>
  <c r="AA204" i="5"/>
  <c r="Z176" i="5"/>
  <c r="AB176" i="5" s="1"/>
  <c r="Z163" i="5"/>
  <c r="AB163" i="5" s="1"/>
  <c r="Z148" i="5"/>
  <c r="AB148" i="5" s="1"/>
  <c r="Z123" i="5"/>
  <c r="AB123" i="5" s="1"/>
  <c r="Z115" i="5"/>
  <c r="AB115" i="5" s="1"/>
  <c r="Z107" i="5"/>
  <c r="AB107" i="5" s="1"/>
  <c r="AA97" i="5"/>
  <c r="AA93" i="5"/>
  <c r="AA89" i="5"/>
  <c r="AA85" i="5"/>
  <c r="AA81" i="5"/>
  <c r="AA77" i="5"/>
  <c r="AA73" i="5"/>
  <c r="AA69" i="5"/>
  <c r="AA65" i="5"/>
  <c r="AA61" i="5"/>
  <c r="AA57" i="5"/>
  <c r="AA53" i="5"/>
  <c r="AA49" i="5"/>
  <c r="AA45" i="5"/>
  <c r="AA41" i="5"/>
  <c r="AA37" i="5"/>
  <c r="AA33" i="5"/>
  <c r="AA12" i="5"/>
  <c r="AA7" i="5"/>
  <c r="Y137" i="5"/>
  <c r="Z137" i="5" s="1"/>
  <c r="AB137" i="5" s="1"/>
  <c r="Y166" i="5"/>
  <c r="Z166" i="5" s="1"/>
  <c r="AB166" i="5" s="1"/>
  <c r="Y150" i="5"/>
  <c r="AA150" i="5" s="1"/>
  <c r="Z186" i="2"/>
  <c r="AB186" i="2" s="1"/>
  <c r="Z182" i="2"/>
  <c r="AB182" i="2" s="1"/>
  <c r="Z178" i="2"/>
  <c r="AB178" i="2" s="1"/>
  <c r="Z165" i="2"/>
  <c r="AB165" i="2" s="1"/>
  <c r="Z161" i="2"/>
  <c r="AB161" i="2" s="1"/>
  <c r="Z156" i="2"/>
  <c r="AB156" i="2" s="1"/>
  <c r="Z148" i="2"/>
  <c r="AB148" i="2" s="1"/>
  <c r="Z132" i="2"/>
  <c r="AB132" i="2" s="1"/>
  <c r="Z124" i="2"/>
  <c r="AB124" i="2" s="1"/>
  <c r="Z116" i="2"/>
  <c r="AB116" i="2" s="1"/>
  <c r="Z105" i="2"/>
  <c r="AB105" i="2" s="1"/>
  <c r="Z102" i="2"/>
  <c r="AB102" i="2" s="1"/>
  <c r="Z97" i="2"/>
  <c r="AB97" i="2" s="1"/>
  <c r="Z85" i="2"/>
  <c r="AB85" i="2" s="1"/>
  <c r="Z80" i="2"/>
  <c r="AB80" i="2" s="1"/>
  <c r="AA253" i="9"/>
  <c r="Z248" i="9"/>
  <c r="AB248" i="9" s="1"/>
  <c r="AA246" i="9"/>
  <c r="AA234" i="9"/>
  <c r="AA216" i="9"/>
  <c r="AA208" i="9"/>
  <c r="AA200" i="9"/>
  <c r="AA192" i="9"/>
  <c r="AA184" i="9"/>
  <c r="Z171" i="9"/>
  <c r="AB171" i="9" s="1"/>
  <c r="AA169" i="9"/>
  <c r="Z167" i="9"/>
  <c r="AB167" i="9" s="1"/>
  <c r="Z338" i="5"/>
  <c r="AB338" i="5" s="1"/>
  <c r="Z334" i="5"/>
  <c r="AB334" i="5" s="1"/>
  <c r="Z326" i="5"/>
  <c r="AB326" i="5" s="1"/>
  <c r="Z322" i="5"/>
  <c r="AB322" i="5" s="1"/>
  <c r="Z310" i="5"/>
  <c r="AB310" i="5" s="1"/>
  <c r="Z306" i="5"/>
  <c r="AB306" i="5" s="1"/>
  <c r="Z300" i="5"/>
  <c r="AB300" i="5" s="1"/>
  <c r="Z287" i="5"/>
  <c r="AB287" i="5" s="1"/>
  <c r="Z283" i="5"/>
  <c r="AB283" i="5" s="1"/>
  <c r="Z279" i="5"/>
  <c r="AB279" i="5" s="1"/>
  <c r="Z266" i="5"/>
  <c r="AB266" i="5" s="1"/>
  <c r="AA225" i="5"/>
  <c r="AA221" i="5"/>
  <c r="Z127" i="5"/>
  <c r="AB127" i="5" s="1"/>
  <c r="Z119" i="5"/>
  <c r="AB119" i="5" s="1"/>
  <c r="Z111" i="5"/>
  <c r="AB111" i="5" s="1"/>
  <c r="Z103" i="5"/>
  <c r="AB103" i="5" s="1"/>
  <c r="AA8" i="5"/>
  <c r="AA6" i="5"/>
  <c r="Y252" i="5"/>
  <c r="Z252" i="5" s="1"/>
  <c r="AB252" i="5" s="1"/>
  <c r="Z256" i="9"/>
  <c r="AB256" i="9" s="1"/>
  <c r="Z241" i="9"/>
  <c r="AB241" i="9" s="1"/>
  <c r="AA239" i="9"/>
  <c r="AA210" i="9"/>
  <c r="AA202" i="9"/>
  <c r="AA194" i="9"/>
  <c r="AA186" i="9"/>
  <c r="AA178" i="9"/>
  <c r="AA176" i="9"/>
  <c r="Y18" i="5"/>
  <c r="AA18" i="5" s="1"/>
  <c r="Z184" i="2"/>
  <c r="AB184" i="2" s="1"/>
  <c r="Z180" i="2"/>
  <c r="AB180" i="2" s="1"/>
  <c r="Z176" i="2"/>
  <c r="AB176" i="2" s="1"/>
  <c r="Z163" i="2"/>
  <c r="AB163" i="2" s="1"/>
  <c r="Z159" i="2"/>
  <c r="AB159" i="2" s="1"/>
  <c r="Z152" i="2"/>
  <c r="AB152" i="2" s="1"/>
  <c r="Z136" i="2"/>
  <c r="AB136" i="2" s="1"/>
  <c r="Z128" i="2"/>
  <c r="AB128" i="2" s="1"/>
  <c r="Z120" i="2"/>
  <c r="AB120" i="2" s="1"/>
  <c r="Z112" i="2"/>
  <c r="AB112" i="2" s="1"/>
  <c r="Z106" i="2"/>
  <c r="AB106" i="2" s="1"/>
  <c r="Z101" i="2"/>
  <c r="AB101" i="2" s="1"/>
  <c r="Z98" i="2"/>
  <c r="AB98" i="2" s="1"/>
  <c r="Z84" i="2"/>
  <c r="AB84" i="2" s="1"/>
  <c r="Z81" i="2"/>
  <c r="AB81" i="2" s="1"/>
  <c r="Z302" i="5"/>
  <c r="AB302" i="5" s="1"/>
  <c r="Y314" i="5"/>
  <c r="AA314" i="5" s="1"/>
  <c r="AA262" i="5"/>
  <c r="Z267" i="5"/>
  <c r="AB267" i="5" s="1"/>
  <c r="AA228" i="5"/>
  <c r="Z230" i="5"/>
  <c r="AB230" i="5" s="1"/>
  <c r="AA229" i="5"/>
  <c r="Y234" i="5"/>
  <c r="AA234" i="5" s="1"/>
  <c r="AA233" i="5"/>
  <c r="AA196" i="5"/>
  <c r="Y207" i="5"/>
  <c r="Z207" i="5" s="1"/>
  <c r="AB207" i="5" s="1"/>
  <c r="Z178" i="5"/>
  <c r="AB178" i="5" s="1"/>
  <c r="Y184" i="5"/>
  <c r="AA184" i="5" s="1"/>
  <c r="Z147" i="9"/>
  <c r="AB147" i="9" s="1"/>
  <c r="AA150" i="9"/>
  <c r="AA146" i="9"/>
  <c r="AA47" i="8"/>
  <c r="AA49" i="8"/>
  <c r="Z18" i="8"/>
  <c r="AB18" i="8" s="1"/>
  <c r="Z182" i="8"/>
  <c r="AB182" i="8" s="1"/>
  <c r="Z175" i="8"/>
  <c r="AB175" i="8" s="1"/>
  <c r="Z171" i="8"/>
  <c r="AB171" i="8" s="1"/>
  <c r="AA164" i="8"/>
  <c r="AA112" i="8"/>
  <c r="AA110" i="8"/>
  <c r="AA99" i="8"/>
  <c r="AA97" i="8"/>
  <c r="AA83" i="8"/>
  <c r="AA81" i="8"/>
  <c r="AA79" i="8"/>
  <c r="AA68" i="8"/>
  <c r="AA66" i="8"/>
  <c r="AA64" i="8"/>
  <c r="AA62" i="8"/>
  <c r="AA60" i="8"/>
  <c r="AA58" i="8"/>
  <c r="AA56" i="8"/>
  <c r="AA54" i="8"/>
  <c r="AA52" i="8"/>
  <c r="AA50" i="8"/>
  <c r="AA48" i="8"/>
  <c r="AA46" i="8"/>
  <c r="Y33" i="8"/>
  <c r="Z33" i="8" s="1"/>
  <c r="AB33" i="8" s="1"/>
  <c r="Y121" i="8"/>
  <c r="Z121" i="8" s="1"/>
  <c r="AB121" i="8" s="1"/>
  <c r="Y70" i="8"/>
  <c r="Z70" i="8" s="1"/>
  <c r="AB70" i="8" s="1"/>
  <c r="Y135" i="8"/>
  <c r="AA135" i="8" s="1"/>
  <c r="Z165" i="8"/>
  <c r="AB165" i="8" s="1"/>
  <c r="Z163" i="8"/>
  <c r="AB163" i="8" s="1"/>
  <c r="AA111" i="8"/>
  <c r="AA109" i="8"/>
  <c r="AA98" i="8"/>
  <c r="AA96" i="8"/>
  <c r="AA84" i="8"/>
  <c r="AA82" i="8"/>
  <c r="AA80" i="8"/>
  <c r="AA69" i="8"/>
  <c r="AA67" i="8"/>
  <c r="AA65" i="8"/>
  <c r="AA63" i="8"/>
  <c r="AA61" i="8"/>
  <c r="AA59" i="8"/>
  <c r="AA57" i="8"/>
  <c r="AA55" i="8"/>
  <c r="AA53" i="8"/>
  <c r="AA51" i="8"/>
  <c r="Y22" i="8"/>
  <c r="Z22" i="8" s="1"/>
  <c r="AB22" i="8" s="1"/>
  <c r="Y100" i="8"/>
  <c r="Z100" i="8" s="1"/>
  <c r="AB100" i="8" s="1"/>
  <c r="Y184" i="8"/>
  <c r="Z184" i="8" s="1"/>
  <c r="AB184" i="8" s="1"/>
  <c r="Z348" i="9"/>
  <c r="AB348" i="9" s="1"/>
  <c r="AA213" i="3"/>
  <c r="Y263" i="3"/>
  <c r="Z263" i="3" s="1"/>
  <c r="AB263" i="3" s="1"/>
  <c r="Y269" i="5"/>
  <c r="Z269" i="5" s="1"/>
  <c r="AB269" i="5" s="1"/>
  <c r="Z268" i="5"/>
  <c r="AB268" i="5" s="1"/>
  <c r="AA85" i="8"/>
  <c r="AA86" i="8"/>
  <c r="Y87" i="8"/>
  <c r="AA87" i="8" s="1"/>
  <c r="AA262" i="3"/>
  <c r="AA261" i="3"/>
  <c r="AA260" i="3"/>
  <c r="AA259" i="3"/>
  <c r="AA258" i="3"/>
  <c r="AA257" i="3"/>
  <c r="AA256" i="3"/>
  <c r="AA255" i="3"/>
  <c r="AA254" i="3"/>
  <c r="AA253" i="3"/>
  <c r="AA252" i="3"/>
  <c r="AA251" i="3"/>
  <c r="AA250" i="3"/>
  <c r="AA249" i="3"/>
  <c r="AA248" i="3"/>
  <c r="AA247" i="3"/>
  <c r="AA246" i="3"/>
  <c r="AA245" i="3"/>
  <c r="AA244" i="3"/>
  <c r="AA243" i="3"/>
  <c r="AA242" i="3"/>
  <c r="AA241" i="3"/>
  <c r="AA240" i="3"/>
  <c r="AA239" i="3"/>
  <c r="AA238" i="3"/>
  <c r="AA237" i="3"/>
  <c r="AA236" i="3"/>
  <c r="AA235" i="3"/>
  <c r="AA234" i="3"/>
  <c r="AA233" i="3"/>
  <c r="AA232" i="3"/>
  <c r="AA231" i="3"/>
  <c r="AA230" i="3"/>
  <c r="AA229" i="3"/>
  <c r="AA228" i="3"/>
  <c r="AA227" i="3"/>
  <c r="AA226" i="3"/>
  <c r="AA225" i="3"/>
  <c r="AA224" i="3"/>
  <c r="AA223" i="3"/>
  <c r="AA222" i="3"/>
  <c r="AA221" i="3"/>
  <c r="AA220" i="3"/>
  <c r="AA219" i="3"/>
  <c r="AA218" i="3"/>
  <c r="AA217" i="3"/>
  <c r="AA216" i="3"/>
  <c r="AA215" i="3"/>
  <c r="AA214" i="3"/>
  <c r="Z166" i="2"/>
  <c r="AB166" i="2" s="1"/>
  <c r="Z23" i="2"/>
  <c r="AB23" i="2" s="1"/>
  <c r="AA23" i="2"/>
  <c r="AA104" i="2"/>
  <c r="Z104" i="2"/>
  <c r="AB104" i="2" s="1"/>
  <c r="Z77" i="2"/>
  <c r="AB77" i="2" s="1"/>
  <c r="AA77" i="2"/>
  <c r="Z155" i="2"/>
  <c r="AB155" i="2" s="1"/>
  <c r="Z151" i="2"/>
  <c r="AB151" i="2" s="1"/>
  <c r="Z139" i="2"/>
  <c r="AB139" i="2" s="1"/>
  <c r="Z135" i="2"/>
  <c r="AB135" i="2" s="1"/>
  <c r="Z131" i="2"/>
  <c r="AB131" i="2" s="1"/>
  <c r="Z127" i="2"/>
  <c r="AB127" i="2" s="1"/>
  <c r="Z123" i="2"/>
  <c r="AB123" i="2" s="1"/>
  <c r="Z119" i="2"/>
  <c r="AB119" i="2" s="1"/>
  <c r="Z115" i="2"/>
  <c r="AB115" i="2" s="1"/>
  <c r="Z111" i="2"/>
  <c r="AB111" i="2" s="1"/>
  <c r="Z75" i="2"/>
  <c r="AB75" i="2" s="1"/>
  <c r="AA75" i="2"/>
  <c r="Z67" i="2"/>
  <c r="AB67" i="2" s="1"/>
  <c r="AA67" i="2"/>
  <c r="Z59" i="2"/>
  <c r="AB59" i="2" s="1"/>
  <c r="AA59" i="2"/>
  <c r="Z51" i="2"/>
  <c r="AB51" i="2" s="1"/>
  <c r="AA51" i="2"/>
  <c r="AA100" i="2"/>
  <c r="Z100" i="2"/>
  <c r="AB100" i="2" s="1"/>
  <c r="AA83" i="2"/>
  <c r="Z83" i="2"/>
  <c r="AB83" i="2" s="1"/>
  <c r="AA79" i="2"/>
  <c r="Z79" i="2"/>
  <c r="AB79" i="2" s="1"/>
  <c r="Z69" i="2"/>
  <c r="AB69" i="2" s="1"/>
  <c r="AA69" i="2"/>
  <c r="Z61" i="2"/>
  <c r="AB61" i="2" s="1"/>
  <c r="AA61" i="2"/>
  <c r="Z53" i="2"/>
  <c r="AB53" i="2" s="1"/>
  <c r="AA53" i="2"/>
  <c r="Z157" i="2"/>
  <c r="AB157" i="2" s="1"/>
  <c r="Z153" i="2"/>
  <c r="AB153" i="2" s="1"/>
  <c r="Z149" i="2"/>
  <c r="AB149" i="2" s="1"/>
  <c r="Z137" i="2"/>
  <c r="AB137" i="2" s="1"/>
  <c r="Z133" i="2"/>
  <c r="AB133" i="2" s="1"/>
  <c r="Z129" i="2"/>
  <c r="AB129" i="2" s="1"/>
  <c r="Z125" i="2"/>
  <c r="AB125" i="2" s="1"/>
  <c r="Z121" i="2"/>
  <c r="AB121" i="2" s="1"/>
  <c r="Z117" i="2"/>
  <c r="AB117" i="2" s="1"/>
  <c r="Z113" i="2"/>
  <c r="AB113" i="2" s="1"/>
  <c r="Z109" i="2"/>
  <c r="AB109" i="2" s="1"/>
  <c r="Z71" i="2"/>
  <c r="AB71" i="2" s="1"/>
  <c r="AA71" i="2"/>
  <c r="Z63" i="2"/>
  <c r="AB63" i="2" s="1"/>
  <c r="AA63" i="2"/>
  <c r="Z55" i="2"/>
  <c r="AB55" i="2" s="1"/>
  <c r="AA55" i="2"/>
  <c r="Z108" i="2"/>
  <c r="AB108" i="2" s="1"/>
  <c r="AA108" i="2"/>
  <c r="AA96" i="2"/>
  <c r="Z96" i="2"/>
  <c r="AB96" i="2" s="1"/>
  <c r="Z73" i="2"/>
  <c r="AB73" i="2" s="1"/>
  <c r="AA73" i="2"/>
  <c r="Z65" i="2"/>
  <c r="AB65" i="2" s="1"/>
  <c r="AA65" i="2"/>
  <c r="Z57" i="2"/>
  <c r="AB57" i="2" s="1"/>
  <c r="AA57" i="2"/>
  <c r="Z49" i="2"/>
  <c r="AB49" i="2" s="1"/>
  <c r="AA49" i="2"/>
  <c r="Z107" i="2"/>
  <c r="AB107" i="2" s="1"/>
  <c r="Z103" i="2"/>
  <c r="AB103" i="2" s="1"/>
  <c r="Z99" i="2"/>
  <c r="AB99" i="2" s="1"/>
  <c r="Z86" i="2"/>
  <c r="AB86" i="2" s="1"/>
  <c r="Z82" i="2"/>
  <c r="AB82" i="2" s="1"/>
  <c r="Z78" i="2"/>
  <c r="AB78" i="2" s="1"/>
  <c r="Z76" i="2"/>
  <c r="AB76" i="2" s="1"/>
  <c r="AA76" i="2"/>
  <c r="Z74" i="2"/>
  <c r="AB74" i="2" s="1"/>
  <c r="AA74" i="2"/>
  <c r="Z72" i="2"/>
  <c r="AB72" i="2" s="1"/>
  <c r="AA72" i="2"/>
  <c r="Z70" i="2"/>
  <c r="AB70" i="2" s="1"/>
  <c r="AA70" i="2"/>
  <c r="Z68" i="2"/>
  <c r="AB68" i="2" s="1"/>
  <c r="AA68" i="2"/>
  <c r="Z66" i="2"/>
  <c r="AB66" i="2" s="1"/>
  <c r="AA66" i="2"/>
  <c r="Z64" i="2"/>
  <c r="AB64" i="2" s="1"/>
  <c r="AA64" i="2"/>
  <c r="Z62" i="2"/>
  <c r="AB62" i="2" s="1"/>
  <c r="AA62" i="2"/>
  <c r="Z60" i="2"/>
  <c r="AB60" i="2" s="1"/>
  <c r="AA60" i="2"/>
  <c r="Z58" i="2"/>
  <c r="AB58" i="2" s="1"/>
  <c r="AA58" i="2"/>
  <c r="Z56" i="2"/>
  <c r="AB56" i="2" s="1"/>
  <c r="AA56" i="2"/>
  <c r="Z54" i="2"/>
  <c r="AB54" i="2" s="1"/>
  <c r="AA54" i="2"/>
  <c r="Z52" i="2"/>
  <c r="AB52" i="2" s="1"/>
  <c r="AA52" i="2"/>
  <c r="Z50" i="2"/>
  <c r="AB50" i="2" s="1"/>
  <c r="AA50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Z314" i="5"/>
  <c r="AB314" i="5" s="1"/>
  <c r="AA290" i="5"/>
  <c r="Z150" i="5"/>
  <c r="AB150" i="5" s="1"/>
  <c r="Z18" i="5"/>
  <c r="AB18" i="5" s="1"/>
  <c r="AA147" i="5"/>
  <c r="Z147" i="5"/>
  <c r="AB147" i="5" s="1"/>
  <c r="AA218" i="5"/>
  <c r="AA205" i="5"/>
  <c r="AA201" i="5"/>
  <c r="AA197" i="5"/>
  <c r="AA193" i="5"/>
  <c r="AA149" i="5"/>
  <c r="Z149" i="5"/>
  <c r="AB149" i="5" s="1"/>
  <c r="AA261" i="5"/>
  <c r="AA248" i="5"/>
  <c r="AA244" i="5"/>
  <c r="AA231" i="5"/>
  <c r="AA227" i="5"/>
  <c r="AA223" i="5"/>
  <c r="AA219" i="5"/>
  <c r="AA206" i="5"/>
  <c r="AA202" i="5"/>
  <c r="AA198" i="5"/>
  <c r="AA194" i="5"/>
  <c r="AA181" i="5"/>
  <c r="AA160" i="5"/>
  <c r="Z160" i="5"/>
  <c r="AB160" i="5" s="1"/>
  <c r="AA136" i="5"/>
  <c r="Z136" i="5"/>
  <c r="AB136" i="5" s="1"/>
  <c r="Z128" i="5"/>
  <c r="AB128" i="5" s="1"/>
  <c r="Z126" i="5"/>
  <c r="AB126" i="5" s="1"/>
  <c r="Z124" i="5"/>
  <c r="AB124" i="5" s="1"/>
  <c r="Z122" i="5"/>
  <c r="AB122" i="5" s="1"/>
  <c r="Z120" i="5"/>
  <c r="AB120" i="5" s="1"/>
  <c r="Z118" i="5"/>
  <c r="AB118" i="5" s="1"/>
  <c r="Z116" i="5"/>
  <c r="AB116" i="5" s="1"/>
  <c r="Z114" i="5"/>
  <c r="AB114" i="5" s="1"/>
  <c r="Z112" i="5"/>
  <c r="AB112" i="5" s="1"/>
  <c r="Z110" i="5"/>
  <c r="AB110" i="5" s="1"/>
  <c r="Z108" i="5"/>
  <c r="AB108" i="5" s="1"/>
  <c r="Z106" i="5"/>
  <c r="AB106" i="5" s="1"/>
  <c r="Z104" i="5"/>
  <c r="AB104" i="5" s="1"/>
  <c r="Z102" i="5"/>
  <c r="AB102" i="5" s="1"/>
  <c r="Z98" i="5"/>
  <c r="AB98" i="5" s="1"/>
  <c r="AA98" i="5"/>
  <c r="Z94" i="5"/>
  <c r="AB94" i="5" s="1"/>
  <c r="AA94" i="5"/>
  <c r="Z90" i="5"/>
  <c r="AB90" i="5" s="1"/>
  <c r="AA90" i="5"/>
  <c r="Z86" i="5"/>
  <c r="AB86" i="5" s="1"/>
  <c r="AA86" i="5"/>
  <c r="Z82" i="5"/>
  <c r="AB82" i="5" s="1"/>
  <c r="AA82" i="5"/>
  <c r="Z78" i="5"/>
  <c r="AB78" i="5" s="1"/>
  <c r="AA78" i="5"/>
  <c r="Z74" i="5"/>
  <c r="AB74" i="5" s="1"/>
  <c r="AA74" i="5"/>
  <c r="AB70" i="5"/>
  <c r="Z66" i="5"/>
  <c r="AB66" i="5" s="1"/>
  <c r="AA66" i="5"/>
  <c r="Z62" i="5"/>
  <c r="AB62" i="5" s="1"/>
  <c r="AA62" i="5"/>
  <c r="Z58" i="5"/>
  <c r="AB58" i="5" s="1"/>
  <c r="AA58" i="5"/>
  <c r="Z54" i="5"/>
  <c r="AB54" i="5" s="1"/>
  <c r="AA54" i="5"/>
  <c r="Z50" i="5"/>
  <c r="AB50" i="5" s="1"/>
  <c r="AA50" i="5"/>
  <c r="Z46" i="5"/>
  <c r="AB46" i="5" s="1"/>
  <c r="AA46" i="5"/>
  <c r="Z42" i="5"/>
  <c r="AB42" i="5" s="1"/>
  <c r="AA42" i="5"/>
  <c r="Z38" i="5"/>
  <c r="AB38" i="5" s="1"/>
  <c r="AA38" i="5"/>
  <c r="Z34" i="5"/>
  <c r="AB34" i="5" s="1"/>
  <c r="AA34" i="5"/>
  <c r="Z30" i="5"/>
  <c r="AB30" i="5" s="1"/>
  <c r="AA30" i="5"/>
  <c r="Z17" i="5"/>
  <c r="AB17" i="5" s="1"/>
  <c r="AA17" i="5"/>
  <c r="AA29" i="5"/>
  <c r="AA16" i="5"/>
  <c r="AA13" i="5"/>
  <c r="AA11" i="5"/>
  <c r="AA9" i="5"/>
  <c r="Z86" i="6"/>
  <c r="AB86" i="6" s="1"/>
  <c r="AA86" i="6"/>
  <c r="AA85" i="6"/>
  <c r="AA84" i="6"/>
  <c r="AA83" i="6"/>
  <c r="AA82" i="6"/>
  <c r="AA81" i="6"/>
  <c r="AA80" i="6"/>
  <c r="AA79" i="6"/>
  <c r="AA78" i="6"/>
  <c r="AA77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15" i="6"/>
  <c r="AA14" i="6"/>
  <c r="AA13" i="6"/>
  <c r="AA12" i="6"/>
  <c r="AA11" i="6"/>
  <c r="AA10" i="6"/>
  <c r="AA9" i="6"/>
  <c r="AA8" i="6"/>
  <c r="AA7" i="6"/>
  <c r="AA6" i="6"/>
  <c r="AA5" i="6"/>
  <c r="AA121" i="8"/>
  <c r="AA33" i="8"/>
  <c r="AA22" i="8"/>
  <c r="AA178" i="8"/>
  <c r="AA174" i="8"/>
  <c r="AA170" i="8"/>
  <c r="AA166" i="8"/>
  <c r="AA162" i="8"/>
  <c r="Z44" i="8"/>
  <c r="AB44" i="8" s="1"/>
  <c r="AA44" i="8"/>
  <c r="Z31" i="8"/>
  <c r="AB31" i="8" s="1"/>
  <c r="AA31" i="8"/>
  <c r="AA159" i="8"/>
  <c r="AA134" i="8"/>
  <c r="AA132" i="8"/>
  <c r="AA130" i="8"/>
  <c r="AA119" i="8"/>
  <c r="AA117" i="8"/>
  <c r="AA115" i="8"/>
  <c r="AA113" i="8"/>
  <c r="Z43" i="8"/>
  <c r="AB43" i="8" s="1"/>
  <c r="AA43" i="8"/>
  <c r="Z21" i="8"/>
  <c r="AB21" i="8" s="1"/>
  <c r="AA21" i="8"/>
  <c r="Z42" i="8"/>
  <c r="AB42" i="8" s="1"/>
  <c r="AA42" i="8"/>
  <c r="Z20" i="8"/>
  <c r="AB20" i="8" s="1"/>
  <c r="AA20" i="8"/>
  <c r="AA158" i="8"/>
  <c r="AA133" i="8"/>
  <c r="AA131" i="8"/>
  <c r="AA120" i="8"/>
  <c r="AA118" i="8"/>
  <c r="AA116" i="8"/>
  <c r="AA114" i="8"/>
  <c r="Z32" i="8"/>
  <c r="AB32" i="8" s="1"/>
  <c r="AA32" i="8"/>
  <c r="AA19" i="8"/>
  <c r="Z360" i="9"/>
  <c r="AB360" i="9" s="1"/>
  <c r="AA360" i="9"/>
  <c r="Z299" i="9"/>
  <c r="AB299" i="9" s="1"/>
  <c r="AA299" i="9"/>
  <c r="AA101" i="9"/>
  <c r="Z237" i="9"/>
  <c r="AB237" i="9" s="1"/>
  <c r="AA237" i="9"/>
  <c r="Z162" i="9"/>
  <c r="AB162" i="9" s="1"/>
  <c r="AA162" i="9"/>
  <c r="AA313" i="9"/>
  <c r="AA309" i="9"/>
  <c r="AA296" i="9"/>
  <c r="AA292" i="9"/>
  <c r="AA288" i="9"/>
  <c r="AA284" i="9"/>
  <c r="AA280" i="9"/>
  <c r="AA276" i="9"/>
  <c r="AA272" i="9"/>
  <c r="AA268" i="9"/>
  <c r="Z235" i="9"/>
  <c r="AB235" i="9" s="1"/>
  <c r="AA235" i="9"/>
  <c r="AA232" i="9"/>
  <c r="Z227" i="9"/>
  <c r="AB227" i="9" s="1"/>
  <c r="AA227" i="9"/>
  <c r="AA224" i="9"/>
  <c r="Z229" i="9"/>
  <c r="AB229" i="9" s="1"/>
  <c r="AA229" i="9"/>
  <c r="AA236" i="9"/>
  <c r="Z231" i="9"/>
  <c r="AB231" i="9" s="1"/>
  <c r="AA231" i="9"/>
  <c r="AA228" i="9"/>
  <c r="Z223" i="9"/>
  <c r="AB223" i="9" s="1"/>
  <c r="AA223" i="9"/>
  <c r="Z164" i="9"/>
  <c r="AB164" i="9" s="1"/>
  <c r="AA164" i="9"/>
  <c r="AA312" i="9"/>
  <c r="AA308" i="9"/>
  <c r="AA295" i="9"/>
  <c r="AA291" i="9"/>
  <c r="AA287" i="9"/>
  <c r="AA283" i="9"/>
  <c r="AA279" i="9"/>
  <c r="AA275" i="9"/>
  <c r="AA271" i="9"/>
  <c r="AA267" i="9"/>
  <c r="Z264" i="9"/>
  <c r="AB264" i="9" s="1"/>
  <c r="Z233" i="9"/>
  <c r="AB233" i="9" s="1"/>
  <c r="AA233" i="9"/>
  <c r="Z225" i="9"/>
  <c r="AB225" i="9" s="1"/>
  <c r="AA225" i="9"/>
  <c r="AA221" i="9"/>
  <c r="AA219" i="9"/>
  <c r="AA217" i="9"/>
  <c r="AA215" i="9"/>
  <c r="AA213" i="9"/>
  <c r="AA211" i="9"/>
  <c r="AA209" i="9"/>
  <c r="AA207" i="9"/>
  <c r="AA205" i="9"/>
  <c r="AA203" i="9"/>
  <c r="AA201" i="9"/>
  <c r="AA199" i="9"/>
  <c r="AA197" i="9"/>
  <c r="AA195" i="9"/>
  <c r="AA193" i="9"/>
  <c r="AA191" i="9"/>
  <c r="AA189" i="9"/>
  <c r="AA187" i="9"/>
  <c r="AA185" i="9"/>
  <c r="AA183" i="9"/>
  <c r="AA181" i="9"/>
  <c r="AA179" i="9"/>
  <c r="AA168" i="9"/>
  <c r="AA166" i="9"/>
  <c r="Z156" i="9"/>
  <c r="AB156" i="9" s="1"/>
  <c r="Z152" i="9"/>
  <c r="AB152" i="9" s="1"/>
  <c r="Z148" i="9"/>
  <c r="AB148" i="9" s="1"/>
  <c r="AA145" i="9"/>
  <c r="AA143" i="9"/>
  <c r="AA141" i="9"/>
  <c r="AA139" i="9"/>
  <c r="Z136" i="9"/>
  <c r="AB136" i="9" s="1"/>
  <c r="AA136" i="9"/>
  <c r="Z132" i="9"/>
  <c r="AB132" i="9" s="1"/>
  <c r="AA132" i="9"/>
  <c r="Z128" i="9"/>
  <c r="AB128" i="9" s="1"/>
  <c r="AA128" i="9"/>
  <c r="Z124" i="9"/>
  <c r="AB124" i="9" s="1"/>
  <c r="AA124" i="9"/>
  <c r="Z120" i="9"/>
  <c r="AB120" i="9" s="1"/>
  <c r="AA120" i="9"/>
  <c r="Z116" i="9"/>
  <c r="AB116" i="9" s="1"/>
  <c r="AA116" i="9"/>
  <c r="Z112" i="9"/>
  <c r="AB112" i="9" s="1"/>
  <c r="AA112" i="9"/>
  <c r="Z99" i="9"/>
  <c r="AB99" i="9" s="1"/>
  <c r="AA99" i="9"/>
  <c r="Z135" i="9"/>
  <c r="AB135" i="9" s="1"/>
  <c r="AA135" i="9"/>
  <c r="Z131" i="9"/>
  <c r="AB131" i="9" s="1"/>
  <c r="AA131" i="9"/>
  <c r="Z127" i="9"/>
  <c r="AB127" i="9" s="1"/>
  <c r="AA127" i="9"/>
  <c r="Z123" i="9"/>
  <c r="AB123" i="9" s="1"/>
  <c r="AA123" i="9"/>
  <c r="Z119" i="9"/>
  <c r="AB119" i="9" s="1"/>
  <c r="AA119" i="9"/>
  <c r="Z115" i="9"/>
  <c r="AB115" i="9" s="1"/>
  <c r="AA115" i="9"/>
  <c r="Z111" i="9"/>
  <c r="AB111" i="9" s="1"/>
  <c r="AA111" i="9"/>
  <c r="AA144" i="9"/>
  <c r="AA142" i="9"/>
  <c r="AA140" i="9"/>
  <c r="Z138" i="9"/>
  <c r="AB138" i="9" s="1"/>
  <c r="AA138" i="9"/>
  <c r="Z134" i="9"/>
  <c r="AB134" i="9" s="1"/>
  <c r="AA134" i="9"/>
  <c r="Z130" i="9"/>
  <c r="AB130" i="9" s="1"/>
  <c r="AA130" i="9"/>
  <c r="Z126" i="9"/>
  <c r="AB126" i="9" s="1"/>
  <c r="AA126" i="9"/>
  <c r="Z122" i="9"/>
  <c r="AB122" i="9" s="1"/>
  <c r="AA122" i="9"/>
  <c r="Z118" i="9"/>
  <c r="AB118" i="9" s="1"/>
  <c r="AA118" i="9"/>
  <c r="Z114" i="9"/>
  <c r="AB114" i="9" s="1"/>
  <c r="AA114" i="9"/>
  <c r="Z110" i="9"/>
  <c r="AB110" i="9" s="1"/>
  <c r="AA110" i="9"/>
  <c r="Z137" i="9"/>
  <c r="AB137" i="9" s="1"/>
  <c r="AA137" i="9"/>
  <c r="Z133" i="9"/>
  <c r="AB133" i="9" s="1"/>
  <c r="AA133" i="9"/>
  <c r="Z129" i="9"/>
  <c r="AB129" i="9" s="1"/>
  <c r="AA129" i="9"/>
  <c r="Z125" i="9"/>
  <c r="AB125" i="9" s="1"/>
  <c r="AA125" i="9"/>
  <c r="Z121" i="9"/>
  <c r="AB121" i="9" s="1"/>
  <c r="AA121" i="9"/>
  <c r="Z117" i="9"/>
  <c r="AB117" i="9" s="1"/>
  <c r="AA117" i="9"/>
  <c r="Z113" i="9"/>
  <c r="AB113" i="9" s="1"/>
  <c r="AA113" i="9"/>
  <c r="Z100" i="9"/>
  <c r="AB100" i="9" s="1"/>
  <c r="AA100" i="9"/>
  <c r="AA98" i="9"/>
  <c r="AA97" i="9"/>
  <c r="AA96" i="9"/>
  <c r="AA95" i="9"/>
  <c r="AA94" i="9"/>
  <c r="AA93" i="9"/>
  <c r="AA92" i="9"/>
  <c r="AA91" i="9"/>
  <c r="AA90" i="9"/>
  <c r="AA89" i="9"/>
  <c r="AA88" i="9"/>
  <c r="AA87" i="9"/>
  <c r="AA11" i="9"/>
  <c r="AA10" i="9"/>
  <c r="AA9" i="9"/>
  <c r="AA8" i="9"/>
  <c r="AA7" i="9"/>
  <c r="AA6" i="9"/>
  <c r="AA5" i="9"/>
  <c r="AA212" i="10"/>
  <c r="AA166" i="10"/>
  <c r="Z131" i="10"/>
  <c r="AB131" i="10" s="1"/>
  <c r="AA105" i="10"/>
  <c r="AA11" i="10"/>
  <c r="AA222" i="10"/>
  <c r="AA211" i="10"/>
  <c r="AA210" i="10"/>
  <c r="AA208" i="10"/>
  <c r="AA206" i="10"/>
  <c r="AA205" i="10"/>
  <c r="AA203" i="10"/>
  <c r="AA201" i="10"/>
  <c r="AA190" i="10"/>
  <c r="AA189" i="10"/>
  <c r="AA178" i="10"/>
  <c r="AA176" i="10"/>
  <c r="AA175" i="10"/>
  <c r="AA164" i="10"/>
  <c r="AA153" i="10"/>
  <c r="AA143" i="10"/>
  <c r="AA141" i="10"/>
  <c r="AA140" i="10"/>
  <c r="AA129" i="10"/>
  <c r="AA128" i="10"/>
  <c r="AA122" i="10"/>
  <c r="AA118" i="10"/>
  <c r="Z223" i="10"/>
  <c r="AB223" i="10" s="1"/>
  <c r="Z221" i="10"/>
  <c r="AB221" i="10" s="1"/>
  <c r="Z209" i="10"/>
  <c r="AB209" i="10" s="1"/>
  <c r="Z207" i="10"/>
  <c r="AB207" i="10" s="1"/>
  <c r="Z204" i="10"/>
  <c r="AB204" i="10" s="1"/>
  <c r="Z202" i="10"/>
  <c r="AB202" i="10" s="1"/>
  <c r="Z200" i="10"/>
  <c r="AB200" i="10" s="1"/>
  <c r="Z179" i="10"/>
  <c r="AB179" i="10" s="1"/>
  <c r="Z177" i="10"/>
  <c r="AB177" i="10" s="1"/>
  <c r="Z165" i="10"/>
  <c r="AB165" i="10" s="1"/>
  <c r="Z154" i="10"/>
  <c r="AB154" i="10" s="1"/>
  <c r="Z142" i="10"/>
  <c r="AB142" i="10" s="1"/>
  <c r="Z130" i="10"/>
  <c r="AB130" i="10" s="1"/>
  <c r="AA93" i="10"/>
  <c r="AA91" i="10"/>
  <c r="AA89" i="10"/>
  <c r="AA87" i="10"/>
  <c r="AA85" i="10"/>
  <c r="AA83" i="10"/>
  <c r="AA81" i="10"/>
  <c r="AA70" i="10"/>
  <c r="AA68" i="10"/>
  <c r="AA57" i="10"/>
  <c r="AA55" i="10"/>
  <c r="AA53" i="10"/>
  <c r="AA51" i="10"/>
  <c r="AA49" i="10"/>
  <c r="AA47" i="10"/>
  <c r="AA45" i="10"/>
  <c r="AA43" i="10"/>
  <c r="AA41" i="10"/>
  <c r="AA39" i="10"/>
  <c r="AA37" i="10"/>
  <c r="AA35" i="10"/>
  <c r="AA33" i="10"/>
  <c r="AA31" i="10"/>
  <c r="AA29" i="10"/>
  <c r="AA27" i="10"/>
  <c r="Z25" i="10"/>
  <c r="AB25" i="10" s="1"/>
  <c r="AA25" i="10"/>
  <c r="Z21" i="10"/>
  <c r="AB21" i="10" s="1"/>
  <c r="AA21" i="10"/>
  <c r="Z8" i="10"/>
  <c r="AB8" i="10" s="1"/>
  <c r="AA8" i="10"/>
  <c r="AA120" i="10"/>
  <c r="AA99" i="10"/>
  <c r="Z24" i="10"/>
  <c r="AB24" i="10" s="1"/>
  <c r="AA24" i="10"/>
  <c r="Z20" i="10"/>
  <c r="AB20" i="10" s="1"/>
  <c r="AA20" i="10"/>
  <c r="Z7" i="10"/>
  <c r="AB7" i="10" s="1"/>
  <c r="AA7" i="10"/>
  <c r="AA124" i="10"/>
  <c r="AA116" i="10"/>
  <c r="AA103" i="10"/>
  <c r="AA94" i="10"/>
  <c r="AA92" i="10"/>
  <c r="AA90" i="10"/>
  <c r="AA86" i="10"/>
  <c r="AA84" i="10"/>
  <c r="AA82" i="10"/>
  <c r="AA71" i="10"/>
  <c r="AA69" i="10"/>
  <c r="AA67" i="10"/>
  <c r="AA56" i="10"/>
  <c r="AA54" i="10"/>
  <c r="AA52" i="10"/>
  <c r="AA50" i="10"/>
  <c r="AA48" i="10"/>
  <c r="AA46" i="10"/>
  <c r="AA44" i="10"/>
  <c r="AA42" i="10"/>
  <c r="AA38" i="10"/>
  <c r="AA36" i="10"/>
  <c r="AA34" i="10"/>
  <c r="AA32" i="10"/>
  <c r="AA30" i="10"/>
  <c r="AA28" i="10"/>
  <c r="AA26" i="10"/>
  <c r="Z23" i="10"/>
  <c r="AB23" i="10" s="1"/>
  <c r="AA23" i="10"/>
  <c r="Z10" i="10"/>
  <c r="AB10" i="10" s="1"/>
  <c r="AA10" i="10"/>
  <c r="Z22" i="10"/>
  <c r="AB22" i="10" s="1"/>
  <c r="AA22" i="10"/>
  <c r="Z9" i="10"/>
  <c r="AB9" i="10" s="1"/>
  <c r="AA9" i="10"/>
  <c r="AA6" i="10"/>
  <c r="AA5" i="10"/>
  <c r="I25" i="11"/>
  <c r="J25" i="11"/>
  <c r="K25" i="11"/>
  <c r="L25" i="11"/>
  <c r="M25" i="11"/>
  <c r="N25" i="11"/>
  <c r="O25" i="11"/>
  <c r="R25" i="11"/>
  <c r="S25" i="11"/>
  <c r="T25" i="11"/>
  <c r="U25" i="11"/>
  <c r="V25" i="11"/>
  <c r="W25" i="11"/>
  <c r="X25" i="11"/>
  <c r="H25" i="11"/>
  <c r="Y5" i="11"/>
  <c r="Z5" i="11" s="1"/>
  <c r="AB5" i="11" s="1"/>
  <c r="Y6" i="11"/>
  <c r="Z6" i="11" s="1"/>
  <c r="AB6" i="11" s="1"/>
  <c r="Y7" i="11"/>
  <c r="Z7" i="11" s="1"/>
  <c r="AB7" i="11" s="1"/>
  <c r="Y8" i="11"/>
  <c r="Z8" i="11" s="1"/>
  <c r="AB8" i="11" s="1"/>
  <c r="Y9" i="11"/>
  <c r="Z9" i="11" s="1"/>
  <c r="AB9" i="11" s="1"/>
  <c r="Y10" i="11"/>
  <c r="Z10" i="11" s="1"/>
  <c r="AB10" i="11" s="1"/>
  <c r="Y11" i="11"/>
  <c r="Z11" i="11" s="1"/>
  <c r="AB11" i="11" s="1"/>
  <c r="Y12" i="11"/>
  <c r="Z12" i="11" s="1"/>
  <c r="AB12" i="11" s="1"/>
  <c r="Y13" i="11"/>
  <c r="Z13" i="11" s="1"/>
  <c r="AB13" i="11" s="1"/>
  <c r="Y14" i="11"/>
  <c r="Z14" i="11" s="1"/>
  <c r="AB14" i="11" s="1"/>
  <c r="Y15" i="11"/>
  <c r="Z15" i="11" s="1"/>
  <c r="AB15" i="11" s="1"/>
  <c r="Y16" i="11"/>
  <c r="Z16" i="11" s="1"/>
  <c r="AB16" i="11" s="1"/>
  <c r="Y17" i="11"/>
  <c r="Z17" i="11" s="1"/>
  <c r="AB17" i="11" s="1"/>
  <c r="Y18" i="11"/>
  <c r="Z18" i="11" s="1"/>
  <c r="AB18" i="11" s="1"/>
  <c r="Y19" i="11"/>
  <c r="Z19" i="11" s="1"/>
  <c r="AB19" i="11" s="1"/>
  <c r="Y20" i="11"/>
  <c r="Z20" i="11" s="1"/>
  <c r="AB20" i="11" s="1"/>
  <c r="Y21" i="11"/>
  <c r="Z21" i="11" s="1"/>
  <c r="AB21" i="11" s="1"/>
  <c r="Y22" i="11"/>
  <c r="Z22" i="11" s="1"/>
  <c r="AB22" i="11" s="1"/>
  <c r="Y23" i="11"/>
  <c r="Z23" i="11" s="1"/>
  <c r="AB23" i="11" s="1"/>
  <c r="Y24" i="11"/>
  <c r="Z24" i="11" s="1"/>
  <c r="AB24" i="11" s="1"/>
  <c r="Y4" i="11"/>
  <c r="Z4" i="11" s="1"/>
  <c r="AB4" i="11" s="1"/>
  <c r="I332" i="12"/>
  <c r="J332" i="12"/>
  <c r="K332" i="12"/>
  <c r="L332" i="12"/>
  <c r="M332" i="12"/>
  <c r="R332" i="12"/>
  <c r="S332" i="12"/>
  <c r="T332" i="12"/>
  <c r="U332" i="12"/>
  <c r="V332" i="12"/>
  <c r="W332" i="12"/>
  <c r="R335" i="12" s="1"/>
  <c r="X332" i="12"/>
  <c r="S335" i="12" s="1"/>
  <c r="H332" i="12"/>
  <c r="I304" i="12"/>
  <c r="J304" i="12"/>
  <c r="K304" i="12"/>
  <c r="L304" i="12"/>
  <c r="M304" i="12"/>
  <c r="N304" i="12"/>
  <c r="R304" i="12"/>
  <c r="S304" i="12"/>
  <c r="T304" i="12"/>
  <c r="U304" i="12"/>
  <c r="V304" i="12"/>
  <c r="W304" i="12"/>
  <c r="R307" i="12" s="1"/>
  <c r="X304" i="12"/>
  <c r="S307" i="12" s="1"/>
  <c r="H304" i="12"/>
  <c r="I284" i="12"/>
  <c r="J284" i="12"/>
  <c r="K284" i="12"/>
  <c r="L284" i="12"/>
  <c r="M284" i="12"/>
  <c r="N284" i="12"/>
  <c r="Q284" i="12"/>
  <c r="R284" i="12"/>
  <c r="S284" i="12"/>
  <c r="T284" i="12"/>
  <c r="U284" i="12"/>
  <c r="V284" i="12"/>
  <c r="W284" i="12"/>
  <c r="R287" i="12" s="1"/>
  <c r="X284" i="12"/>
  <c r="S287" i="12" s="1"/>
  <c r="H284" i="12"/>
  <c r="I269" i="12"/>
  <c r="J269" i="12"/>
  <c r="K269" i="12"/>
  <c r="L269" i="12"/>
  <c r="M269" i="12"/>
  <c r="R269" i="12"/>
  <c r="S269" i="12"/>
  <c r="T269" i="12"/>
  <c r="U269" i="12"/>
  <c r="V269" i="12"/>
  <c r="W269" i="12"/>
  <c r="R272" i="12" s="1"/>
  <c r="X269" i="12"/>
  <c r="S272" i="12" s="1"/>
  <c r="H269" i="12"/>
  <c r="H250" i="12"/>
  <c r="X250" i="12"/>
  <c r="S253" i="12" s="1"/>
  <c r="W250" i="12"/>
  <c r="R253" i="12" s="1"/>
  <c r="V250" i="12"/>
  <c r="U250" i="12"/>
  <c r="T250" i="12"/>
  <c r="S250" i="12"/>
  <c r="R250" i="12"/>
  <c r="N250" i="12"/>
  <c r="M250" i="12"/>
  <c r="L250" i="12"/>
  <c r="K250" i="12"/>
  <c r="J250" i="12"/>
  <c r="I250" i="12"/>
  <c r="I238" i="12"/>
  <c r="J238" i="12"/>
  <c r="K238" i="12"/>
  <c r="L238" i="12"/>
  <c r="M238" i="12"/>
  <c r="R238" i="12"/>
  <c r="S238" i="12"/>
  <c r="T238" i="12"/>
  <c r="U238" i="12"/>
  <c r="V238" i="12"/>
  <c r="W238" i="12"/>
  <c r="R241" i="12" s="1"/>
  <c r="X238" i="12"/>
  <c r="S241" i="12" s="1"/>
  <c r="H238" i="12"/>
  <c r="I226" i="12"/>
  <c r="J226" i="12"/>
  <c r="K226" i="12"/>
  <c r="L226" i="12"/>
  <c r="M226" i="12"/>
  <c r="Q226" i="12"/>
  <c r="R226" i="12"/>
  <c r="S226" i="12"/>
  <c r="T226" i="12"/>
  <c r="U226" i="12"/>
  <c r="V226" i="12"/>
  <c r="W226" i="12"/>
  <c r="R229" i="12" s="1"/>
  <c r="X226" i="12"/>
  <c r="S229" i="12" s="1"/>
  <c r="H226" i="12"/>
  <c r="I212" i="12"/>
  <c r="J212" i="12"/>
  <c r="K212" i="12"/>
  <c r="L212" i="12"/>
  <c r="M212" i="12"/>
  <c r="N212" i="12"/>
  <c r="P212" i="12"/>
  <c r="R212" i="12"/>
  <c r="S212" i="12"/>
  <c r="T212" i="12"/>
  <c r="U212" i="12"/>
  <c r="V212" i="12"/>
  <c r="W212" i="12"/>
  <c r="R215" i="12" s="1"/>
  <c r="X212" i="12"/>
  <c r="S215" i="12" s="1"/>
  <c r="H212" i="12"/>
  <c r="H190" i="12"/>
  <c r="X190" i="12"/>
  <c r="S193" i="12" s="1"/>
  <c r="W190" i="12"/>
  <c r="R193" i="12" s="1"/>
  <c r="V190" i="12"/>
  <c r="U190" i="12"/>
  <c r="T190" i="12"/>
  <c r="S190" i="12"/>
  <c r="R190" i="12"/>
  <c r="M190" i="12"/>
  <c r="L190" i="12"/>
  <c r="K190" i="12"/>
  <c r="J190" i="12"/>
  <c r="I190" i="12"/>
  <c r="I178" i="12"/>
  <c r="J178" i="12"/>
  <c r="K178" i="12"/>
  <c r="L178" i="12"/>
  <c r="M178" i="12"/>
  <c r="N178" i="12"/>
  <c r="R178" i="12"/>
  <c r="S178" i="12"/>
  <c r="T178" i="12"/>
  <c r="U178" i="12"/>
  <c r="V178" i="12"/>
  <c r="W178" i="12"/>
  <c r="R181" i="12" s="1"/>
  <c r="X178" i="12"/>
  <c r="S181" i="12" s="1"/>
  <c r="H178" i="12"/>
  <c r="H166" i="12"/>
  <c r="X166" i="12"/>
  <c r="S169" i="12" s="1"/>
  <c r="W166" i="12"/>
  <c r="R169" i="12" s="1"/>
  <c r="V166" i="12"/>
  <c r="U166" i="12"/>
  <c r="T166" i="12"/>
  <c r="S166" i="12"/>
  <c r="R166" i="12"/>
  <c r="M166" i="12"/>
  <c r="L166" i="12"/>
  <c r="K166" i="12"/>
  <c r="J166" i="12"/>
  <c r="I166" i="12"/>
  <c r="I155" i="12"/>
  <c r="J155" i="12"/>
  <c r="K155" i="12"/>
  <c r="L155" i="12"/>
  <c r="M155" i="12"/>
  <c r="R155" i="12"/>
  <c r="S155" i="12"/>
  <c r="T155" i="12"/>
  <c r="U155" i="12"/>
  <c r="V155" i="12"/>
  <c r="W155" i="12"/>
  <c r="R158" i="12" s="1"/>
  <c r="X155" i="12"/>
  <c r="S158" i="12" s="1"/>
  <c r="H155" i="12"/>
  <c r="I144" i="12"/>
  <c r="J144" i="12"/>
  <c r="K144" i="12"/>
  <c r="M144" i="12"/>
  <c r="R144" i="12"/>
  <c r="S144" i="12"/>
  <c r="T144" i="12"/>
  <c r="U144" i="12"/>
  <c r="V144" i="12"/>
  <c r="W144" i="12"/>
  <c r="R147" i="12" s="1"/>
  <c r="X144" i="12"/>
  <c r="S147" i="12" s="1"/>
  <c r="H144" i="12"/>
  <c r="I131" i="12"/>
  <c r="J131" i="12"/>
  <c r="K131" i="12"/>
  <c r="L131" i="12"/>
  <c r="M131" i="12"/>
  <c r="N131" i="12"/>
  <c r="P131" i="12"/>
  <c r="Q131" i="12"/>
  <c r="R131" i="12"/>
  <c r="S131" i="12"/>
  <c r="T131" i="12"/>
  <c r="U131" i="12"/>
  <c r="V131" i="12"/>
  <c r="W131" i="12"/>
  <c r="R134" i="12" s="1"/>
  <c r="X131" i="12"/>
  <c r="S134" i="12" s="1"/>
  <c r="H131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R117" i="12" s="1"/>
  <c r="X114" i="12"/>
  <c r="S117" i="12" s="1"/>
  <c r="H114" i="12"/>
  <c r="H17" i="12"/>
  <c r="X17" i="12"/>
  <c r="S20" i="12" s="1"/>
  <c r="W17" i="12"/>
  <c r="R20" i="12" s="1"/>
  <c r="V17" i="12"/>
  <c r="U17" i="12"/>
  <c r="T17" i="12"/>
  <c r="S17" i="12"/>
  <c r="R17" i="12"/>
  <c r="P17" i="12"/>
  <c r="M17" i="12"/>
  <c r="L17" i="12"/>
  <c r="K17" i="12"/>
  <c r="J17" i="12"/>
  <c r="I17" i="12"/>
  <c r="I6" i="12"/>
  <c r="J6" i="12"/>
  <c r="K6" i="12"/>
  <c r="L6" i="12"/>
  <c r="M6" i="12"/>
  <c r="R6" i="12"/>
  <c r="S6" i="12"/>
  <c r="T6" i="12"/>
  <c r="U6" i="12"/>
  <c r="V6" i="12"/>
  <c r="W6" i="12"/>
  <c r="R9" i="12" s="1"/>
  <c r="X6" i="12"/>
  <c r="S9" i="12" s="1"/>
  <c r="H6" i="12"/>
  <c r="Y5" i="12"/>
  <c r="Z5" i="12" s="1"/>
  <c r="AB5" i="12" s="1"/>
  <c r="Y15" i="12"/>
  <c r="Z15" i="12" s="1"/>
  <c r="AB15" i="12" s="1"/>
  <c r="Y16" i="12"/>
  <c r="Z16" i="12" s="1"/>
  <c r="AB16" i="12" s="1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Z40" i="12" s="1"/>
  <c r="AB40" i="12" s="1"/>
  <c r="Y41" i="12"/>
  <c r="Z41" i="12" s="1"/>
  <c r="AB41" i="12" s="1"/>
  <c r="Y42" i="12"/>
  <c r="Z42" i="12" s="1"/>
  <c r="AB42" i="12" s="1"/>
  <c r="Y43" i="12"/>
  <c r="Z43" i="12" s="1"/>
  <c r="AB43" i="12" s="1"/>
  <c r="Y44" i="12"/>
  <c r="Z44" i="12" s="1"/>
  <c r="AB44" i="12" s="1"/>
  <c r="Y45" i="12"/>
  <c r="Z45" i="12" s="1"/>
  <c r="AB45" i="12" s="1"/>
  <c r="Y46" i="12"/>
  <c r="Z46" i="12" s="1"/>
  <c r="AB46" i="12" s="1"/>
  <c r="Y47" i="12"/>
  <c r="Z47" i="12" s="1"/>
  <c r="AB47" i="12" s="1"/>
  <c r="Y48" i="12"/>
  <c r="Z48" i="12" s="1"/>
  <c r="AB48" i="12" s="1"/>
  <c r="Y49" i="12"/>
  <c r="Z49" i="12" s="1"/>
  <c r="AB49" i="12" s="1"/>
  <c r="Y50" i="12"/>
  <c r="Z50" i="12" s="1"/>
  <c r="AB50" i="12" s="1"/>
  <c r="Y51" i="12"/>
  <c r="Z51" i="12" s="1"/>
  <c r="AB51" i="12" s="1"/>
  <c r="Y52" i="12"/>
  <c r="Z52" i="12" s="1"/>
  <c r="AB52" i="12" s="1"/>
  <c r="Y53" i="12"/>
  <c r="Z53" i="12" s="1"/>
  <c r="AB53" i="12" s="1"/>
  <c r="Y54" i="12"/>
  <c r="Z54" i="12" s="1"/>
  <c r="AB54" i="12" s="1"/>
  <c r="Y55" i="12"/>
  <c r="Z55" i="12" s="1"/>
  <c r="AB55" i="12" s="1"/>
  <c r="Y56" i="12"/>
  <c r="Z56" i="12" s="1"/>
  <c r="AB56" i="12" s="1"/>
  <c r="Y57" i="12"/>
  <c r="Z57" i="12" s="1"/>
  <c r="AB57" i="12" s="1"/>
  <c r="Y58" i="12"/>
  <c r="Z58" i="12" s="1"/>
  <c r="AB58" i="12" s="1"/>
  <c r="Y59" i="12"/>
  <c r="Z59" i="12" s="1"/>
  <c r="AB59" i="12" s="1"/>
  <c r="Y60" i="12"/>
  <c r="Z60" i="12" s="1"/>
  <c r="AB60" i="12" s="1"/>
  <c r="Y61" i="12"/>
  <c r="Z61" i="12" s="1"/>
  <c r="AB61" i="12" s="1"/>
  <c r="Y62" i="12"/>
  <c r="Z62" i="12" s="1"/>
  <c r="AB62" i="12" s="1"/>
  <c r="Y63" i="12"/>
  <c r="Z63" i="12" s="1"/>
  <c r="AB63" i="12" s="1"/>
  <c r="Y64" i="12"/>
  <c r="Z64" i="12" s="1"/>
  <c r="AB64" i="12" s="1"/>
  <c r="Y65" i="12"/>
  <c r="Z65" i="12" s="1"/>
  <c r="AB65" i="12" s="1"/>
  <c r="Y66" i="12"/>
  <c r="Z66" i="12" s="1"/>
  <c r="AB66" i="12" s="1"/>
  <c r="Y67" i="12"/>
  <c r="Z67" i="12" s="1"/>
  <c r="AB67" i="12" s="1"/>
  <c r="Y68" i="12"/>
  <c r="Z68" i="12" s="1"/>
  <c r="AB68" i="12" s="1"/>
  <c r="Y69" i="12"/>
  <c r="Z69" i="12" s="1"/>
  <c r="AB69" i="12" s="1"/>
  <c r="Y70" i="12"/>
  <c r="Z70" i="12" s="1"/>
  <c r="AB70" i="12" s="1"/>
  <c r="Y71" i="12"/>
  <c r="Z71" i="12" s="1"/>
  <c r="AB71" i="12" s="1"/>
  <c r="Y72" i="12"/>
  <c r="Z72" i="12" s="1"/>
  <c r="AB72" i="12" s="1"/>
  <c r="Y73" i="12"/>
  <c r="Z73" i="12" s="1"/>
  <c r="AB73" i="12" s="1"/>
  <c r="Y74" i="12"/>
  <c r="Z74" i="12" s="1"/>
  <c r="AB74" i="12" s="1"/>
  <c r="Y75" i="12"/>
  <c r="Z75" i="12" s="1"/>
  <c r="AB75" i="12" s="1"/>
  <c r="Y76" i="12"/>
  <c r="Z76" i="12" s="1"/>
  <c r="AB76" i="12" s="1"/>
  <c r="Y77" i="12"/>
  <c r="Z77" i="12" s="1"/>
  <c r="AB77" i="12" s="1"/>
  <c r="Y78" i="12"/>
  <c r="Z78" i="12" s="1"/>
  <c r="AB78" i="12" s="1"/>
  <c r="Y79" i="12"/>
  <c r="Z79" i="12" s="1"/>
  <c r="AB79" i="12" s="1"/>
  <c r="Y80" i="12"/>
  <c r="Z80" i="12" s="1"/>
  <c r="AB80" i="12" s="1"/>
  <c r="Y81" i="12"/>
  <c r="Z81" i="12" s="1"/>
  <c r="AB81" i="12" s="1"/>
  <c r="Y82" i="12"/>
  <c r="Z82" i="12" s="1"/>
  <c r="AB82" i="12" s="1"/>
  <c r="Y83" i="12"/>
  <c r="Z83" i="12" s="1"/>
  <c r="AB83" i="12" s="1"/>
  <c r="Y84" i="12"/>
  <c r="Z84" i="12" s="1"/>
  <c r="AB84" i="12" s="1"/>
  <c r="Y85" i="12"/>
  <c r="Z85" i="12" s="1"/>
  <c r="AB85" i="12" s="1"/>
  <c r="Y86" i="12"/>
  <c r="Z86" i="12" s="1"/>
  <c r="AB86" i="12" s="1"/>
  <c r="Y87" i="12"/>
  <c r="Z87" i="12" s="1"/>
  <c r="AB87" i="12" s="1"/>
  <c r="Y88" i="12"/>
  <c r="Z88" i="12" s="1"/>
  <c r="AB88" i="12" s="1"/>
  <c r="Y89" i="12"/>
  <c r="AA89" i="12" s="1"/>
  <c r="Y90" i="12"/>
  <c r="Z90" i="12" s="1"/>
  <c r="AB90" i="12" s="1"/>
  <c r="Y91" i="12"/>
  <c r="Z91" i="12" s="1"/>
  <c r="AB91" i="12" s="1"/>
  <c r="Y92" i="12"/>
  <c r="Z92" i="12" s="1"/>
  <c r="AB92" i="12" s="1"/>
  <c r="Y93" i="12"/>
  <c r="AA93" i="12" s="1"/>
  <c r="Y94" i="12"/>
  <c r="Z94" i="12" s="1"/>
  <c r="AB94" i="12" s="1"/>
  <c r="Y95" i="12"/>
  <c r="Z95" i="12" s="1"/>
  <c r="AB95" i="12" s="1"/>
  <c r="Y96" i="12"/>
  <c r="Z96" i="12" s="1"/>
  <c r="AB96" i="12" s="1"/>
  <c r="Y97" i="12"/>
  <c r="AA97" i="12" s="1"/>
  <c r="Y98" i="12"/>
  <c r="Z98" i="12" s="1"/>
  <c r="AB98" i="12" s="1"/>
  <c r="Y99" i="12"/>
  <c r="Z99" i="12" s="1"/>
  <c r="AB99" i="12" s="1"/>
  <c r="Y100" i="12"/>
  <c r="Z100" i="12" s="1"/>
  <c r="AB100" i="12" s="1"/>
  <c r="Y101" i="12"/>
  <c r="AA101" i="12" s="1"/>
  <c r="Y102" i="12"/>
  <c r="Z102" i="12" s="1"/>
  <c r="AB102" i="12" s="1"/>
  <c r="Y103" i="12"/>
  <c r="Z103" i="12" s="1"/>
  <c r="AB103" i="12" s="1"/>
  <c r="Y104" i="12"/>
  <c r="Z104" i="12" s="1"/>
  <c r="AB104" i="12" s="1"/>
  <c r="Y105" i="12"/>
  <c r="AA105" i="12" s="1"/>
  <c r="Y106" i="12"/>
  <c r="Z106" i="12" s="1"/>
  <c r="AB106" i="12" s="1"/>
  <c r="Y107" i="12"/>
  <c r="Z107" i="12" s="1"/>
  <c r="AB107" i="12" s="1"/>
  <c r="Y108" i="12"/>
  <c r="Z108" i="12" s="1"/>
  <c r="AB108" i="12" s="1"/>
  <c r="Y109" i="12"/>
  <c r="Z109" i="12" s="1"/>
  <c r="AB109" i="12" s="1"/>
  <c r="Y110" i="12"/>
  <c r="Z110" i="12" s="1"/>
  <c r="AB110" i="12" s="1"/>
  <c r="Y111" i="12"/>
  <c r="Z111" i="12" s="1"/>
  <c r="AB111" i="12" s="1"/>
  <c r="Y112" i="12"/>
  <c r="Z112" i="12" s="1"/>
  <c r="AB112" i="12" s="1"/>
  <c r="Y113" i="12"/>
  <c r="Z113" i="12" s="1"/>
  <c r="AB113" i="12" s="1"/>
  <c r="Y123" i="12"/>
  <c r="Z123" i="12" s="1"/>
  <c r="AB123" i="12" s="1"/>
  <c r="Y124" i="12"/>
  <c r="Z124" i="12" s="1"/>
  <c r="AB124" i="12" s="1"/>
  <c r="Y125" i="12"/>
  <c r="Z125" i="12" s="1"/>
  <c r="AB125" i="12" s="1"/>
  <c r="Y126" i="12"/>
  <c r="Z126" i="12" s="1"/>
  <c r="AB126" i="12" s="1"/>
  <c r="Y127" i="12"/>
  <c r="Z127" i="12" s="1"/>
  <c r="AB127" i="12" s="1"/>
  <c r="Y128" i="12"/>
  <c r="Z128" i="12" s="1"/>
  <c r="AB128" i="12" s="1"/>
  <c r="Y129" i="12"/>
  <c r="Z129" i="12" s="1"/>
  <c r="AB129" i="12" s="1"/>
  <c r="Y130" i="12"/>
  <c r="Z130" i="12" s="1"/>
  <c r="AB130" i="12" s="1"/>
  <c r="Y140" i="12"/>
  <c r="Z140" i="12" s="1"/>
  <c r="AB140" i="12" s="1"/>
  <c r="Y141" i="12"/>
  <c r="Z141" i="12" s="1"/>
  <c r="AB141" i="12" s="1"/>
  <c r="Y142" i="12"/>
  <c r="Z142" i="12" s="1"/>
  <c r="AB142" i="12" s="1"/>
  <c r="Y143" i="12"/>
  <c r="Z143" i="12" s="1"/>
  <c r="AB143" i="12" s="1"/>
  <c r="Y153" i="12"/>
  <c r="Y154" i="12"/>
  <c r="Y164" i="12"/>
  <c r="Y165" i="12"/>
  <c r="Y175" i="12"/>
  <c r="Y176" i="12"/>
  <c r="Y177" i="12"/>
  <c r="Y187" i="12"/>
  <c r="Y188" i="12"/>
  <c r="Y189" i="12"/>
  <c r="Y199" i="12"/>
  <c r="Y200" i="12"/>
  <c r="Y201" i="12"/>
  <c r="Y202" i="12"/>
  <c r="Y203" i="12"/>
  <c r="Y204" i="12"/>
  <c r="Y205" i="12"/>
  <c r="Y206" i="12"/>
  <c r="Y207" i="12"/>
  <c r="Y208" i="12"/>
  <c r="Y209" i="12"/>
  <c r="Y210" i="12"/>
  <c r="Y211" i="12"/>
  <c r="Y221" i="12"/>
  <c r="Y222" i="12"/>
  <c r="Y223" i="12"/>
  <c r="Y224" i="12"/>
  <c r="Y225" i="12"/>
  <c r="Y235" i="12"/>
  <c r="Y236" i="12"/>
  <c r="Y237" i="12"/>
  <c r="Y247" i="12"/>
  <c r="Y248" i="12"/>
  <c r="Y249" i="12"/>
  <c r="Y259" i="12"/>
  <c r="Y260" i="12"/>
  <c r="Y261" i="12"/>
  <c r="Z261" i="12" s="1"/>
  <c r="AB261" i="12" s="1"/>
  <c r="Y262" i="12"/>
  <c r="Z262" i="12" s="1"/>
  <c r="AB262" i="12" s="1"/>
  <c r="Y263" i="12"/>
  <c r="Z263" i="12" s="1"/>
  <c r="AB263" i="12" s="1"/>
  <c r="Y264" i="12"/>
  <c r="Z264" i="12" s="1"/>
  <c r="AB264" i="12" s="1"/>
  <c r="Y265" i="12"/>
  <c r="Z265" i="12" s="1"/>
  <c r="AB265" i="12" s="1"/>
  <c r="Y266" i="12"/>
  <c r="Z266" i="12" s="1"/>
  <c r="AB266" i="12" s="1"/>
  <c r="Y267" i="12"/>
  <c r="Z267" i="12" s="1"/>
  <c r="AB267" i="12" s="1"/>
  <c r="Y268" i="12"/>
  <c r="AA268" i="12" s="1"/>
  <c r="Y278" i="12"/>
  <c r="Z278" i="12" s="1"/>
  <c r="AB278" i="12" s="1"/>
  <c r="Y279" i="12"/>
  <c r="AA279" i="12" s="1"/>
  <c r="Y280" i="12"/>
  <c r="Z280" i="12" s="1"/>
  <c r="AB280" i="12" s="1"/>
  <c r="Y281" i="12"/>
  <c r="AA281" i="12" s="1"/>
  <c r="Y282" i="12"/>
  <c r="Z282" i="12" s="1"/>
  <c r="AB282" i="12" s="1"/>
  <c r="Y283" i="12"/>
  <c r="AA283" i="12" s="1"/>
  <c r="Y293" i="12"/>
  <c r="Z293" i="12" s="1"/>
  <c r="AB293" i="12" s="1"/>
  <c r="Y294" i="12"/>
  <c r="Z294" i="12" s="1"/>
  <c r="AB294" i="12" s="1"/>
  <c r="Y295" i="12"/>
  <c r="Z295" i="12" s="1"/>
  <c r="AB295" i="12" s="1"/>
  <c r="Y296" i="12"/>
  <c r="AA296" i="12" s="1"/>
  <c r="Y297" i="12"/>
  <c r="Z297" i="12" s="1"/>
  <c r="AB297" i="12" s="1"/>
  <c r="Y298" i="12"/>
  <c r="AA298" i="12" s="1"/>
  <c r="Y299" i="12"/>
  <c r="Z299" i="12" s="1"/>
  <c r="AB299" i="12" s="1"/>
  <c r="Y300" i="12"/>
  <c r="AA300" i="12" s="1"/>
  <c r="Y301" i="12"/>
  <c r="AA301" i="12" s="1"/>
  <c r="Y302" i="12"/>
  <c r="AA302" i="12" s="1"/>
  <c r="Y303" i="12"/>
  <c r="AA303" i="12" s="1"/>
  <c r="Y313" i="12"/>
  <c r="AA313" i="12" s="1"/>
  <c r="Y314" i="12"/>
  <c r="AA314" i="12" s="1"/>
  <c r="Y315" i="12"/>
  <c r="AA315" i="12" s="1"/>
  <c r="Y316" i="12"/>
  <c r="AA316" i="12" s="1"/>
  <c r="Y317" i="12"/>
  <c r="AA317" i="12" s="1"/>
  <c r="Y318" i="12"/>
  <c r="AA318" i="12" s="1"/>
  <c r="Y319" i="12"/>
  <c r="AA319" i="12" s="1"/>
  <c r="Y320" i="12"/>
  <c r="AA320" i="12" s="1"/>
  <c r="Y321" i="12"/>
  <c r="AA321" i="12" s="1"/>
  <c r="Y322" i="12"/>
  <c r="AA322" i="12" s="1"/>
  <c r="Y323" i="12"/>
  <c r="AA323" i="12" s="1"/>
  <c r="Y324" i="12"/>
  <c r="AA324" i="12" s="1"/>
  <c r="Y325" i="12"/>
  <c r="AA325" i="12" s="1"/>
  <c r="Y326" i="12"/>
  <c r="AA326" i="12" s="1"/>
  <c r="Y327" i="12"/>
  <c r="AA327" i="12" s="1"/>
  <c r="Y328" i="12"/>
  <c r="AA328" i="12" s="1"/>
  <c r="Y329" i="12"/>
  <c r="AA329" i="12" s="1"/>
  <c r="Y330" i="12"/>
  <c r="AA330" i="12" s="1"/>
  <c r="Y331" i="12"/>
  <c r="AA331" i="12" s="1"/>
  <c r="Y4" i="12"/>
  <c r="AA4" i="12" s="1"/>
  <c r="AA188" i="2" l="1"/>
  <c r="Z135" i="8"/>
  <c r="AB135" i="8" s="1"/>
  <c r="AA12" i="9"/>
  <c r="AA180" i="10"/>
  <c r="AA341" i="5"/>
  <c r="AA137" i="5"/>
  <c r="Z321" i="12"/>
  <c r="AB321" i="12" s="1"/>
  <c r="Z319" i="12"/>
  <c r="AB319" i="12" s="1"/>
  <c r="Z316" i="12"/>
  <c r="AB316" i="12" s="1"/>
  <c r="Z327" i="12"/>
  <c r="AB327" i="12" s="1"/>
  <c r="Z301" i="12"/>
  <c r="AB301" i="12" s="1"/>
  <c r="Y144" i="12"/>
  <c r="AA144" i="12" s="1"/>
  <c r="Z314" i="12"/>
  <c r="AB314" i="12" s="1"/>
  <c r="AA267" i="12"/>
  <c r="Z329" i="12"/>
  <c r="AB329" i="12" s="1"/>
  <c r="Z323" i="12"/>
  <c r="AB323" i="12" s="1"/>
  <c r="Z303" i="12"/>
  <c r="AB303" i="12" s="1"/>
  <c r="AA280" i="12"/>
  <c r="Z4" i="12"/>
  <c r="AB4" i="12" s="1"/>
  <c r="Z325" i="12"/>
  <c r="AB325" i="12" s="1"/>
  <c r="Z317" i="12"/>
  <c r="AB317" i="12" s="1"/>
  <c r="Z315" i="12"/>
  <c r="AB315" i="12" s="1"/>
  <c r="Z313" i="12"/>
  <c r="AB313" i="12" s="1"/>
  <c r="Z302" i="12"/>
  <c r="AB302" i="12" s="1"/>
  <c r="Z300" i="12"/>
  <c r="AB300" i="12" s="1"/>
  <c r="AA99" i="12"/>
  <c r="AA294" i="12"/>
  <c r="AA338" i="9"/>
  <c r="AA100" i="8"/>
  <c r="AA70" i="8"/>
  <c r="AA184" i="8"/>
  <c r="Z184" i="5"/>
  <c r="AB184" i="5" s="1"/>
  <c r="Z281" i="12"/>
  <c r="AB281" i="12" s="1"/>
  <c r="Z279" i="12"/>
  <c r="AB279" i="12" s="1"/>
  <c r="Z268" i="12"/>
  <c r="AB268" i="12" s="1"/>
  <c r="AA107" i="12"/>
  <c r="Z330" i="12"/>
  <c r="AB330" i="12" s="1"/>
  <c r="Z328" i="12"/>
  <c r="AB328" i="12" s="1"/>
  <c r="Z326" i="12"/>
  <c r="AB326" i="12" s="1"/>
  <c r="Z324" i="12"/>
  <c r="AB324" i="12" s="1"/>
  <c r="Z322" i="12"/>
  <c r="AB322" i="12" s="1"/>
  <c r="Z320" i="12"/>
  <c r="AB320" i="12" s="1"/>
  <c r="Z318" i="12"/>
  <c r="AB318" i="12" s="1"/>
  <c r="AA72" i="10"/>
  <c r="AA224" i="10"/>
  <c r="AA155" i="10"/>
  <c r="AA144" i="10"/>
  <c r="AA191" i="10"/>
  <c r="AA166" i="5"/>
  <c r="AA252" i="5"/>
  <c r="Z87" i="8"/>
  <c r="AB87" i="8" s="1"/>
  <c r="Z140" i="2"/>
  <c r="AB140" i="2" s="1"/>
  <c r="Z87" i="2"/>
  <c r="AB87" i="2" s="1"/>
  <c r="AA58" i="10"/>
  <c r="Z298" i="12"/>
  <c r="AB298" i="12" s="1"/>
  <c r="AA103" i="12"/>
  <c r="AA67" i="12"/>
  <c r="AA62" i="12"/>
  <c r="AA55" i="12"/>
  <c r="AA53" i="12"/>
  <c r="AA51" i="12"/>
  <c r="AA49" i="12"/>
  <c r="AA47" i="12"/>
  <c r="AA45" i="12"/>
  <c r="AA43" i="12"/>
  <c r="AA41" i="12"/>
  <c r="Y166" i="12"/>
  <c r="Z166" i="12" s="1"/>
  <c r="AB166" i="12" s="1"/>
  <c r="Y178" i="12"/>
  <c r="Z178" i="12" s="1"/>
  <c r="AB178" i="12" s="1"/>
  <c r="Y238" i="12"/>
  <c r="AA238" i="12" s="1"/>
  <c r="AA4" i="11"/>
  <c r="Y332" i="12"/>
  <c r="Z332" i="12" s="1"/>
  <c r="AB332" i="12" s="1"/>
  <c r="AA79" i="12"/>
  <c r="AA68" i="12"/>
  <c r="AA66" i="12"/>
  <c r="AA63" i="12"/>
  <c r="AA54" i="12"/>
  <c r="AA52" i="12"/>
  <c r="AA50" i="12"/>
  <c r="AA48" i="12"/>
  <c r="AA46" i="12"/>
  <c r="AA44" i="12"/>
  <c r="AA42" i="12"/>
  <c r="AA40" i="12"/>
  <c r="Y6" i="12"/>
  <c r="AA6" i="12" s="1"/>
  <c r="Y155" i="12"/>
  <c r="Z155" i="12" s="1"/>
  <c r="AB155" i="12" s="1"/>
  <c r="Y190" i="12"/>
  <c r="Z190" i="12" s="1"/>
  <c r="AB190" i="12" s="1"/>
  <c r="Y250" i="12"/>
  <c r="Z250" i="12" s="1"/>
  <c r="AB250" i="12" s="1"/>
  <c r="Y17" i="12"/>
  <c r="Z17" i="12" s="1"/>
  <c r="AB17" i="12" s="1"/>
  <c r="Y226" i="12"/>
  <c r="Z226" i="12" s="1"/>
  <c r="AB226" i="12" s="1"/>
  <c r="Z296" i="12"/>
  <c r="AB296" i="12" s="1"/>
  <c r="Z105" i="12"/>
  <c r="AB105" i="12" s="1"/>
  <c r="Z101" i="12"/>
  <c r="AB101" i="12" s="1"/>
  <c r="Z97" i="12"/>
  <c r="AB97" i="12" s="1"/>
  <c r="AA94" i="12"/>
  <c r="AA90" i="12"/>
  <c r="AA77" i="12"/>
  <c r="AA75" i="12"/>
  <c r="AA73" i="12"/>
  <c r="AA71" i="12"/>
  <c r="AA69" i="12"/>
  <c r="Z331" i="12"/>
  <c r="AB331" i="12" s="1"/>
  <c r="AA91" i="12"/>
  <c r="AA59" i="12"/>
  <c r="AA57" i="12"/>
  <c r="AA293" i="12"/>
  <c r="AA106" i="12"/>
  <c r="AA102" i="12"/>
  <c r="AA98" i="12"/>
  <c r="Z93" i="12"/>
  <c r="AB93" i="12" s="1"/>
  <c r="Z89" i="12"/>
  <c r="AB89" i="12" s="1"/>
  <c r="AA76" i="12"/>
  <c r="AA74" i="12"/>
  <c r="AA72" i="12"/>
  <c r="AA70" i="12"/>
  <c r="AA60" i="12"/>
  <c r="AA58" i="12"/>
  <c r="AA56" i="12"/>
  <c r="AA269" i="5"/>
  <c r="Z234" i="5"/>
  <c r="AB234" i="5" s="1"/>
  <c r="AA207" i="5"/>
  <c r="Y25" i="11"/>
  <c r="Z25" i="11" s="1"/>
  <c r="AB25" i="11" s="1"/>
  <c r="AA95" i="12"/>
  <c r="AA65" i="12"/>
  <c r="AA64" i="12"/>
  <c r="AA61" i="12"/>
  <c r="Y114" i="12"/>
  <c r="Z114" i="12" s="1"/>
  <c r="AB114" i="12" s="1"/>
  <c r="Y269" i="12"/>
  <c r="Z269" i="12" s="1"/>
  <c r="AB269" i="12" s="1"/>
  <c r="AA297" i="12"/>
  <c r="Z304" i="12"/>
  <c r="AB304" i="12" s="1"/>
  <c r="Z283" i="12"/>
  <c r="AB283" i="12" s="1"/>
  <c r="Y284" i="12"/>
  <c r="Z284" i="12" s="1"/>
  <c r="AB284" i="12" s="1"/>
  <c r="Y212" i="12"/>
  <c r="Z212" i="12" s="1"/>
  <c r="AB212" i="12" s="1"/>
  <c r="Y131" i="12"/>
  <c r="Z131" i="12" s="1"/>
  <c r="AB131" i="12" s="1"/>
  <c r="AA263" i="3"/>
  <c r="AA24" i="11"/>
  <c r="AA23" i="11"/>
  <c r="AA22" i="11"/>
  <c r="AA21" i="11"/>
  <c r="AA20" i="11"/>
  <c r="AA19" i="11"/>
  <c r="AA18" i="11"/>
  <c r="AA17" i="11"/>
  <c r="AA16" i="11"/>
  <c r="AA15" i="11"/>
  <c r="AA14" i="11"/>
  <c r="AA13" i="11"/>
  <c r="AA12" i="11"/>
  <c r="AA11" i="11"/>
  <c r="AA10" i="11"/>
  <c r="AA9" i="11"/>
  <c r="AA8" i="11"/>
  <c r="AA7" i="11"/>
  <c r="AA6" i="11"/>
  <c r="AA5" i="11"/>
  <c r="AA265" i="12"/>
  <c r="AA263" i="12"/>
  <c r="AA261" i="12"/>
  <c r="Z249" i="12"/>
  <c r="AB249" i="12" s="1"/>
  <c r="AA249" i="12"/>
  <c r="Z236" i="12"/>
  <c r="AB236" i="12" s="1"/>
  <c r="AA236" i="12"/>
  <c r="Z223" i="12"/>
  <c r="AB223" i="12" s="1"/>
  <c r="AA223" i="12"/>
  <c r="Z210" i="12"/>
  <c r="AB210" i="12" s="1"/>
  <c r="AA210" i="12"/>
  <c r="Z206" i="12"/>
  <c r="AB206" i="12" s="1"/>
  <c r="AA206" i="12"/>
  <c r="Z202" i="12"/>
  <c r="AB202" i="12" s="1"/>
  <c r="AA202" i="12"/>
  <c r="Z189" i="12"/>
  <c r="AB189" i="12" s="1"/>
  <c r="AA189" i="12"/>
  <c r="Z176" i="12"/>
  <c r="AB176" i="12" s="1"/>
  <c r="AA176" i="12"/>
  <c r="Z154" i="12"/>
  <c r="AB154" i="12" s="1"/>
  <c r="AA154" i="12"/>
  <c r="AA299" i="12"/>
  <c r="AA295" i="12"/>
  <c r="AA282" i="12"/>
  <c r="AA278" i="12"/>
  <c r="Z248" i="12"/>
  <c r="AB248" i="12" s="1"/>
  <c r="AA248" i="12"/>
  <c r="Z235" i="12"/>
  <c r="AB235" i="12" s="1"/>
  <c r="AA235" i="12"/>
  <c r="Z222" i="12"/>
  <c r="AB222" i="12" s="1"/>
  <c r="AA222" i="12"/>
  <c r="Z209" i="12"/>
  <c r="AB209" i="12" s="1"/>
  <c r="AA209" i="12"/>
  <c r="Z205" i="12"/>
  <c r="AB205" i="12" s="1"/>
  <c r="AA205" i="12"/>
  <c r="Z201" i="12"/>
  <c r="AB201" i="12" s="1"/>
  <c r="AA201" i="12"/>
  <c r="Z188" i="12"/>
  <c r="AB188" i="12" s="1"/>
  <c r="AA188" i="12"/>
  <c r="Z175" i="12"/>
  <c r="AB175" i="12" s="1"/>
  <c r="AA175" i="12"/>
  <c r="Z153" i="12"/>
  <c r="AB153" i="12" s="1"/>
  <c r="AA153" i="12"/>
  <c r="AA266" i="12"/>
  <c r="AA264" i="12"/>
  <c r="AA262" i="12"/>
  <c r="Z260" i="12"/>
  <c r="AB260" i="12" s="1"/>
  <c r="AA260" i="12"/>
  <c r="Z247" i="12"/>
  <c r="AB247" i="12" s="1"/>
  <c r="AA247" i="12"/>
  <c r="Z225" i="12"/>
  <c r="AB225" i="12" s="1"/>
  <c r="AA225" i="12"/>
  <c r="Z221" i="12"/>
  <c r="AB221" i="12" s="1"/>
  <c r="AA221" i="12"/>
  <c r="Z208" i="12"/>
  <c r="AB208" i="12" s="1"/>
  <c r="AA208" i="12"/>
  <c r="Z204" i="12"/>
  <c r="AB204" i="12" s="1"/>
  <c r="AA204" i="12"/>
  <c r="Z200" i="12"/>
  <c r="AB200" i="12" s="1"/>
  <c r="AA200" i="12"/>
  <c r="Z187" i="12"/>
  <c r="AB187" i="12" s="1"/>
  <c r="AA187" i="12"/>
  <c r="Z165" i="12"/>
  <c r="AB165" i="12" s="1"/>
  <c r="AA165" i="12"/>
  <c r="Z259" i="12"/>
  <c r="AB259" i="12" s="1"/>
  <c r="AA259" i="12"/>
  <c r="Z237" i="12"/>
  <c r="AB237" i="12" s="1"/>
  <c r="AA237" i="12"/>
  <c r="Z224" i="12"/>
  <c r="AB224" i="12" s="1"/>
  <c r="AA224" i="12"/>
  <c r="Z211" i="12"/>
  <c r="AB211" i="12" s="1"/>
  <c r="AA211" i="12"/>
  <c r="Z207" i="12"/>
  <c r="AB207" i="12" s="1"/>
  <c r="AA207" i="12"/>
  <c r="Z203" i="12"/>
  <c r="AB203" i="12" s="1"/>
  <c r="AA203" i="12"/>
  <c r="Z199" i="12"/>
  <c r="AB199" i="12" s="1"/>
  <c r="AA199" i="12"/>
  <c r="Z177" i="12"/>
  <c r="AB177" i="12" s="1"/>
  <c r="AA177" i="12"/>
  <c r="Z164" i="12"/>
  <c r="AB164" i="12" s="1"/>
  <c r="AA164" i="12"/>
  <c r="AA143" i="12"/>
  <c r="AA142" i="12"/>
  <c r="AA141" i="12"/>
  <c r="AA140" i="12"/>
  <c r="AA130" i="12"/>
  <c r="AA129" i="12"/>
  <c r="AA128" i="12"/>
  <c r="AA127" i="12"/>
  <c r="AA126" i="12"/>
  <c r="AA125" i="12"/>
  <c r="AA124" i="12"/>
  <c r="AA123" i="12"/>
  <c r="AA113" i="12"/>
  <c r="AA112" i="12"/>
  <c r="AA111" i="12"/>
  <c r="AA110" i="12"/>
  <c r="AA109" i="12"/>
  <c r="AA108" i="12"/>
  <c r="AA104" i="12"/>
  <c r="AA100" i="12"/>
  <c r="AA96" i="12"/>
  <c r="AA92" i="12"/>
  <c r="AA88" i="12"/>
  <c r="Z38" i="12"/>
  <c r="AB38" i="12" s="1"/>
  <c r="AA38" i="12"/>
  <c r="Z34" i="12"/>
  <c r="AB34" i="12" s="1"/>
  <c r="AA34" i="12"/>
  <c r="Z30" i="12"/>
  <c r="AB30" i="12" s="1"/>
  <c r="AA30" i="12"/>
  <c r="Z26" i="12"/>
  <c r="AB26" i="12" s="1"/>
  <c r="AA26" i="12"/>
  <c r="AA86" i="12"/>
  <c r="AA84" i="12"/>
  <c r="AA82" i="12"/>
  <c r="AA80" i="12"/>
  <c r="AA78" i="12"/>
  <c r="Z37" i="12"/>
  <c r="AB37" i="12" s="1"/>
  <c r="AA37" i="12"/>
  <c r="Z33" i="12"/>
  <c r="AB33" i="12" s="1"/>
  <c r="AA33" i="12"/>
  <c r="Z29" i="12"/>
  <c r="AB29" i="12" s="1"/>
  <c r="AA29" i="12"/>
  <c r="Z36" i="12"/>
  <c r="AB36" i="12" s="1"/>
  <c r="AA36" i="12"/>
  <c r="Z32" i="12"/>
  <c r="AB32" i="12" s="1"/>
  <c r="AA32" i="12"/>
  <c r="Z28" i="12"/>
  <c r="AB28" i="12" s="1"/>
  <c r="AA28" i="12"/>
  <c r="AA87" i="12"/>
  <c r="AA85" i="12"/>
  <c r="AA83" i="12"/>
  <c r="AA81" i="12"/>
  <c r="Z39" i="12"/>
  <c r="AB39" i="12" s="1"/>
  <c r="AA39" i="12"/>
  <c r="Z35" i="12"/>
  <c r="AB35" i="12" s="1"/>
  <c r="AA35" i="12"/>
  <c r="Z31" i="12"/>
  <c r="AB31" i="12" s="1"/>
  <c r="AA31" i="12"/>
  <c r="Z27" i="12"/>
  <c r="AB27" i="12" s="1"/>
  <c r="AA27" i="12"/>
  <c r="AA16" i="12"/>
  <c r="AA15" i="12"/>
  <c r="AA5" i="12"/>
  <c r="AA178" i="12" l="1"/>
  <c r="Z144" i="12"/>
  <c r="AB144" i="12" s="1"/>
  <c r="Z238" i="12"/>
  <c r="AB238" i="12" s="1"/>
  <c r="AA250" i="12"/>
  <c r="Z6" i="12"/>
  <c r="AB6" i="12" s="1"/>
  <c r="AA17" i="12"/>
  <c r="AA155" i="12"/>
  <c r="AA166" i="12"/>
  <c r="AA25" i="11"/>
  <c r="AA131" i="12"/>
  <c r="AA226" i="12"/>
  <c r="AA304" i="12"/>
  <c r="AA284" i="12"/>
  <c r="AA332" i="12"/>
  <c r="AA190" i="12"/>
  <c r="AA269" i="12"/>
  <c r="AA114" i="12"/>
  <c r="AA212" i="12"/>
</calcChain>
</file>

<file path=xl/connections.xml><?xml version="1.0" encoding="utf-8"?>
<connections xmlns="http://schemas.openxmlformats.org/spreadsheetml/2006/main">
  <connection id="1" name="01 Oaxaca de Juarez" type="6" refreshedVersion="4" background="1">
    <textPr codePage="932" sourceFile="C:\L.I. Irgodin\Ieepco 2013\Computos Dtta Mpal\Archivos TXT\Concejales\01 Oaxaca de Juarez.txt" qualifier="none" delimiter=";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<sst xmlns="http://schemas.openxmlformats.org/spreadsheetml/2006/main" count="10082" uniqueCount="756">
  <si>
    <t>PAN</t>
  </si>
  <si>
    <t>PRI</t>
  </si>
  <si>
    <t>PRD</t>
  </si>
  <si>
    <t>PT</t>
  </si>
  <si>
    <t>PSD</t>
  </si>
  <si>
    <t>PAN_PRD_PT</t>
  </si>
  <si>
    <t>PAN_PRD</t>
  </si>
  <si>
    <t>PAN_PT</t>
  </si>
  <si>
    <t>PRD_PT</t>
  </si>
  <si>
    <t>PRI_VERDE</t>
  </si>
  <si>
    <t>B</t>
  </si>
  <si>
    <t>C1</t>
  </si>
  <si>
    <t>C2</t>
  </si>
  <si>
    <t>C3</t>
  </si>
  <si>
    <t>C4</t>
  </si>
  <si>
    <t>C5</t>
  </si>
  <si>
    <t>C6</t>
  </si>
  <si>
    <t>C7</t>
  </si>
  <si>
    <t>C8</t>
  </si>
  <si>
    <t>X1</t>
  </si>
  <si>
    <t>X2</t>
  </si>
  <si>
    <t>X1C1</t>
  </si>
  <si>
    <t>X1C2</t>
  </si>
  <si>
    <t>X1C3</t>
  </si>
  <si>
    <t>No</t>
  </si>
  <si>
    <t>PUP</t>
  </si>
  <si>
    <t>CNR</t>
  </si>
  <si>
    <t>PVEM</t>
  </si>
  <si>
    <t>PMC</t>
  </si>
  <si>
    <t>PNA</t>
  </si>
  <si>
    <t>XV</t>
  </si>
  <si>
    <t>XVI</t>
  </si>
  <si>
    <t>XVII</t>
  </si>
  <si>
    <t>XVIII</t>
  </si>
  <si>
    <t>XXII</t>
  </si>
  <si>
    <t>XXIII</t>
  </si>
  <si>
    <t>XXIV</t>
  </si>
  <si>
    <t>XXV</t>
  </si>
  <si>
    <t>XXI</t>
  </si>
  <si>
    <t>X3</t>
  </si>
  <si>
    <t>XIX</t>
  </si>
  <si>
    <t>Municipio</t>
  </si>
  <si>
    <t>Localidad</t>
  </si>
  <si>
    <t>Sección</t>
  </si>
  <si>
    <t>Casilla</t>
  </si>
  <si>
    <t>Lista 
Nominal</t>
  </si>
  <si>
    <t>Nulos</t>
  </si>
  <si>
    <t>Votación
Total</t>
  </si>
  <si>
    <t>Abstención</t>
  </si>
  <si>
    <t>% de
Abstención</t>
  </si>
  <si>
    <t>% de
Votación</t>
  </si>
  <si>
    <t>Distribución final de votos a partidos políticos</t>
  </si>
  <si>
    <t>Votación final obtenida por los candidatos de las
coaliciones y partidos políticos</t>
  </si>
  <si>
    <t>Buenos Aires</t>
  </si>
  <si>
    <t>La Victoria</t>
  </si>
  <si>
    <t>Valdeflores</t>
  </si>
  <si>
    <t>Pueblo Viejo</t>
  </si>
  <si>
    <t>La Reforma</t>
  </si>
  <si>
    <t>Santa Rosa de Lima</t>
  </si>
  <si>
    <t>Santa Cruz</t>
  </si>
  <si>
    <t>Santa Ana</t>
  </si>
  <si>
    <t>Ojo de Agua</t>
  </si>
  <si>
    <t>Buena Vista</t>
  </si>
  <si>
    <t>La Chuparrosa</t>
  </si>
  <si>
    <t>Vista Hermosa</t>
  </si>
  <si>
    <t>Piedra Blanca</t>
  </si>
  <si>
    <t>Asunción Cuyotepeji</t>
  </si>
  <si>
    <t>Fresnillo de Trujano</t>
  </si>
  <si>
    <t>Mariscala de Juárez</t>
  </si>
  <si>
    <t>San Andrés Dinicuiti</t>
  </si>
  <si>
    <t>San Jerónimo Silacayoapilla</t>
  </si>
  <si>
    <t>San Juan Bautista Suchitepec</t>
  </si>
  <si>
    <t>San Marcos Arteaga</t>
  </si>
  <si>
    <t>San Martín Zacatepec</t>
  </si>
  <si>
    <t>San Miguel Amatitlán</t>
  </si>
  <si>
    <t>Santa Cruz Tacache de Mina</t>
  </si>
  <si>
    <t>Santiago Ayuquililla</t>
  </si>
  <si>
    <t>Santiago Cacaloxtepec</t>
  </si>
  <si>
    <t>Villa de Santiago Chazumba</t>
  </si>
  <si>
    <t>Santiago Huajolotitlán</t>
  </si>
  <si>
    <t>Santo Domingo Tonalá</t>
  </si>
  <si>
    <t>Heroica Villa Tezoatlán de Segura y Luna,
Cuna de la Independencia de Oaxaca</t>
  </si>
  <si>
    <t>San Juan Cuitito</t>
  </si>
  <si>
    <t>Juquila de León</t>
  </si>
  <si>
    <t>San Isidro el Naranjo</t>
  </si>
  <si>
    <t>Yucuñuti de Benito Juárez</t>
  </si>
  <si>
    <t>San Andrés Yutatio</t>
  </si>
  <si>
    <t>Yucuquimi de Ocampo</t>
  </si>
  <si>
    <t>San Martín del Río</t>
  </si>
  <si>
    <t>San Juan Diquiyu</t>
  </si>
  <si>
    <t>Santa Catarina Yutandu</t>
  </si>
  <si>
    <t>San Isidro Zaragoza</t>
  </si>
  <si>
    <t>Santa María Tindu</t>
  </si>
  <si>
    <t>Asunción Nochixtlán</t>
  </si>
  <si>
    <t>Huautepec</t>
  </si>
  <si>
    <t>Agua de Tinta</t>
  </si>
  <si>
    <t>El Camarón</t>
  </si>
  <si>
    <t>Huautla de Jiménez</t>
  </si>
  <si>
    <t>Agua de Pared</t>
  </si>
  <si>
    <t>San Andrés Hidalgo</t>
  </si>
  <si>
    <t>Agua Pescado</t>
  </si>
  <si>
    <t>San Agustín Zaragoza</t>
  </si>
  <si>
    <t>Aguacatitla</t>
  </si>
  <si>
    <t>Agua de Cerro Huautla</t>
  </si>
  <si>
    <t>Agua de Tierra</t>
  </si>
  <si>
    <t>Agua de la Rosa</t>
  </si>
  <si>
    <t>Barranca Seca</t>
  </si>
  <si>
    <t>San Felipe</t>
  </si>
  <si>
    <t>Santa Cruz de Juárez</t>
  </si>
  <si>
    <t>Loma Chilar</t>
  </si>
  <si>
    <t>Plan Carlota</t>
  </si>
  <si>
    <t>Río Santiago</t>
  </si>
  <si>
    <t>Loma Chapultepec</t>
  </si>
  <si>
    <t>Carrizal</t>
  </si>
  <si>
    <t>Xochitonalco</t>
  </si>
  <si>
    <t>Santa Catarina Buenavista</t>
  </si>
  <si>
    <t>San Bartolomé Ayautla</t>
  </si>
  <si>
    <t>La Soledad Piedra Ancha</t>
  </si>
  <si>
    <t>San José Tenango</t>
  </si>
  <si>
    <t>Unión Hidalgo</t>
  </si>
  <si>
    <t>Pozo de Águila</t>
  </si>
  <si>
    <t>Puerto Buena Vista</t>
  </si>
  <si>
    <t>Sitio Iglesia</t>
  </si>
  <si>
    <t>Agua Cienega</t>
  </si>
  <si>
    <t>Cerro Otate</t>
  </si>
  <si>
    <t>Cañada de Mamey</t>
  </si>
  <si>
    <t>Llano de Árnica</t>
  </si>
  <si>
    <t>San Jorge Buenavista</t>
  </si>
  <si>
    <t>Teocuatlán</t>
  </si>
  <si>
    <t>Tierra Colorada</t>
  </si>
  <si>
    <t>Altamira</t>
  </si>
  <si>
    <t>Mina de Arena</t>
  </si>
  <si>
    <t>Cerro Palmera</t>
  </si>
  <si>
    <t>San Martín Caballero</t>
  </si>
  <si>
    <t>Cerro Liquidambar</t>
  </si>
  <si>
    <t>Cerro Central</t>
  </si>
  <si>
    <t>Cerro Rabón</t>
  </si>
  <si>
    <t>San Juan Bautista Cuicatlán</t>
  </si>
  <si>
    <t>San Juan Coyula</t>
  </si>
  <si>
    <t>Santiago Quiotepec</t>
  </si>
  <si>
    <t>San Pedro Nodón</t>
  </si>
  <si>
    <t>La Iberia</t>
  </si>
  <si>
    <t>San Pedro Chicozapotes</t>
  </si>
  <si>
    <t>San Francisco Tutepetongo</t>
  </si>
  <si>
    <t>San José del Chilar</t>
  </si>
  <si>
    <t>Santiago Dominguillo</t>
  </si>
  <si>
    <t>San Gabriel Almoloyas</t>
  </si>
  <si>
    <t>Santa Catarina Tlaxila</t>
  </si>
  <si>
    <t>San Juan Bautista Tlacoatzintepec</t>
  </si>
  <si>
    <t>San Esteban Tectitlán</t>
  </si>
  <si>
    <t>San Pedro la Alianza</t>
  </si>
  <si>
    <t>San Juan Coatzóspam</t>
  </si>
  <si>
    <t>Santa María Tecomavaca</t>
  </si>
  <si>
    <t>Santa María Teopoxco</t>
  </si>
  <si>
    <t>Villa Nueva</t>
  </si>
  <si>
    <t>Chiapas</t>
  </si>
  <si>
    <t>Tepetitlán</t>
  </si>
  <si>
    <t>Santa María Texcatitlán</t>
  </si>
  <si>
    <t>Teotitlán de Flores Magón</t>
  </si>
  <si>
    <t>Vigastepec</t>
  </si>
  <si>
    <t>San Bernardino</t>
  </si>
  <si>
    <t>Ignacio Mejía</t>
  </si>
  <si>
    <t>Valerio Trujano</t>
  </si>
  <si>
    <t>Tomellin</t>
  </si>
  <si>
    <t>Ayotzintepec</t>
  </si>
  <si>
    <t>Loma Bonita</t>
  </si>
  <si>
    <t>San José Chiltepec</t>
  </si>
  <si>
    <t>Cerro Flores</t>
  </si>
  <si>
    <t>San Isidro Naranjal</t>
  </si>
  <si>
    <t>Fortino V. Pinacho</t>
  </si>
  <si>
    <t>Arroyo Choapan</t>
  </si>
  <si>
    <t>San Juan Bautista Tuxtepec</t>
  </si>
  <si>
    <t>Col. Infonavit el Paraiso</t>
  </si>
  <si>
    <t>Col. El Diamante</t>
  </si>
  <si>
    <t>Col. Santa Fe</t>
  </si>
  <si>
    <t>Col. Miguel Hidalgo</t>
  </si>
  <si>
    <t>Col. Ex Normal</t>
  </si>
  <si>
    <t>Col. Hidalgo</t>
  </si>
  <si>
    <t>Col. El Progreso</t>
  </si>
  <si>
    <t>Col. Las Flores</t>
  </si>
  <si>
    <t>Col. María Eugenia</t>
  </si>
  <si>
    <t>Col. María Luisa</t>
  </si>
  <si>
    <t>Col. Lázaro Cárdenas</t>
  </si>
  <si>
    <t>Col. Santa Clara</t>
  </si>
  <si>
    <t>Col. Centro</t>
  </si>
  <si>
    <t>Col. La Piragua</t>
  </si>
  <si>
    <t>Col. Grajales</t>
  </si>
  <si>
    <t>Col. Oaxaca</t>
  </si>
  <si>
    <t>Col. El Pedregal</t>
  </si>
  <si>
    <t>Col. La Rosalia</t>
  </si>
  <si>
    <t>Col. El Castillo</t>
  </si>
  <si>
    <t>Col. Loma Alta</t>
  </si>
  <si>
    <t>San Bartolo</t>
  </si>
  <si>
    <t>Papaloapan</t>
  </si>
  <si>
    <t>Camelia Roja</t>
  </si>
  <si>
    <t>Benemérito Juárez Palo Gacho</t>
  </si>
  <si>
    <t>San Antonio el Encinal</t>
  </si>
  <si>
    <t>Col. Insurgentes</t>
  </si>
  <si>
    <t>Col. Infonavit las Limas</t>
  </si>
  <si>
    <t>Col. La Moderna Sección los Manguitos</t>
  </si>
  <si>
    <t>Col. Adolfo López Mateos</t>
  </si>
  <si>
    <t>Amapa</t>
  </si>
  <si>
    <t>Paso Rincón</t>
  </si>
  <si>
    <t>San Isidro Zacate Colorado</t>
  </si>
  <si>
    <t>Santa Teresa Papaloapan</t>
  </si>
  <si>
    <t>Pueblo Nuevo Papaloapan</t>
  </si>
  <si>
    <t>San Isidro las Piñas</t>
  </si>
  <si>
    <t>San Juan Bautista de Matamoros</t>
  </si>
  <si>
    <t>Agua Fria Papaloapan</t>
  </si>
  <si>
    <t>Rancho Nuevo Jonotal</t>
  </si>
  <si>
    <t>Camarón Salsipuedes</t>
  </si>
  <si>
    <t>San Francisco Salsipuedes</t>
  </si>
  <si>
    <t>Buenos Aires el Apompo</t>
  </si>
  <si>
    <t>El Desengaño</t>
  </si>
  <si>
    <t>Santa Catarina</t>
  </si>
  <si>
    <t>San Miguel Obispo</t>
  </si>
  <si>
    <t>Los Mangos</t>
  </si>
  <si>
    <t>Machin Chico</t>
  </si>
  <si>
    <t>Ejido Sebastopol</t>
  </si>
  <si>
    <t>Col. Cuatro Caminos</t>
  </si>
  <si>
    <t>Mata de Caña</t>
  </si>
  <si>
    <t>El Cedral</t>
  </si>
  <si>
    <t>Santa María Obispo</t>
  </si>
  <si>
    <t>Arroyo Chiquito</t>
  </si>
  <si>
    <t>Col. Obrera Benito Juárez</t>
  </si>
  <si>
    <t>Santa Úrsula</t>
  </si>
  <si>
    <t>La Esmalta</t>
  </si>
  <si>
    <t>Paso Canoa</t>
  </si>
  <si>
    <t>La Mina</t>
  </si>
  <si>
    <t>Esperanza Arroyo la Gloria</t>
  </si>
  <si>
    <t>La Fuente Misteriosa</t>
  </si>
  <si>
    <t>El Camalotal</t>
  </si>
  <si>
    <t>El Rodeo Arroyo Pepesca</t>
  </si>
  <si>
    <t>Bethania</t>
  </si>
  <si>
    <t>Arroyo Limón</t>
  </si>
  <si>
    <t>San Felipe de la Peña</t>
  </si>
  <si>
    <t>La Carlota</t>
  </si>
  <si>
    <t>Los Mangos Segunda Etapa</t>
  </si>
  <si>
    <t>San Juan Bautista Valle Nacional</t>
  </si>
  <si>
    <t>San Rafael Agua Pescadito</t>
  </si>
  <si>
    <t>Cerro Mirador</t>
  </si>
  <si>
    <t>Cerro Armadillo Grande</t>
  </si>
  <si>
    <t>San Isidro Chinantlilla</t>
  </si>
  <si>
    <t>Cerro Marín</t>
  </si>
  <si>
    <t>Arroyo de Banco</t>
  </si>
  <si>
    <t>San Antonio Ocote</t>
  </si>
  <si>
    <t>San Juan Palantla</t>
  </si>
  <si>
    <t>San Felipe de León</t>
  </si>
  <si>
    <t>Santa Fe y la Mar</t>
  </si>
  <si>
    <t>San Mateo Yetla</t>
  </si>
  <si>
    <t>Paso Nuevo la Hamaca</t>
  </si>
  <si>
    <t>Rinconada</t>
  </si>
  <si>
    <t>San Cristobal la Vega</t>
  </si>
  <si>
    <t>Santa María Jacatepec</t>
  </si>
  <si>
    <t>Cerro Concha</t>
  </si>
  <si>
    <t>Santa Sofía</t>
  </si>
  <si>
    <t>Rancho Alegre</t>
  </si>
  <si>
    <t>La Joya</t>
  </si>
  <si>
    <t>Loma del Carmen</t>
  </si>
  <si>
    <t>Vega del Sol</t>
  </si>
  <si>
    <t>Nuevo Malzaga</t>
  </si>
  <si>
    <t>Asunción Ocotlán</t>
  </si>
  <si>
    <t>Ciénega de Zimatlán</t>
  </si>
  <si>
    <t>Magdalena Ocotlán</t>
  </si>
  <si>
    <t>Ocotlán de Morelos</t>
  </si>
  <si>
    <t>San Jacinto Ocotlán</t>
  </si>
  <si>
    <t>San Pedro Guegorexe</t>
  </si>
  <si>
    <t>San Jacinto Chilateca</t>
  </si>
  <si>
    <t>Santa María la Chilaita</t>
  </si>
  <si>
    <t>Tejas de Morelos</t>
  </si>
  <si>
    <t>San Felipe Apostol</t>
  </si>
  <si>
    <t>Praxedis de Guerrero</t>
  </si>
  <si>
    <t>San Antonino Castillo Velasco</t>
  </si>
  <si>
    <t>San Baltazar Chichicápam</t>
  </si>
  <si>
    <t>San Pablo Huixtepec</t>
  </si>
  <si>
    <t>Santa Ana Zegache</t>
  </si>
  <si>
    <t>San Jerónimo Zegache</t>
  </si>
  <si>
    <t>Santa Gertrudis</t>
  </si>
  <si>
    <t>La Barda Paso de Piedras</t>
  </si>
  <si>
    <t>Zimatlán de Álvarez</t>
  </si>
  <si>
    <t>Barrio San Juan</t>
  </si>
  <si>
    <t>San Pedro Totomachápam</t>
  </si>
  <si>
    <t>San Pedro el Alto</t>
  </si>
  <si>
    <t>San Sebastián</t>
  </si>
  <si>
    <t>San José Guelatova</t>
  </si>
  <si>
    <t>El Tlacoache</t>
  </si>
  <si>
    <t>Guadalupe de Ramírez</t>
  </si>
  <si>
    <t>San Ildefonso Salinas</t>
  </si>
  <si>
    <t>San Agustín Atenango</t>
  </si>
  <si>
    <t>San Francisco Paxtlahuaca</t>
  </si>
  <si>
    <t>San Juan Ihualtepec</t>
  </si>
  <si>
    <t>San José Chepatlán</t>
  </si>
  <si>
    <t>San Miguel Ahuehuetitlán</t>
  </si>
  <si>
    <t>San Nicolás Hidalgo</t>
  </si>
  <si>
    <t>Santiago Juxtlahuaca</t>
  </si>
  <si>
    <t>Santa Rosa Caxtlahuaca</t>
  </si>
  <si>
    <t>Santa Catarina Noltepec</t>
  </si>
  <si>
    <t>Santiago Naranjas</t>
  </si>
  <si>
    <t>Unión de los Ángeles</t>
  </si>
  <si>
    <t>Santa María Asunción</t>
  </si>
  <si>
    <t>San Miguel Cuevas</t>
  </si>
  <si>
    <t>Santa María Yacunicoco</t>
  </si>
  <si>
    <t>San Juan Piñas</t>
  </si>
  <si>
    <t>Santos Reyes Zoquilazala</t>
  </si>
  <si>
    <t>San Pedro Chayuco</t>
  </si>
  <si>
    <t>La Sabana</t>
  </si>
  <si>
    <t>Concepción Carrizal</t>
  </si>
  <si>
    <t>San Juan Copala</t>
  </si>
  <si>
    <t>El Rastrojo</t>
  </si>
  <si>
    <t>Tierra Blanca Copala</t>
  </si>
  <si>
    <t>Coyuchi Copala</t>
  </si>
  <si>
    <t>Cerro Pájaro</t>
  </si>
  <si>
    <t>Río Metates</t>
  </si>
  <si>
    <t>Llano Nopal</t>
  </si>
  <si>
    <t>Santo Domingo del Progreso</t>
  </si>
  <si>
    <t>Santiago Tamazola</t>
  </si>
  <si>
    <t>Santa Ana Rayón</t>
  </si>
  <si>
    <t>San Bartolo Salinas</t>
  </si>
  <si>
    <t>San José Zocoteaca</t>
  </si>
  <si>
    <t>San Luis Morelia</t>
  </si>
  <si>
    <t>Silacayoápam</t>
  </si>
  <si>
    <t>San Sebastián Zoquiápam</t>
  </si>
  <si>
    <t>San Juan Trujano</t>
  </si>
  <si>
    <t>San Juan Huaxtepec</t>
  </si>
  <si>
    <t>San Vicente el Zapote</t>
  </si>
  <si>
    <t>San Martín del Estado</t>
  </si>
  <si>
    <t>Rancho Arroyo</t>
  </si>
  <si>
    <t>Santiago Platanalá</t>
  </si>
  <si>
    <t>El Carmen</t>
  </si>
  <si>
    <t>Santiago Asunción</t>
  </si>
  <si>
    <t>Michapa de los Reyes</t>
  </si>
  <si>
    <t>San Jerónimo Progreso</t>
  </si>
  <si>
    <t>San Miguel Aguacates</t>
  </si>
  <si>
    <t>San Andrés Montaña</t>
  </si>
  <si>
    <t>Zapotitlán Lagunas</t>
  </si>
  <si>
    <t>Guadalupe Recreo</t>
  </si>
  <si>
    <t>Santa Cruz Amilpas</t>
  </si>
  <si>
    <t>Chahuites</t>
  </si>
  <si>
    <t>Heroica Ciudad de Juchitán de Zaragoza</t>
  </si>
  <si>
    <t>La Venta</t>
  </si>
  <si>
    <t>La Ventosa</t>
  </si>
  <si>
    <t>Chicapa de Castro</t>
  </si>
  <si>
    <t>Álvaro Obregón</t>
  </si>
  <si>
    <t>Col. Álvaro Obregón</t>
  </si>
  <si>
    <t>Reforma de Pineda</t>
  </si>
  <si>
    <t>San Dionisio del Mar</t>
  </si>
  <si>
    <t>San Francisco del Mar</t>
  </si>
  <si>
    <t>Puerto Estero</t>
  </si>
  <si>
    <t>Santa Rita</t>
  </si>
  <si>
    <t>San Francisco Ixhuatán</t>
  </si>
  <si>
    <t>Col. 20 de Noviembre</t>
  </si>
  <si>
    <t>Chahuites las Conchas</t>
  </si>
  <si>
    <t>Cerrito</t>
  </si>
  <si>
    <t>Cachimbo</t>
  </si>
  <si>
    <t>San Pedro Tapanatepec</t>
  </si>
  <si>
    <t>Rincón Juárez</t>
  </si>
  <si>
    <t>Los Corazones</t>
  </si>
  <si>
    <t>San José los Portillos</t>
  </si>
  <si>
    <t>Puerto Paloma</t>
  </si>
  <si>
    <t>Pesquería Trejo</t>
  </si>
  <si>
    <t>Rancho Salinas</t>
  </si>
  <si>
    <t>Santa María Xadani</t>
  </si>
  <si>
    <t>Santiago Niltepec</t>
  </si>
  <si>
    <t>Santo Domingo Ingenio</t>
  </si>
  <si>
    <t>La Blanca</t>
  </si>
  <si>
    <t>Cerro Iguana</t>
  </si>
  <si>
    <t>Santo Domingo Zanatepec</t>
  </si>
  <si>
    <t>Huanacastal</t>
  </si>
  <si>
    <t>Pascual Fuentes</t>
  </si>
  <si>
    <t>Carlos Ramos</t>
  </si>
  <si>
    <t>Yerba Santa</t>
  </si>
  <si>
    <t>El Barrio de la Soledad</t>
  </si>
  <si>
    <t>Lagunas</t>
  </si>
  <si>
    <t>Niza Conejo</t>
  </si>
  <si>
    <t>Las Cruces</t>
  </si>
  <si>
    <t>Cuajinicuil</t>
  </si>
  <si>
    <t>Río Grande</t>
  </si>
  <si>
    <t>Estación Almoloya</t>
  </si>
  <si>
    <t>La Haciendita</t>
  </si>
  <si>
    <t>Almoloya de Gutiérrez</t>
  </si>
  <si>
    <t>Matías Romero Avendaño</t>
  </si>
  <si>
    <t>Palomares</t>
  </si>
  <si>
    <t>San Juan del Río</t>
  </si>
  <si>
    <t>Tierra Nueva</t>
  </si>
  <si>
    <t>Ejido Nuevo Progreso</t>
  </si>
  <si>
    <t>Ejido los Ángeles</t>
  </si>
  <si>
    <t>Nuevo Ubero</t>
  </si>
  <si>
    <t>Ejido Estación Ubero</t>
  </si>
  <si>
    <t>Tolosa Donaji</t>
  </si>
  <si>
    <t>Ejido Lázaro Cárdenas</t>
  </si>
  <si>
    <t>San Pedro Evangelista</t>
  </si>
  <si>
    <t>Ejido Tolosita</t>
  </si>
  <si>
    <t>Otilio Montaño</t>
  </si>
  <si>
    <t>Francisco Javier Jasso</t>
  </si>
  <si>
    <t>San Juan Guichicovi</t>
  </si>
  <si>
    <t>El Chocolate</t>
  </si>
  <si>
    <t>Brena Torres Nuevo</t>
  </si>
  <si>
    <t>Vicente Guerrero</t>
  </si>
  <si>
    <t>Plan de San Luis</t>
  </si>
  <si>
    <t>José María Morelos y Pavón</t>
  </si>
  <si>
    <t>Ejido Revolución</t>
  </si>
  <si>
    <t>Arroyo Lirio</t>
  </si>
  <si>
    <t>El Sacrificio</t>
  </si>
  <si>
    <t>Ramos Millán</t>
  </si>
  <si>
    <t>Col. Istmeña el Zapote</t>
  </si>
  <si>
    <t>Boca del Monte</t>
  </si>
  <si>
    <t>Paso Real Sarabia</t>
  </si>
  <si>
    <t>Estación Sarabia</t>
  </si>
  <si>
    <t>San Juan Viejo</t>
  </si>
  <si>
    <t>El Zarzal</t>
  </si>
  <si>
    <t>El Encinal Colorado</t>
  </si>
  <si>
    <t>Mogoñe Viejo</t>
  </si>
  <si>
    <t>Maluco</t>
  </si>
  <si>
    <t>Mogoñe Estación</t>
  </si>
  <si>
    <t>Estación Mogoñe</t>
  </si>
  <si>
    <t>Río Pachiñe</t>
  </si>
  <si>
    <t>El Ocotal</t>
  </si>
  <si>
    <t>El Zacatal</t>
  </si>
  <si>
    <t>Santa María Petapa</t>
  </si>
  <si>
    <t>Col. Hidalgo Sur</t>
  </si>
  <si>
    <t>Rincón Viejo</t>
  </si>
  <si>
    <t>Col. Bajio</t>
  </si>
  <si>
    <t>Col. Barrio Nuevo</t>
  </si>
  <si>
    <t>Col. Llano Suchiapa</t>
  </si>
  <si>
    <t>Guivicia</t>
  </si>
  <si>
    <t>El Paraiso</t>
  </si>
  <si>
    <t>Santo Domingo Petapa</t>
  </si>
  <si>
    <t>San Isidro el Platanillo</t>
  </si>
  <si>
    <t>La Maceta</t>
  </si>
  <si>
    <t>Santa Cruz Chahuitepec</t>
  </si>
  <si>
    <t>El Tejón</t>
  </si>
  <si>
    <t>San Isidro el Campanario</t>
  </si>
  <si>
    <t>Acatlán de Pérez Figueroa</t>
  </si>
  <si>
    <t>Tetela</t>
  </si>
  <si>
    <t>Arroyo de Enmedio</t>
  </si>
  <si>
    <t>Vicente Camalote</t>
  </si>
  <si>
    <t>Guadalupe de Reyes</t>
  </si>
  <si>
    <t>El Barbasco</t>
  </si>
  <si>
    <t>Cañamazal</t>
  </si>
  <si>
    <t>El Conejo</t>
  </si>
  <si>
    <t>Zona Urbana Ejidal</t>
  </si>
  <si>
    <t>Aserradero</t>
  </si>
  <si>
    <t>La Defensa</t>
  </si>
  <si>
    <t>El Porvenir</t>
  </si>
  <si>
    <t>La Carbonera</t>
  </si>
  <si>
    <t>La Junta</t>
  </si>
  <si>
    <t>Cañada San Antonio</t>
  </si>
  <si>
    <t>Selva Primera</t>
  </si>
  <si>
    <t>Joliet</t>
  </si>
  <si>
    <t>La Raya</t>
  </si>
  <si>
    <t>Tembladeras del Castillo</t>
  </si>
  <si>
    <t>Los Corrales</t>
  </si>
  <si>
    <t>Cerro Mojarra</t>
  </si>
  <si>
    <t>Cosolapa Sarmiento</t>
  </si>
  <si>
    <t>La Tabaquera</t>
  </si>
  <si>
    <t>Arroyo de Pita</t>
  </si>
  <si>
    <t>Rancho Grande</t>
  </si>
  <si>
    <t>Cosolapa</t>
  </si>
  <si>
    <t>El Refugio</t>
  </si>
  <si>
    <t>Almolonga</t>
  </si>
  <si>
    <t>Palma Sola</t>
  </si>
  <si>
    <t>Rancho Tablas</t>
  </si>
  <si>
    <t>Miguel Hidalgo</t>
  </si>
  <si>
    <t>San Felipe Jalapa de Díaz</t>
  </si>
  <si>
    <t>Arroyo Espuma</t>
  </si>
  <si>
    <t>Paso Carretero</t>
  </si>
  <si>
    <t>Loma San Juan</t>
  </si>
  <si>
    <t>Col. La Central</t>
  </si>
  <si>
    <t>Camino de Ixcatlán</t>
  </si>
  <si>
    <t>Sección los Zarate</t>
  </si>
  <si>
    <t>La Sorpresa</t>
  </si>
  <si>
    <t>La Permuta</t>
  </si>
  <si>
    <t>Arroyo Culebra</t>
  </si>
  <si>
    <t>El Crucero</t>
  </si>
  <si>
    <t>Playa Chica</t>
  </si>
  <si>
    <t>Loma Santo Tomás</t>
  </si>
  <si>
    <t>Loma del Naranjo</t>
  </si>
  <si>
    <t xml:space="preserve">Agua de Tierra </t>
  </si>
  <si>
    <t>Arroyo Grande</t>
  </si>
  <si>
    <t>Sección Los Roque</t>
  </si>
  <si>
    <t>San Felipe Usila</t>
  </si>
  <si>
    <t>Santiago Tlatepusco</t>
  </si>
  <si>
    <t>Santo Tomás Texas</t>
  </si>
  <si>
    <t>Santa Flora</t>
  </si>
  <si>
    <t>Santa Cruz Tepetotutla</t>
  </si>
  <si>
    <t>San José Independencia</t>
  </si>
  <si>
    <t>Cerro Clarín</t>
  </si>
  <si>
    <t>Cerro Chapultepec</t>
  </si>
  <si>
    <t>San Lucas Ojitlán</t>
  </si>
  <si>
    <t>Loma de Piedra</t>
  </si>
  <si>
    <t>Los Ideales</t>
  </si>
  <si>
    <t>Mazín Grande</t>
  </si>
  <si>
    <t>Nuevo Monte Bello</t>
  </si>
  <si>
    <t>Arroyo Camarón</t>
  </si>
  <si>
    <t>Loma de Cedro</t>
  </si>
  <si>
    <t>El Mirador</t>
  </si>
  <si>
    <t>Nuevo Yucatán</t>
  </si>
  <si>
    <t>Laguna Escondida</t>
  </si>
  <si>
    <t>San Miguel Soyaltepec</t>
  </si>
  <si>
    <t>Temascal</t>
  </si>
  <si>
    <t>Isla Malzaga</t>
  </si>
  <si>
    <t>Arroyo Caracol</t>
  </si>
  <si>
    <t>Cerro Agua Platanar</t>
  </si>
  <si>
    <t>Cabeza de Tigre</t>
  </si>
  <si>
    <t>La Breña</t>
  </si>
  <si>
    <t>Nuevo Paso Nazareno</t>
  </si>
  <si>
    <t>Cosolapa Caracol</t>
  </si>
  <si>
    <t>Col. Agrícola Cosaltepec</t>
  </si>
  <si>
    <t>Las Margaritas</t>
  </si>
  <si>
    <t>Corral de Piedra</t>
  </si>
  <si>
    <t>La Nueva Pochota</t>
  </si>
  <si>
    <t>La Candelaria</t>
  </si>
  <si>
    <t>Nuevo Arroyo Chicali</t>
  </si>
  <si>
    <t>El Encajonado</t>
  </si>
  <si>
    <t>Nuevo Pescadito de Abajo</t>
  </si>
  <si>
    <t>Isla del Viejo Soyaltepec</t>
  </si>
  <si>
    <t>Isla Agua Escondida</t>
  </si>
  <si>
    <t>Benito Juárez Segundo</t>
  </si>
  <si>
    <t>Arroyo Tigre</t>
  </si>
  <si>
    <t>Cerro Tepezcuincle</t>
  </si>
  <si>
    <t>Nuevo Pescadito de Abajo Segundo</t>
  </si>
  <si>
    <t>Piedra de Amolar</t>
  </si>
  <si>
    <t>San Pedro Ixcatlán</t>
  </si>
  <si>
    <t>Cabeza</t>
  </si>
  <si>
    <t>San Felipe Tilpan</t>
  </si>
  <si>
    <t>Arroyo Zontle</t>
  </si>
  <si>
    <t>Cerrado Quemado</t>
  </si>
  <si>
    <t>Arroyo Murcielago</t>
  </si>
  <si>
    <t>El Progreso Ixcatlán</t>
  </si>
  <si>
    <t>Camino Sacristán</t>
  </si>
  <si>
    <t>UPD</t>
  </si>
  <si>
    <t>CPO</t>
  </si>
  <si>
    <t>Votación de los partidos políticos</t>
  </si>
  <si>
    <t>Votación de las coaliciones</t>
  </si>
  <si>
    <t xml:space="preserve">
</t>
  </si>
  <si>
    <t>Dtto</t>
  </si>
  <si>
    <t>Cve</t>
  </si>
  <si>
    <r>
      <rPr>
        <sz val="10"/>
        <color theme="1"/>
        <rFont val="Humnst777 BlkCn BT"/>
        <family val="2"/>
      </rPr>
      <t xml:space="preserve">      XVII </t>
    </r>
    <r>
      <rPr>
        <sz val="10"/>
        <color theme="1"/>
        <rFont val="Humnst777 Cn BT"/>
        <family val="2"/>
      </rPr>
      <t xml:space="preserve">Distrito Electoral Local
     </t>
    </r>
    <r>
      <rPr>
        <sz val="10"/>
        <color theme="1"/>
        <rFont val="Humnst777 BlkCn BT"/>
        <family val="2"/>
      </rPr>
      <t xml:space="preserve"> Teotitlán de Flores
      Magón</t>
    </r>
  </si>
  <si>
    <t xml:space="preserve"> Huautepec</t>
  </si>
  <si>
    <t xml:space="preserve"> Huautla de Jiménez</t>
  </si>
  <si>
    <t xml:space="preserve"> San Bartolomé Ayautla</t>
  </si>
  <si>
    <t xml:space="preserve"> San José Tenango</t>
  </si>
  <si>
    <t xml:space="preserve"> San Juan Bautista Cuicatlán</t>
  </si>
  <si>
    <t xml:space="preserve"> San Juan Bautista Tlacoatzintepec</t>
  </si>
  <si>
    <t xml:space="preserve"> San Juan Coatzóspam</t>
  </si>
  <si>
    <t xml:space="preserve"> Santa María Tecomavaca</t>
  </si>
  <si>
    <t xml:space="preserve"> Santa María Teopoxco</t>
  </si>
  <si>
    <t xml:space="preserve"> Santa María Texcatitlán</t>
  </si>
  <si>
    <t xml:space="preserve"> Teotitlán de Flores Magón</t>
  </si>
  <si>
    <t xml:space="preserve"> Valerio Trujano</t>
  </si>
  <si>
    <t xml:space="preserve"> Chahuites</t>
  </si>
  <si>
    <t xml:space="preserve"> Heroica Ciudad de Juchitán de Zaragoza</t>
  </si>
  <si>
    <t xml:space="preserve"> Reforma de Pineda</t>
  </si>
  <si>
    <t xml:space="preserve"> San Dionisio del Mar</t>
  </si>
  <si>
    <t xml:space="preserve"> San Francisco del Mar</t>
  </si>
  <si>
    <t xml:space="preserve"> San Francisco Ixhuatán</t>
  </si>
  <si>
    <t xml:space="preserve"> San Pedro Tapanatepec</t>
  </si>
  <si>
    <t xml:space="preserve"> Santa María Xadani</t>
  </si>
  <si>
    <t xml:space="preserve"> Santiago Niltepec</t>
  </si>
  <si>
    <t xml:space="preserve"> Santo Domingo Ingenio</t>
  </si>
  <si>
    <t xml:space="preserve"> Santo Domingo Zanatepec</t>
  </si>
  <si>
    <t xml:space="preserve"> Unión Hidalgo</t>
  </si>
  <si>
    <t>UDP</t>
  </si>
  <si>
    <t xml:space="preserve"> Asunción Cuyotepeji</t>
  </si>
  <si>
    <t xml:space="preserve"> Fresnillo de Trujano</t>
  </si>
  <si>
    <t xml:space="preserve"> Heroica Ciudad de Huajuapan de León</t>
  </si>
  <si>
    <t xml:space="preserve"> Mariscala de Juárez</t>
  </si>
  <si>
    <t xml:space="preserve"> San Andrés Dinicuiti</t>
  </si>
  <si>
    <t xml:space="preserve"> San Jerónimo Silacayoapilla</t>
  </si>
  <si>
    <t xml:space="preserve"> San Juan Bautista Suchitepec</t>
  </si>
  <si>
    <t xml:space="preserve"> San Marcos Arteaga</t>
  </si>
  <si>
    <t xml:space="preserve"> San Martín Zacatepec</t>
  </si>
  <si>
    <t xml:space="preserve"> San Miguel Amatitlán</t>
  </si>
  <si>
    <t xml:space="preserve"> Santiago Ayuquililla</t>
  </si>
  <si>
    <t xml:space="preserve"> Santiago Cacaloxtepec</t>
  </si>
  <si>
    <t xml:space="preserve"> Villa de Santiago Chazumba</t>
  </si>
  <si>
    <t xml:space="preserve"> Santiago Huajolotitlán</t>
  </si>
  <si>
    <t xml:space="preserve"> Santo Domingo Tonalá</t>
  </si>
  <si>
    <t xml:space="preserve"> Heroica Villa Tezoatlán de Segura y Luna, Cuna de la Independencia de Oaxaca</t>
  </si>
  <si>
    <t xml:space="preserve"> Ayotzintepec</t>
  </si>
  <si>
    <t xml:space="preserve"> Loma Bonita</t>
  </si>
  <si>
    <t xml:space="preserve"> San José Chiltepec</t>
  </si>
  <si>
    <t xml:space="preserve"> San Juan Bautista Tuxtepec</t>
  </si>
  <si>
    <t xml:space="preserve"> San Juan Bautista Valle Nacional</t>
  </si>
  <si>
    <t xml:space="preserve"> Santa María Jacatepec</t>
  </si>
  <si>
    <t xml:space="preserve"> Asunción Ocotlán</t>
  </si>
  <si>
    <t xml:space="preserve"> Ciénega de Zimatlán</t>
  </si>
  <si>
    <t xml:space="preserve"> Magdalena Ocotlán</t>
  </si>
  <si>
    <t xml:space="preserve"> Ocotlán de Morelos</t>
  </si>
  <si>
    <t xml:space="preserve"> San Antonino Castillo Velasco</t>
  </si>
  <si>
    <t xml:space="preserve"> San Baltazar Chichicápam</t>
  </si>
  <si>
    <t xml:space="preserve"> San Pablo Huixtepec</t>
  </si>
  <si>
    <t xml:space="preserve"> Santa Ana Zegache</t>
  </si>
  <si>
    <t xml:space="preserve"> Santa Gertrudis</t>
  </si>
  <si>
    <t xml:space="preserve"> Zimatlán de Álvarez</t>
  </si>
  <si>
    <t xml:space="preserve"> Guadalupe de Ramírez</t>
  </si>
  <si>
    <t xml:space="preserve"> San Agustín Atenango</t>
  </si>
  <si>
    <t xml:space="preserve"> San Juan Ihualtepec</t>
  </si>
  <si>
    <t xml:space="preserve"> San Miguel Ahuehuetitlán</t>
  </si>
  <si>
    <t xml:space="preserve"> San Nicolás Hidalgo</t>
  </si>
  <si>
    <t xml:space="preserve"> Santiago Juxtlahuaca</t>
  </si>
  <si>
    <t xml:space="preserve"> Santiago Tamazola</t>
  </si>
  <si>
    <t xml:space="preserve"> Silacayoápam</t>
  </si>
  <si>
    <t xml:space="preserve"> Zapotitlán Lagunas</t>
  </si>
  <si>
    <t xml:space="preserve"> El Barrio de la Soledad</t>
  </si>
  <si>
    <t xml:space="preserve"> Matías Romero Avendaño</t>
  </si>
  <si>
    <t xml:space="preserve"> San Juan Guichicovi</t>
  </si>
  <si>
    <t xml:space="preserve"> Santa María Petapa</t>
  </si>
  <si>
    <t xml:space="preserve"> Santo Domingo Petapa</t>
  </si>
  <si>
    <t xml:space="preserve"> Acatlán de Pérez Figueroa</t>
  </si>
  <si>
    <t xml:space="preserve"> Cosolapa</t>
  </si>
  <si>
    <t xml:space="preserve"> San Felipe Jalapa de Díaz</t>
  </si>
  <si>
    <t xml:space="preserve"> San Felipe Usila</t>
  </si>
  <si>
    <t xml:space="preserve"> San José Independencia</t>
  </si>
  <si>
    <t xml:space="preserve"> San Lucas Ojitlán</t>
  </si>
  <si>
    <t xml:space="preserve"> San Miguel Soyaltepec</t>
  </si>
  <si>
    <t xml:space="preserve"> San Pedro Ixcatlán</t>
  </si>
  <si>
    <r>
      <rPr>
        <sz val="10"/>
        <color theme="1"/>
        <rFont val="Humnst777 BlkCn BT"/>
        <family val="2"/>
      </rPr>
      <t xml:space="preserve">      XXV</t>
    </r>
    <r>
      <rPr>
        <sz val="10"/>
        <color theme="1"/>
        <rFont val="Humnst777 Cn BT"/>
        <family val="2"/>
      </rPr>
      <t xml:space="preserve"> Distrito Electoral Local
      </t>
    </r>
    <r>
      <rPr>
        <sz val="10"/>
        <color theme="1"/>
        <rFont val="Humnst777 BlkCn BT"/>
        <family val="2"/>
      </rPr>
      <t>Acatlán de Pérez
      Figueroa</t>
    </r>
  </si>
  <si>
    <r>
      <rPr>
        <sz val="10"/>
        <color theme="1"/>
        <rFont val="Humnst777 BlkCn BT"/>
        <family val="2"/>
      </rPr>
      <t xml:space="preserve">    XXIV</t>
    </r>
    <r>
      <rPr>
        <sz val="10"/>
        <color theme="1"/>
        <rFont val="Humnst777 Cn BT"/>
        <family val="2"/>
      </rPr>
      <t xml:space="preserve"> Distrito Electoral Local 
    </t>
    </r>
    <r>
      <rPr>
        <sz val="10"/>
        <color theme="1"/>
        <rFont val="Humnst777 BlkCn BT"/>
        <family val="2"/>
      </rPr>
      <t>Matías Romero 
    Avendaño</t>
    </r>
  </si>
  <si>
    <r>
      <rPr>
        <sz val="10"/>
        <color theme="1"/>
        <rFont val="Humnst777 BlkCn BT"/>
        <family val="2"/>
      </rPr>
      <t xml:space="preserve">     XXIII</t>
    </r>
    <r>
      <rPr>
        <sz val="10"/>
        <color theme="1"/>
        <rFont val="Humnst777 Cn BT"/>
        <family val="2"/>
      </rPr>
      <t xml:space="preserve"> Distrito Electoral Local 
     </t>
    </r>
    <r>
      <rPr>
        <sz val="10"/>
        <color theme="1"/>
        <rFont val="Humnst777 BlkCn BT"/>
        <family val="2"/>
      </rPr>
      <t>Heroica Ciudad de  
     Juchitán de Zaragoza</t>
    </r>
  </si>
  <si>
    <r>
      <rPr>
        <sz val="10"/>
        <color theme="1"/>
        <rFont val="Humnst777 BlkCn BT"/>
        <family val="2"/>
      </rPr>
      <t xml:space="preserve">      XXII</t>
    </r>
    <r>
      <rPr>
        <sz val="10"/>
        <color theme="1"/>
        <rFont val="Humnst777 Cn BT"/>
        <family val="2"/>
      </rPr>
      <t xml:space="preserve"> Distrito Electoral Local
</t>
    </r>
    <r>
      <rPr>
        <sz val="10"/>
        <color theme="1"/>
        <rFont val="Humnst777 BlkCn BT"/>
        <family val="2"/>
      </rPr>
      <t xml:space="preserve">      Oaxaca de Juárez 
      (Zona Norte)</t>
    </r>
  </si>
  <si>
    <t>Votación final obtenida por los candidatos de 
las coaliciones y partidos políticos</t>
  </si>
  <si>
    <r>
      <rPr>
        <sz val="10"/>
        <color theme="1"/>
        <rFont val="Humnst777 BlkCn BT"/>
        <family val="2"/>
      </rPr>
      <t xml:space="preserve">       XXI</t>
    </r>
    <r>
      <rPr>
        <sz val="10"/>
        <color theme="1"/>
        <rFont val="Humnst777 Cn BT"/>
        <family val="2"/>
      </rPr>
      <t xml:space="preserve"> Distrito Electoral Local
</t>
    </r>
    <r>
      <rPr>
        <sz val="10"/>
        <color theme="1"/>
        <rFont val="Humnst777 BlkCn BT"/>
        <family val="2"/>
      </rPr>
      <t xml:space="preserve">       Santiago Juxtlahuaca</t>
    </r>
  </si>
  <si>
    <r>
      <rPr>
        <sz val="10"/>
        <color theme="1"/>
        <rFont val="Humnst777 BlkCn BT"/>
        <family val="2"/>
      </rPr>
      <t xml:space="preserve">       XIX</t>
    </r>
    <r>
      <rPr>
        <sz val="10"/>
        <color theme="1"/>
        <rFont val="Humnst777 Cn BT"/>
        <family val="2"/>
      </rPr>
      <t xml:space="preserve"> Distrito Electoral Local
       </t>
    </r>
    <r>
      <rPr>
        <sz val="10"/>
        <color theme="1"/>
        <rFont val="Humnst777 BlkCn BT"/>
        <family val="2"/>
      </rPr>
      <t>Ocotlán de Morelos</t>
    </r>
  </si>
  <si>
    <r>
      <rPr>
        <sz val="10"/>
        <color theme="1"/>
        <rFont val="Humnst777 BlkCn BT"/>
        <family val="2"/>
      </rPr>
      <t xml:space="preserve">     XVIII</t>
    </r>
    <r>
      <rPr>
        <sz val="10"/>
        <color theme="1"/>
        <rFont val="Humnst777 Cn BT"/>
        <family val="2"/>
      </rPr>
      <t xml:space="preserve"> Distrito Electoral Local 
     </t>
    </r>
    <r>
      <rPr>
        <sz val="10"/>
        <color theme="1"/>
        <rFont val="Humnst777 BlkCn BT"/>
        <family val="2"/>
      </rPr>
      <t>San Juan Bautista 
     Tuxtepec</t>
    </r>
  </si>
  <si>
    <r>
      <rPr>
        <sz val="10"/>
        <color theme="1"/>
        <rFont val="Humnst777 BlkCn BT"/>
        <family val="2"/>
      </rPr>
      <t xml:space="preserve">       XVI</t>
    </r>
    <r>
      <rPr>
        <sz val="10"/>
        <color theme="1"/>
        <rFont val="Humnst777 Cn BT"/>
        <family val="2"/>
      </rPr>
      <t xml:space="preserve"> Distrito Electoral Local 
       </t>
    </r>
    <r>
      <rPr>
        <sz val="10"/>
        <color theme="1"/>
        <rFont val="Humnst777 BlkCn BT"/>
        <family val="2"/>
      </rPr>
      <t>Asunción Nochixtlán</t>
    </r>
  </si>
  <si>
    <r>
      <rPr>
        <sz val="10"/>
        <color theme="1"/>
        <rFont val="Humnst777 BlkCn BT"/>
        <family val="2"/>
      </rPr>
      <t xml:space="preserve">       XV</t>
    </r>
    <r>
      <rPr>
        <sz val="10"/>
        <color theme="1"/>
        <rFont val="Humnst777 Cn BT"/>
        <family val="2"/>
      </rPr>
      <t xml:space="preserve"> Distrito Electoral Local
       </t>
    </r>
    <r>
      <rPr>
        <sz val="10"/>
        <color theme="1"/>
        <rFont val="Humnst777 BlkCn BT"/>
        <family val="2"/>
      </rPr>
      <t>Heroica Ciudad de 
       Huajuapan de León</t>
    </r>
  </si>
  <si>
    <t xml:space="preserve"> Santa Cruz Amilpas</t>
  </si>
  <si>
    <t xml:space="preserve"> Santa Lucía del Camino</t>
  </si>
  <si>
    <t>Total Asunción Cuyotepeji</t>
  </si>
  <si>
    <t>Total Fresnillo de Trujano</t>
  </si>
  <si>
    <t>Total Heroica Ciudad de Huajuapan de León</t>
  </si>
  <si>
    <t>Heroica Ciudad de Huajuapan de León</t>
  </si>
  <si>
    <t>Total Mariscala de Juárez</t>
  </si>
  <si>
    <t>Total San Andrés Dinicuiti</t>
  </si>
  <si>
    <t>Total San Jerónimo Silacayoapilla</t>
  </si>
  <si>
    <t>Total San Juan Bautista Suchitepec</t>
  </si>
  <si>
    <t>Total San Marcos Arteaga</t>
  </si>
  <si>
    <t>Total San Martín Zacatepec</t>
  </si>
  <si>
    <t>Total San Miguel Amatitlán</t>
  </si>
  <si>
    <t>Total Santa Cruz Tacache de Mina</t>
  </si>
  <si>
    <t>Total Santiago Ayuquililla</t>
  </si>
  <si>
    <t>Total Santiago Cacaloxtepec</t>
  </si>
  <si>
    <t>Total Villa de Santiago Chazumba</t>
  </si>
  <si>
    <t>Total Santiago Huajolotitlán</t>
  </si>
  <si>
    <t>Total Santo Domingo Tonalá</t>
  </si>
  <si>
    <t>Total Heroica Villa Tezoatlán de Segura y Luna, Cuna de la Independencia de Oaxaca</t>
  </si>
  <si>
    <t>Total Asunción Nochixtlán</t>
  </si>
  <si>
    <t>Total Huautepec</t>
  </si>
  <si>
    <t>Total Huautla de Jiménez</t>
  </si>
  <si>
    <t>Total San Bartolomé Ayautla</t>
  </si>
  <si>
    <t>Total San José Tenango</t>
  </si>
  <si>
    <t>Total San Juan Bautista Cuicatlán</t>
  </si>
  <si>
    <t>Total San Juan Bautista Tlacoatzintepec</t>
  </si>
  <si>
    <t>Total San Juan Coatzóspam</t>
  </si>
  <si>
    <t>Total Santa María Tecomavaca</t>
  </si>
  <si>
    <t>Total Santa María Teopoxco</t>
  </si>
  <si>
    <t>Total Santa María Texcatitlán</t>
  </si>
  <si>
    <t>Total Teotitlán de Flores Magón</t>
  </si>
  <si>
    <t>Total Valerio Trujano</t>
  </si>
  <si>
    <t>Total Ayotzintepec</t>
  </si>
  <si>
    <t>Total Loma Bonita</t>
  </si>
  <si>
    <t>Ejido el Obispo</t>
  </si>
  <si>
    <t>Desparramadero</t>
  </si>
  <si>
    <t>Arroyo Metate</t>
  </si>
  <si>
    <t>San Benito Encinal</t>
  </si>
  <si>
    <t>Paraiso el Zacatal</t>
  </si>
  <si>
    <t>Mixtán</t>
  </si>
  <si>
    <t>San Felipe la Reforma</t>
  </si>
  <si>
    <t>La Soledad</t>
  </si>
  <si>
    <t>Santa Sofía Monte Rosa</t>
  </si>
  <si>
    <t>Total San José Chiltepec</t>
  </si>
  <si>
    <t>Total San Juan Bautista Tuxtepec</t>
  </si>
  <si>
    <t>Total San Juan Bautista Valle Nacional</t>
  </si>
  <si>
    <t>Total Santa María Jacatepec</t>
  </si>
  <si>
    <t>Total Asunción Ocotlán</t>
  </si>
  <si>
    <t>Total Ciénega de Zimatlán</t>
  </si>
  <si>
    <t>Total Magdalena Ocotlán</t>
  </si>
  <si>
    <t>Total Ocotlán de Morelos</t>
  </si>
  <si>
    <t>Total San Antonino Castillo Velasco</t>
  </si>
  <si>
    <t>Total San Baltazar Chichicápam</t>
  </si>
  <si>
    <t>Total San Pablo Huixtepec</t>
  </si>
  <si>
    <t>Total Santa Ana Zegache</t>
  </si>
  <si>
    <t>Total Santa Gertrudis</t>
  </si>
  <si>
    <t>Total Zimatlán de Álvarez</t>
  </si>
  <si>
    <t>Total Guadalupe de Ramírez</t>
  </si>
  <si>
    <t>Total San Agustín Atenango</t>
  </si>
  <si>
    <t>Total San Juan Ihualtepec</t>
  </si>
  <si>
    <t>Total San Miguel Ahuehuetitlán</t>
  </si>
  <si>
    <t>Total San Nicolás Hidalgo</t>
  </si>
  <si>
    <t>Total Santiago Juxtlahuaca</t>
  </si>
  <si>
    <t>Total Santiago Tamazola</t>
  </si>
  <si>
    <t>Total Silacayoápam</t>
  </si>
  <si>
    <t>Total Zapotitlán Lagunas</t>
  </si>
  <si>
    <t>Total Santa Cruz Amilpas</t>
  </si>
  <si>
    <t>Total Santa Lucia del Camino</t>
  </si>
  <si>
    <t>Total Chahuites</t>
  </si>
  <si>
    <t>Total Heroica Ciudad de Juchitán de Zaragoza</t>
  </si>
  <si>
    <t>Total Reforma de Pineda</t>
  </si>
  <si>
    <t>Total San Dionisio del Mar</t>
  </si>
  <si>
    <t>Total San Francisco del Mar</t>
  </si>
  <si>
    <t>Total San Francisco Ixhuatán</t>
  </si>
  <si>
    <t>Total San Pedro Tapanatepec</t>
  </si>
  <si>
    <t>Total Santa María Xadani</t>
  </si>
  <si>
    <t>Total Santiago Niltepec</t>
  </si>
  <si>
    <t>Total Santo Domingo Ingenio</t>
  </si>
  <si>
    <t>Total Santo Domingo Zanatepec</t>
  </si>
  <si>
    <t>Total Unión Hidalgo</t>
  </si>
  <si>
    <t>Total El Barrio de la Soledad</t>
  </si>
  <si>
    <t>Total Matías Romero Avendaño</t>
  </si>
  <si>
    <t>Gabriel Ramos Millán</t>
  </si>
  <si>
    <t>Colonia Cuauhtémoc</t>
  </si>
  <si>
    <t>Paso Guayabo</t>
  </si>
  <si>
    <t>Total San Juan Guichicovi</t>
  </si>
  <si>
    <t>Total Santa María Petapa</t>
  </si>
  <si>
    <t>Total Santo Domingo Petapa</t>
  </si>
  <si>
    <t>Total Acatlán de Pérez Figueroa</t>
  </si>
  <si>
    <t>Total Cosolapa</t>
  </si>
  <si>
    <t>Total San Felipe Jalapa de Díaz</t>
  </si>
  <si>
    <t>Total San Felipe Usila</t>
  </si>
  <si>
    <t>Total San José Independencia</t>
  </si>
  <si>
    <t>Total San Lucas Ojitlán</t>
  </si>
  <si>
    <t>Total San Miguel Soyaltepec</t>
  </si>
  <si>
    <t>Total San Pedro Ixcatlán</t>
  </si>
  <si>
    <t>H. Cd. de Juchitán de Zaragoza</t>
  </si>
  <si>
    <t xml:space="preserve"> Santa Cruz Tacache de Mina</t>
  </si>
  <si>
    <t>* Por error los funcionarios de la mesa directiva de la casilla 1326 Extraordinaria 1, anotaron un voto para el partido Nueva Alianza, este partido no registró planilla en este municipio.</t>
  </si>
  <si>
    <t>N.P.</t>
  </si>
  <si>
    <t>N.P</t>
  </si>
  <si>
    <t>Casilla anulada *</t>
  </si>
  <si>
    <r>
      <rPr>
        <sz val="10"/>
        <color theme="1"/>
        <rFont val="Humnst777 BlkCn BT"/>
        <family val="2"/>
      </rPr>
      <t>UPD.</t>
    </r>
    <r>
      <rPr>
        <sz val="10"/>
        <color theme="1"/>
        <rFont val="Humnst777 Cn BT"/>
        <family val="2"/>
      </rPr>
      <t xml:space="preserve"> Coalición "Unidos por el Desarrollo" (PAN, PRD y PT).   </t>
    </r>
    <r>
      <rPr>
        <sz val="10"/>
        <color theme="1"/>
        <rFont val="Humnst777 BlkCn BT"/>
        <family val="2"/>
      </rPr>
      <t xml:space="preserve"> CPO</t>
    </r>
    <r>
      <rPr>
        <sz val="10"/>
        <color theme="1"/>
        <rFont val="Humnst777 Cn BT"/>
        <family val="2"/>
      </rPr>
      <t>. Coalición "Compromiso por Oaxaca" (PRI y PVEM).</t>
    </r>
  </si>
  <si>
    <t>* Por error los funcionarios de la mesa directiva de la casilla 1909 Contigua 1, anotaron votación a los partidos Movimiento Ciudadano, Unidad Popular, Nueva Alianza y Socialdemócrata de Oaxaca, estos partidos no registraron planillas en este municipio.</t>
  </si>
  <si>
    <t>* Por error los funcionarios de la mesa directiva de la casilla 243 Básica, anotaron 3 votos para el Partido Nueva Alianza, este partido no registró planilla en este municipio.</t>
  </si>
  <si>
    <t>* Por error los funcionarios de la mesa directiva de la casilla 1009 Extraordinaria 2, anotaron 1 voto al Partido Nueva Alianza, y 14 votos al Partido Socialdemócrata de Oaxaca, estos partidos no registraron planillas en este Municipio.</t>
  </si>
  <si>
    <t>Santa Lucía del Camino</t>
  </si>
  <si>
    <t>Las Palmas</t>
  </si>
  <si>
    <t>Casilla anulada. *</t>
  </si>
  <si>
    <t>* Por error los funcionarios de la mesa directiva de la casilla 414 Básica anotaron 1 voto al Partido Nueva Alianza, este partido no registró planilla en este Municipio.</t>
  </si>
  <si>
    <t>1767*</t>
  </si>
  <si>
    <t>1757*</t>
  </si>
  <si>
    <t>* El Tribunal Estatal Electoral del Poder Judicial de Oaxaca declaró la nulidad de esta casilla mediante la sentencia RIN/EA/27/2013.
Existe una inconsistencia en la sentencia RIN/EA/27/2013 ya que no se realizó correctamente la distribución de votos, los resultados aqui asentados son los publicados por el Tribunal Electoral del Poder Judicial de Oaxaca en la sentencia.</t>
  </si>
  <si>
    <t>*El Tribunal Estatal Electoral del Poder Judicial de Oaxaca declaró la nulidad de esta casilla mediante la sentencia RIN/EA/64/2013.
Existe un error en el expediente RIN/EA/64/2013 debido a que al momento de hacer la recomposición del cómputo municipal no toman en cuenta la votación emitida para las coaliciones, además restan al Partido del Trabajo 9 (nueve) votos, cuando la suma de los votos obtenidos en las dos casillas anuladas son 2 (dos). Los resultados aqui asentados son los que publica el Tribunal Estatal Electoral del Poder Judicial de Oaxaca en su sentencia.</t>
  </si>
  <si>
    <t>* Por error los funcionarios de la mesa directiva de la casilla 2237 Básica anotaron 11 votos para el Partido Unidad Popular, este partido no registró planilla en este municipio.</t>
  </si>
  <si>
    <t>* El Tribunal Estatal Electoral del Poder Judicial de Oaxaca declaró la nulidad de estas casillas mediante la sentencia RIN/EA/37/2013.
La distribución de votos por partido político es la que publica la Sala Xalapa del Tribunal Electoral del Poder Judicial de la Federación en su sentencia SX-JRC-312/2013 y SX-JRC-317/2013 acumulados.</t>
  </si>
  <si>
    <t>* Se realizará elección extraordinaria el municipio de San Dionisio del Mar, por sentencia de la Sala Superior del Tribunal Electoral del Poder Judicial de la Federacion (SUP-REC-190/2013).</t>
  </si>
  <si>
    <t>* Casillas computadas por la Sala Regional Xalapa del Tribunal Electoral del Poder Judicial de la Federación en la sentencia SX-JRC-325/2013.</t>
  </si>
  <si>
    <t>* La Sala Regional del Tribunal Electoral del Poder Judicial de la Federación, Tercera Circunscripción Plurinominal con sede en Xalapa-Enríquez, Veracruz decretó la nulidad de esta casilla mediante la sentencia SX-JRC-307/2013</t>
  </si>
  <si>
    <t>* La Sala Regional del Tribunal Electoral del Poder Judicial de la Federación, Tercera Circunscripción Plurinominal con sede en Xalapa-Enríquez, Veracruz decretó la nulidad de esta casilla mediante la sentencia SX-JDC-651/2013, SX-JRC-329/2013 y acumulados.</t>
  </si>
  <si>
    <t>Los resultados de esta casilla no fueron considerados en la votación final*</t>
  </si>
  <si>
    <t>* La Sala Regional del Tribunal Electoral del Poder Judicial de la Federación, Tercera Circunscripción Plurinominal con sede en Xalapa-Enríquez, Veracruz, estimó procedente dejar de considerar la votación de estas casillas (sentencia SX-JRC-336/2013).</t>
  </si>
  <si>
    <t>Santiago Ixtaltepec</t>
  </si>
  <si>
    <t>Santiago Amatlan</t>
  </si>
  <si>
    <t>La Cumbre</t>
  </si>
  <si>
    <t>San Pedro Quilitongo</t>
  </si>
  <si>
    <t>Santa María Tinu</t>
  </si>
  <si>
    <t>Santiago Mitlatongo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</si>
</sst>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0"/>
      <color theme="1"/>
      <name val="Humnst777 Cn BT"/>
      <family val="2"/>
    </font>
    <font>
      <b/>
      <sz val="10"/>
      <color theme="1"/>
      <name val="Humnst777 Cn BT"/>
      <family val="2"/>
    </font>
    <font>
      <b/>
      <sz val="8"/>
      <color theme="0"/>
      <name val="Humnst777 Cn BT"/>
      <family val="2"/>
    </font>
    <font>
      <sz val="8"/>
      <color theme="1"/>
      <name val="Humnst777 Cn BT"/>
      <family val="2"/>
    </font>
    <font>
      <b/>
      <sz val="8"/>
      <color theme="1"/>
      <name val="Humnst777 Cn BT"/>
      <family val="2"/>
    </font>
    <font>
      <sz val="10"/>
      <name val="Humnst777 Cn BT"/>
      <family val="2"/>
    </font>
    <font>
      <i/>
      <sz val="10"/>
      <color theme="1"/>
      <name val="Calibri"/>
      <family val="2"/>
      <scheme val="minor"/>
    </font>
    <font>
      <sz val="9"/>
      <color theme="1"/>
      <name val="Humnst777 Cn BT"/>
      <family val="2"/>
    </font>
    <font>
      <b/>
      <sz val="9"/>
      <color theme="0"/>
      <name val="Humnst777 Cn BT"/>
      <family val="2"/>
    </font>
    <font>
      <b/>
      <sz val="9"/>
      <name val="Humnst777 Cn BT"/>
      <family val="2"/>
    </font>
    <font>
      <b/>
      <sz val="8"/>
      <name val="Humnst777 Cn BT"/>
      <family val="2"/>
    </font>
    <font>
      <sz val="10"/>
      <color theme="1"/>
      <name val="Humnst777 BlkCn BT"/>
      <family val="2"/>
    </font>
    <font>
      <b/>
      <sz val="10"/>
      <color theme="0"/>
      <name val="Humnst777 Cn BT"/>
      <family val="2"/>
    </font>
    <font>
      <sz val="10"/>
      <color theme="0"/>
      <name val="Humnst777 Cn BT"/>
      <family val="2"/>
    </font>
    <font>
      <sz val="11"/>
      <color theme="1"/>
      <name val="Humnst777 Cn BT"/>
      <family val="2"/>
    </font>
    <font>
      <b/>
      <sz val="8.5"/>
      <color theme="1"/>
      <name val="Humnst777 Cn BT"/>
      <family val="2"/>
    </font>
    <font>
      <sz val="10"/>
      <color theme="1"/>
      <name val="Calibri"/>
      <family val="2"/>
      <scheme val="minor"/>
    </font>
    <font>
      <sz val="9"/>
      <color theme="0"/>
      <name val="Humnst777 Cn BT"/>
      <family val="2"/>
    </font>
    <font>
      <sz val="8"/>
      <color theme="0"/>
      <name val="Humnst777 Cn BT"/>
      <family val="2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10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0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10" fontId="1" fillId="0" borderId="0" xfId="0" applyNumberFormat="1" applyFont="1"/>
    <xf numFmtId="0" fontId="1" fillId="0" borderId="0" xfId="0" applyFont="1" applyFill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10" fontId="1" fillId="0" borderId="1" xfId="0" applyNumberFormat="1" applyFont="1" applyBorder="1"/>
    <xf numFmtId="0" fontId="6" fillId="0" borderId="1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0" fontId="8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3" fontId="6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0" fontId="1" fillId="0" borderId="1" xfId="0" applyNumberFormat="1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1" fillId="0" borderId="2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3" fontId="1" fillId="0" borderId="0" xfId="0" applyNumberFormat="1" applyFont="1"/>
    <xf numFmtId="3" fontId="8" fillId="0" borderId="0" xfId="0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3" fontId="6" fillId="0" borderId="0" xfId="0" applyNumberFormat="1" applyFont="1" applyFill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3" fontId="1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3" fontId="2" fillId="3" borderId="1" xfId="0" applyNumberFormat="1" applyFont="1" applyFill="1" applyBorder="1"/>
    <xf numFmtId="3" fontId="2" fillId="3" borderId="1" xfId="0" applyNumberFormat="1" applyFont="1" applyFill="1" applyBorder="1" applyAlignment="1">
      <alignment vertical="center"/>
    </xf>
    <xf numFmtId="10" fontId="2" fillId="3" borderId="1" xfId="0" applyNumberFormat="1" applyFont="1" applyFill="1" applyBorder="1" applyAlignment="1">
      <alignment vertical="center"/>
    </xf>
    <xf numFmtId="3" fontId="1" fillId="0" borderId="1" xfId="0" applyNumberFormat="1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10" fontId="1" fillId="0" borderId="0" xfId="0" applyNumberFormat="1" applyFont="1" applyBorder="1" applyAlignment="1">
      <alignment vertical="center"/>
    </xf>
    <xf numFmtId="10" fontId="8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10" fontId="4" fillId="0" borderId="0" xfId="0" applyNumberFormat="1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3" fontId="14" fillId="0" borderId="6" xfId="0" applyNumberFormat="1" applyFont="1" applyFill="1" applyBorder="1"/>
    <xf numFmtId="3" fontId="14" fillId="0" borderId="0" xfId="0" applyNumberFormat="1" applyFont="1" applyFill="1" applyBorder="1"/>
    <xf numFmtId="0" fontId="3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15" fillId="0" borderId="1" xfId="0" applyNumberFormat="1" applyFont="1" applyBorder="1" applyAlignment="1">
      <alignment vertical="center"/>
    </xf>
    <xf numFmtId="3" fontId="15" fillId="0" borderId="0" xfId="0" applyNumberFormat="1" applyFont="1" applyAlignment="1">
      <alignment vertical="center"/>
    </xf>
    <xf numFmtId="3" fontId="15" fillId="3" borderId="1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3" fontId="14" fillId="4" borderId="6" xfId="0" applyNumberFormat="1" applyFont="1" applyFill="1" applyBorder="1"/>
    <xf numFmtId="3" fontId="14" fillId="4" borderId="0" xfId="0" applyNumberFormat="1" applyFont="1" applyFill="1" applyBorder="1"/>
    <xf numFmtId="0" fontId="1" fillId="0" borderId="1" xfId="0" applyFont="1" applyBorder="1" applyAlignment="1">
      <alignment horizontal="right"/>
    </xf>
    <xf numFmtId="3" fontId="1" fillId="0" borderId="1" xfId="0" applyNumberFormat="1" applyFont="1" applyBorder="1" applyAlignment="1">
      <alignment horizontal="center" vertical="center"/>
    </xf>
    <xf numFmtId="3" fontId="14" fillId="0" borderId="6" xfId="0" applyNumberFormat="1" applyFont="1" applyFill="1" applyBorder="1" applyAlignment="1">
      <alignment vertical="center"/>
    </xf>
    <xf numFmtId="3" fontId="14" fillId="0" borderId="0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3" fontId="18" fillId="0" borderId="6" xfId="0" applyNumberFormat="1" applyFont="1" applyFill="1" applyBorder="1" applyAlignment="1">
      <alignment vertical="center"/>
    </xf>
    <xf numFmtId="3" fontId="18" fillId="0" borderId="0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/>
    </xf>
    <xf numFmtId="0" fontId="1" fillId="0" borderId="1" xfId="0" applyFont="1" applyFill="1" applyBorder="1" applyAlignment="1">
      <alignment horizontal="right" vertical="center" wrapText="1"/>
    </xf>
    <xf numFmtId="3" fontId="2" fillId="3" borderId="1" xfId="0" applyNumberFormat="1" applyFont="1" applyFill="1" applyBorder="1" applyAlignment="1">
      <alignment horizontal="right"/>
    </xf>
    <xf numFmtId="3" fontId="2" fillId="3" borderId="1" xfId="0" applyNumberFormat="1" applyFont="1" applyFill="1" applyBorder="1" applyAlignment="1">
      <alignment horizontal="right" vertical="center"/>
    </xf>
    <xf numFmtId="10" fontId="2" fillId="3" borderId="1" xfId="0" applyNumberFormat="1" applyFont="1" applyFill="1" applyBorder="1" applyAlignment="1">
      <alignment horizontal="right" vertical="center"/>
    </xf>
    <xf numFmtId="14" fontId="1" fillId="0" borderId="0" xfId="0" applyNumberFormat="1" applyFont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0" fontId="1" fillId="0" borderId="0" xfId="0" applyNumberFormat="1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right" vertical="center" wrapText="1"/>
    </xf>
    <xf numFmtId="3" fontId="2" fillId="3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10" fontId="19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248478</xdr:colOff>
      <xdr:row>0</xdr:row>
      <xdr:rowOff>49332</xdr:rowOff>
    </xdr:from>
    <xdr:to>
      <xdr:col>25</xdr:col>
      <xdr:colOff>181331</xdr:colOff>
      <xdr:row>0</xdr:row>
      <xdr:rowOff>517332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9478" y="49332"/>
          <a:ext cx="380114" cy="468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261815</xdr:colOff>
      <xdr:row>0</xdr:row>
      <xdr:rowOff>41050</xdr:rowOff>
    </xdr:from>
    <xdr:to>
      <xdr:col>25</xdr:col>
      <xdr:colOff>158972</xdr:colOff>
      <xdr:row>0</xdr:row>
      <xdr:rowOff>509050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6272" y="41050"/>
          <a:ext cx="344417" cy="46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306457</xdr:colOff>
      <xdr:row>0</xdr:row>
      <xdr:rowOff>24849</xdr:rowOff>
    </xdr:from>
    <xdr:to>
      <xdr:col>25</xdr:col>
      <xdr:colOff>202869</xdr:colOff>
      <xdr:row>0</xdr:row>
      <xdr:rowOff>492849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48022" y="24849"/>
          <a:ext cx="343673" cy="46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231914</xdr:colOff>
      <xdr:row>0</xdr:row>
      <xdr:rowOff>24486</xdr:rowOff>
    </xdr:from>
    <xdr:to>
      <xdr:col>25</xdr:col>
      <xdr:colOff>148801</xdr:colOff>
      <xdr:row>0</xdr:row>
      <xdr:rowOff>492486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8784" y="24486"/>
          <a:ext cx="364147" cy="46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212121</xdr:colOff>
      <xdr:row>0</xdr:row>
      <xdr:rowOff>24483</xdr:rowOff>
    </xdr:from>
    <xdr:to>
      <xdr:col>25</xdr:col>
      <xdr:colOff>125959</xdr:colOff>
      <xdr:row>0</xdr:row>
      <xdr:rowOff>492483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13621" y="24483"/>
          <a:ext cx="361099" cy="46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294947</xdr:colOff>
      <xdr:row>0</xdr:row>
      <xdr:rowOff>32768</xdr:rowOff>
    </xdr:from>
    <xdr:to>
      <xdr:col>25</xdr:col>
      <xdr:colOff>219383</xdr:colOff>
      <xdr:row>0</xdr:row>
      <xdr:rowOff>500768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1425" y="32768"/>
          <a:ext cx="371697" cy="46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294948</xdr:colOff>
      <xdr:row>0</xdr:row>
      <xdr:rowOff>33131</xdr:rowOff>
    </xdr:from>
    <xdr:to>
      <xdr:col>25</xdr:col>
      <xdr:colOff>192104</xdr:colOff>
      <xdr:row>0</xdr:row>
      <xdr:rowOff>501131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8209" y="33131"/>
          <a:ext cx="344417" cy="46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248478</xdr:colOff>
      <xdr:row>0</xdr:row>
      <xdr:rowOff>41051</xdr:rowOff>
    </xdr:from>
    <xdr:to>
      <xdr:col>25</xdr:col>
      <xdr:colOff>146727</xdr:colOff>
      <xdr:row>0</xdr:row>
      <xdr:rowOff>509051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6087" y="41051"/>
          <a:ext cx="345510" cy="46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203844</xdr:colOff>
      <xdr:row>0</xdr:row>
      <xdr:rowOff>33132</xdr:rowOff>
    </xdr:from>
    <xdr:to>
      <xdr:col>25</xdr:col>
      <xdr:colOff>111698</xdr:colOff>
      <xdr:row>0</xdr:row>
      <xdr:rowOff>501132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94627" y="33132"/>
          <a:ext cx="355115" cy="46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190500</xdr:colOff>
      <xdr:row>0</xdr:row>
      <xdr:rowOff>42006</xdr:rowOff>
    </xdr:from>
    <xdr:to>
      <xdr:col>25</xdr:col>
      <xdr:colOff>71380</xdr:colOff>
      <xdr:row>0</xdr:row>
      <xdr:rowOff>510006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42006"/>
          <a:ext cx="327822" cy="46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L344"/>
  <sheetViews>
    <sheetView view="pageBreakPreview" topLeftCell="E1" zoomScale="115" zoomScaleNormal="115" zoomScaleSheetLayoutView="115" workbookViewId="0">
      <pane ySplit="3" topLeftCell="A292" activePane="bottomLeft" state="frozen"/>
      <selection activeCell="I11" sqref="I11:M11"/>
      <selection pane="bottomLeft" activeCell="O310" sqref="O310"/>
    </sheetView>
  </sheetViews>
  <sheetFormatPr baseColWidth="10" defaultRowHeight="12.75" x14ac:dyDescent="0.2"/>
  <cols>
    <col min="1" max="1" width="2.85546875" style="7" bestFit="1" customWidth="1"/>
    <col min="2" max="2" width="4" style="7" bestFit="1" customWidth="1"/>
    <col min="3" max="3" width="3.5703125" style="7" bestFit="1" customWidth="1"/>
    <col min="4" max="5" width="30.28515625" style="7" bestFit="1" customWidth="1"/>
    <col min="6" max="6" width="5.7109375" style="7" bestFit="1" customWidth="1"/>
    <col min="7" max="7" width="5.140625" style="7" bestFit="1" customWidth="1"/>
    <col min="8" max="8" width="6.5703125" style="7" bestFit="1" customWidth="1"/>
    <col min="9" max="11" width="5.42578125" style="7" bestFit="1" customWidth="1"/>
    <col min="12" max="12" width="5.140625" style="7" bestFit="1" customWidth="1"/>
    <col min="13" max="13" width="4" style="7" bestFit="1" customWidth="1"/>
    <col min="14" max="14" width="5.42578125" style="7" bestFit="1" customWidth="1"/>
    <col min="15" max="17" width="4.140625" style="7" bestFit="1" customWidth="1"/>
    <col min="18" max="18" width="9.7109375" style="7" bestFit="1" customWidth="1"/>
    <col min="19" max="19" width="7.28515625" style="7" bestFit="1" customWidth="1"/>
    <col min="20" max="21" width="6.140625" style="7" bestFit="1" customWidth="1"/>
    <col min="22" max="22" width="8.140625" style="7" bestFit="1" customWidth="1"/>
    <col min="23" max="23" width="3.7109375" style="7" bestFit="1" customWidth="1"/>
    <col min="24" max="24" width="4.7109375" style="7" bestFit="1" customWidth="1"/>
    <col min="25" max="25" width="6.7109375" style="7" bestFit="1" customWidth="1"/>
    <col min="26" max="26" width="8.140625" style="7" bestFit="1" customWidth="1"/>
    <col min="27" max="27" width="6.85546875" style="7" bestFit="1" customWidth="1"/>
    <col min="28" max="28" width="8.140625" style="7" bestFit="1" customWidth="1"/>
    <col min="29" max="29" width="5" style="7" bestFit="1" customWidth="1"/>
    <col min="30" max="30" width="58.5703125" style="7" bestFit="1" customWidth="1"/>
    <col min="31" max="33" width="4.85546875" style="7" bestFit="1" customWidth="1"/>
    <col min="34" max="34" width="4.140625" style="7" bestFit="1" customWidth="1"/>
    <col min="35" max="35" width="4.28515625" style="7" bestFit="1" customWidth="1"/>
    <col min="36" max="36" width="4" style="7" bestFit="1" customWidth="1"/>
    <col min="37" max="37" width="4.140625" style="7" bestFit="1" customWidth="1"/>
    <col min="38" max="38" width="5.42578125" style="7" bestFit="1" customWidth="1"/>
    <col min="39" max="16384" width="11.42578125" style="7"/>
  </cols>
  <sheetData>
    <row r="1" spans="1:38" s="4" customFormat="1" ht="42" customHeight="1" x14ac:dyDescent="0.25">
      <c r="A1" s="67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139" t="s">
        <v>626</v>
      </c>
      <c r="AA1" s="140"/>
      <c r="AB1" s="140"/>
    </row>
    <row r="2" spans="1:38" s="13" customFormat="1" ht="11.25" customHeight="1" x14ac:dyDescent="0.25">
      <c r="A2" s="138" t="s">
        <v>24</v>
      </c>
      <c r="B2" s="138" t="s">
        <v>535</v>
      </c>
      <c r="C2" s="138" t="s">
        <v>536</v>
      </c>
      <c r="D2" s="138" t="s">
        <v>41</v>
      </c>
      <c r="E2" s="138" t="s">
        <v>42</v>
      </c>
      <c r="F2" s="138" t="s">
        <v>43</v>
      </c>
      <c r="G2" s="138" t="s">
        <v>44</v>
      </c>
      <c r="H2" s="142" t="s">
        <v>45</v>
      </c>
      <c r="I2" s="138" t="s">
        <v>532</v>
      </c>
      <c r="J2" s="138"/>
      <c r="K2" s="138"/>
      <c r="L2" s="138"/>
      <c r="M2" s="138"/>
      <c r="N2" s="138"/>
      <c r="O2" s="138"/>
      <c r="P2" s="138"/>
      <c r="Q2" s="138"/>
      <c r="R2" s="138" t="s">
        <v>533</v>
      </c>
      <c r="S2" s="138"/>
      <c r="T2" s="138"/>
      <c r="U2" s="138"/>
      <c r="V2" s="138"/>
      <c r="W2" s="138" t="s">
        <v>26</v>
      </c>
      <c r="X2" s="138" t="s">
        <v>46</v>
      </c>
      <c r="Y2" s="137" t="s">
        <v>47</v>
      </c>
      <c r="Z2" s="141" t="s">
        <v>48</v>
      </c>
      <c r="AA2" s="137" t="s">
        <v>50</v>
      </c>
      <c r="AB2" s="137" t="s">
        <v>49</v>
      </c>
    </row>
    <row r="3" spans="1:38" s="14" customFormat="1" x14ac:dyDescent="0.25">
      <c r="A3" s="138"/>
      <c r="B3" s="138"/>
      <c r="C3" s="138"/>
      <c r="D3" s="138"/>
      <c r="E3" s="138"/>
      <c r="F3" s="138"/>
      <c r="G3" s="138"/>
      <c r="H3" s="143"/>
      <c r="I3" s="49" t="s">
        <v>0</v>
      </c>
      <c r="J3" s="49" t="s">
        <v>1</v>
      </c>
      <c r="K3" s="49" t="s">
        <v>2</v>
      </c>
      <c r="L3" s="49" t="s">
        <v>27</v>
      </c>
      <c r="M3" s="49" t="s">
        <v>3</v>
      </c>
      <c r="N3" s="49" t="s">
        <v>28</v>
      </c>
      <c r="O3" s="49" t="s">
        <v>25</v>
      </c>
      <c r="P3" s="49" t="s">
        <v>29</v>
      </c>
      <c r="Q3" s="49" t="s">
        <v>4</v>
      </c>
      <c r="R3" s="49" t="s">
        <v>5</v>
      </c>
      <c r="S3" s="49" t="s">
        <v>6</v>
      </c>
      <c r="T3" s="49" t="s">
        <v>7</v>
      </c>
      <c r="U3" s="49" t="s">
        <v>8</v>
      </c>
      <c r="V3" s="49" t="s">
        <v>9</v>
      </c>
      <c r="W3" s="138"/>
      <c r="X3" s="138"/>
      <c r="Y3" s="137"/>
      <c r="Z3" s="141"/>
      <c r="AA3" s="137"/>
      <c r="AB3" s="137"/>
      <c r="AE3" s="52" t="s">
        <v>562</v>
      </c>
      <c r="AF3" s="52" t="s">
        <v>531</v>
      </c>
      <c r="AG3" s="52" t="s">
        <v>28</v>
      </c>
      <c r="AH3" s="52" t="s">
        <v>25</v>
      </c>
      <c r="AI3" s="52" t="s">
        <v>29</v>
      </c>
      <c r="AJ3" s="52" t="s">
        <v>4</v>
      </c>
      <c r="AK3" s="6" t="s">
        <v>26</v>
      </c>
      <c r="AL3" s="6" t="s">
        <v>46</v>
      </c>
    </row>
    <row r="4" spans="1:38" s="4" customFormat="1" x14ac:dyDescent="0.25">
      <c r="A4" s="2">
        <v>1</v>
      </c>
      <c r="B4" s="2" t="s">
        <v>30</v>
      </c>
      <c r="C4" s="2">
        <v>5</v>
      </c>
      <c r="D4" s="1" t="s">
        <v>66</v>
      </c>
      <c r="E4" s="1" t="s">
        <v>66</v>
      </c>
      <c r="F4" s="2">
        <v>42</v>
      </c>
      <c r="G4" s="2" t="s">
        <v>10</v>
      </c>
      <c r="H4" s="1">
        <v>433</v>
      </c>
      <c r="I4" s="1">
        <v>142</v>
      </c>
      <c r="J4" s="1">
        <v>137</v>
      </c>
      <c r="K4" s="1">
        <v>14</v>
      </c>
      <c r="L4" s="1">
        <v>0</v>
      </c>
      <c r="M4" s="1">
        <v>0</v>
      </c>
      <c r="N4" s="2" t="s">
        <v>727</v>
      </c>
      <c r="O4" s="2" t="s">
        <v>727</v>
      </c>
      <c r="P4" s="2" t="s">
        <v>727</v>
      </c>
      <c r="Q4" s="2" t="s">
        <v>727</v>
      </c>
      <c r="R4" s="1">
        <v>3</v>
      </c>
      <c r="S4" s="1">
        <v>1</v>
      </c>
      <c r="T4" s="1">
        <v>4</v>
      </c>
      <c r="U4" s="1">
        <v>0</v>
      </c>
      <c r="V4" s="1">
        <v>5</v>
      </c>
      <c r="W4" s="17">
        <v>0</v>
      </c>
      <c r="X4" s="1">
        <v>2</v>
      </c>
      <c r="Y4" s="1">
        <f>SUM(I4:X4)</f>
        <v>308</v>
      </c>
      <c r="Z4" s="1">
        <f>H4-Y4</f>
        <v>125</v>
      </c>
      <c r="AA4" s="15">
        <f>Y4/H4</f>
        <v>0.71131639722863738</v>
      </c>
      <c r="AB4" s="15">
        <f>Z4/H4</f>
        <v>0.28868360277136257</v>
      </c>
      <c r="AD4" s="51" t="s">
        <v>563</v>
      </c>
      <c r="AE4" s="47">
        <v>340</v>
      </c>
      <c r="AF4" s="47">
        <v>308</v>
      </c>
      <c r="AG4" s="47">
        <v>0</v>
      </c>
      <c r="AH4" s="47">
        <v>0</v>
      </c>
      <c r="AI4" s="47">
        <v>0</v>
      </c>
      <c r="AJ4" s="47">
        <v>0</v>
      </c>
      <c r="AK4" s="47">
        <v>0</v>
      </c>
      <c r="AL4" s="47">
        <v>6</v>
      </c>
    </row>
    <row r="5" spans="1:38" s="4" customFormat="1" x14ac:dyDescent="0.25">
      <c r="A5" s="2">
        <v>2</v>
      </c>
      <c r="B5" s="2" t="s">
        <v>30</v>
      </c>
      <c r="C5" s="2">
        <v>5</v>
      </c>
      <c r="D5" s="1" t="s">
        <v>66</v>
      </c>
      <c r="E5" s="1" t="s">
        <v>66</v>
      </c>
      <c r="F5" s="2">
        <v>42</v>
      </c>
      <c r="G5" s="2" t="s">
        <v>11</v>
      </c>
      <c r="H5" s="1">
        <v>433</v>
      </c>
      <c r="I5" s="1">
        <v>145</v>
      </c>
      <c r="J5" s="1">
        <v>158</v>
      </c>
      <c r="K5" s="1">
        <v>25</v>
      </c>
      <c r="L5" s="1">
        <v>2</v>
      </c>
      <c r="M5" s="1">
        <v>1</v>
      </c>
      <c r="N5" s="2" t="s">
        <v>727</v>
      </c>
      <c r="O5" s="2" t="s">
        <v>727</v>
      </c>
      <c r="P5" s="2" t="s">
        <v>727</v>
      </c>
      <c r="Q5" s="2" t="s">
        <v>727</v>
      </c>
      <c r="R5" s="1">
        <v>2</v>
      </c>
      <c r="S5" s="1">
        <v>3</v>
      </c>
      <c r="T5" s="1">
        <v>0</v>
      </c>
      <c r="U5" s="1">
        <v>0</v>
      </c>
      <c r="V5" s="1">
        <v>6</v>
      </c>
      <c r="W5" s="17">
        <v>0</v>
      </c>
      <c r="X5" s="1">
        <v>4</v>
      </c>
      <c r="Y5" s="1">
        <f t="shared" ref="Y5:Y86" si="0">SUM(I5:X5)</f>
        <v>346</v>
      </c>
      <c r="Z5" s="1">
        <f t="shared" ref="Z5:Z86" si="1">H5-Y5</f>
        <v>87</v>
      </c>
      <c r="AA5" s="15">
        <f t="shared" ref="AA5:AA86" si="2">Y5/H5</f>
        <v>0.79907621247113159</v>
      </c>
      <c r="AB5" s="15">
        <f t="shared" ref="AB5:AB86" si="3">Z5/H5</f>
        <v>0.20092378752886836</v>
      </c>
      <c r="AD5" s="8" t="s">
        <v>564</v>
      </c>
      <c r="AE5" s="47">
        <v>162</v>
      </c>
      <c r="AF5" s="47">
        <v>182</v>
      </c>
      <c r="AG5" s="47">
        <v>0</v>
      </c>
      <c r="AH5" s="47">
        <v>0</v>
      </c>
      <c r="AI5" s="47">
        <v>183</v>
      </c>
      <c r="AJ5" s="47">
        <v>0</v>
      </c>
      <c r="AK5" s="47">
        <v>0</v>
      </c>
      <c r="AL5" s="47">
        <v>14</v>
      </c>
    </row>
    <row r="6" spans="1:38" s="4" customFormat="1" x14ac:dyDescent="0.25">
      <c r="A6" s="3"/>
      <c r="B6" s="3"/>
      <c r="C6" s="3"/>
      <c r="D6" s="128" t="s">
        <v>629</v>
      </c>
      <c r="E6" s="129"/>
      <c r="F6" s="81">
        <v>1</v>
      </c>
      <c r="G6" s="81">
        <v>2</v>
      </c>
      <c r="H6" s="70">
        <f>SUM(H4:H5)</f>
        <v>866</v>
      </c>
      <c r="I6" s="70">
        <f t="shared" ref="I6:X6" si="4">SUM(I4:I5)</f>
        <v>287</v>
      </c>
      <c r="J6" s="70">
        <f t="shared" si="4"/>
        <v>295</v>
      </c>
      <c r="K6" s="70">
        <f t="shared" si="4"/>
        <v>39</v>
      </c>
      <c r="L6" s="70">
        <f t="shared" si="4"/>
        <v>2</v>
      </c>
      <c r="M6" s="70">
        <f t="shared" si="4"/>
        <v>1</v>
      </c>
      <c r="N6" s="120" t="s">
        <v>727</v>
      </c>
      <c r="O6" s="120" t="s">
        <v>727</v>
      </c>
      <c r="P6" s="120" t="s">
        <v>727</v>
      </c>
      <c r="Q6" s="120" t="s">
        <v>727</v>
      </c>
      <c r="R6" s="70">
        <f t="shared" si="4"/>
        <v>5</v>
      </c>
      <c r="S6" s="70">
        <f t="shared" si="4"/>
        <v>4</v>
      </c>
      <c r="T6" s="70">
        <f t="shared" si="4"/>
        <v>4</v>
      </c>
      <c r="U6" s="70">
        <f t="shared" si="4"/>
        <v>0</v>
      </c>
      <c r="V6" s="70">
        <f t="shared" si="4"/>
        <v>11</v>
      </c>
      <c r="W6" s="70">
        <f t="shared" si="4"/>
        <v>0</v>
      </c>
      <c r="X6" s="70">
        <f t="shared" si="4"/>
        <v>6</v>
      </c>
      <c r="Y6" s="70">
        <f t="shared" ref="Y6" si="5">SUM(I6:X6)</f>
        <v>654</v>
      </c>
      <c r="Z6" s="70">
        <f t="shared" ref="Z6" si="6">H6-Y6</f>
        <v>212</v>
      </c>
      <c r="AA6" s="71">
        <f t="shared" ref="AA6" si="7">Y6/H6</f>
        <v>0.75519630484988454</v>
      </c>
      <c r="AB6" s="71">
        <f t="shared" ref="AB6" si="8">Z6/H6</f>
        <v>0.24480369515011546</v>
      </c>
      <c r="AD6" s="51" t="s">
        <v>565</v>
      </c>
      <c r="AE6" s="47">
        <v>9912</v>
      </c>
      <c r="AF6" s="47">
        <v>5752</v>
      </c>
      <c r="AG6" s="47">
        <v>1289</v>
      </c>
      <c r="AH6" s="47">
        <v>327</v>
      </c>
      <c r="AI6" s="47">
        <v>474</v>
      </c>
      <c r="AJ6" s="47">
        <v>482</v>
      </c>
      <c r="AK6" s="47">
        <v>19</v>
      </c>
      <c r="AL6" s="47">
        <v>701</v>
      </c>
    </row>
    <row r="7" spans="1:38" s="4" customFormat="1" x14ac:dyDescent="0.25">
      <c r="A7" s="3"/>
      <c r="B7" s="3"/>
      <c r="C7" s="3"/>
      <c r="F7" s="3"/>
      <c r="G7" s="3"/>
      <c r="AD7" s="8" t="s">
        <v>566</v>
      </c>
      <c r="AE7" s="47">
        <v>436</v>
      </c>
      <c r="AF7" s="47">
        <v>554</v>
      </c>
      <c r="AG7" s="47">
        <v>53</v>
      </c>
      <c r="AH7" s="47">
        <v>0</v>
      </c>
      <c r="AI7" s="47">
        <v>648</v>
      </c>
      <c r="AJ7" s="47">
        <v>26</v>
      </c>
      <c r="AK7" s="47">
        <v>1</v>
      </c>
      <c r="AL7" s="47">
        <v>55</v>
      </c>
    </row>
    <row r="8" spans="1:38" s="32" customFormat="1" x14ac:dyDescent="0.25">
      <c r="A8" s="31"/>
      <c r="B8" s="31"/>
      <c r="C8" s="31"/>
      <c r="E8" s="133" t="s">
        <v>51</v>
      </c>
      <c r="F8" s="134"/>
      <c r="G8" s="134"/>
      <c r="H8" s="134"/>
      <c r="I8" s="65" t="s">
        <v>0</v>
      </c>
      <c r="J8" s="65" t="s">
        <v>1</v>
      </c>
      <c r="K8" s="65" t="s">
        <v>2</v>
      </c>
      <c r="L8" s="65" t="s">
        <v>27</v>
      </c>
      <c r="M8" s="65" t="s">
        <v>3</v>
      </c>
      <c r="N8" s="65" t="s">
        <v>28</v>
      </c>
      <c r="O8" s="65" t="s">
        <v>25</v>
      </c>
      <c r="P8" s="65" t="s">
        <v>29</v>
      </c>
      <c r="Q8" s="65" t="s">
        <v>4</v>
      </c>
      <c r="R8" s="36" t="s">
        <v>26</v>
      </c>
      <c r="S8" s="37" t="s">
        <v>46</v>
      </c>
      <c r="T8" s="37"/>
      <c r="AA8" s="33"/>
      <c r="AB8" s="33"/>
      <c r="AC8" s="4"/>
      <c r="AD8" s="51" t="s">
        <v>567</v>
      </c>
      <c r="AE8" s="55">
        <v>520</v>
      </c>
      <c r="AF8" s="55">
        <v>495</v>
      </c>
      <c r="AG8" s="55">
        <v>0</v>
      </c>
      <c r="AH8" s="55">
        <v>0</v>
      </c>
      <c r="AI8" s="55">
        <v>0</v>
      </c>
      <c r="AJ8" s="55">
        <v>0</v>
      </c>
      <c r="AK8" s="55">
        <v>0</v>
      </c>
      <c r="AL8" s="55">
        <v>30</v>
      </c>
    </row>
    <row r="9" spans="1:38" s="4" customFormat="1" x14ac:dyDescent="0.2">
      <c r="A9" s="3"/>
      <c r="B9" s="3"/>
      <c r="C9" s="3"/>
      <c r="E9" s="134"/>
      <c r="F9" s="134"/>
      <c r="G9" s="134"/>
      <c r="H9" s="134"/>
      <c r="I9" s="72">
        <v>293</v>
      </c>
      <c r="J9" s="72">
        <v>301</v>
      </c>
      <c r="K9" s="72">
        <v>43</v>
      </c>
      <c r="L9" s="72">
        <v>7</v>
      </c>
      <c r="M9" s="72">
        <v>4</v>
      </c>
      <c r="N9" s="72" t="s">
        <v>727</v>
      </c>
      <c r="O9" s="72" t="s">
        <v>727</v>
      </c>
      <c r="P9" s="72" t="s">
        <v>727</v>
      </c>
      <c r="Q9" s="72" t="s">
        <v>727</v>
      </c>
      <c r="R9" s="82">
        <f>W6</f>
        <v>0</v>
      </c>
      <c r="S9" s="83">
        <f>X6</f>
        <v>6</v>
      </c>
      <c r="T9" s="38"/>
      <c r="AA9" s="10"/>
      <c r="AB9" s="10"/>
      <c r="AD9" s="8" t="s">
        <v>568</v>
      </c>
      <c r="AE9" s="47">
        <v>361</v>
      </c>
      <c r="AF9" s="47">
        <v>339</v>
      </c>
      <c r="AG9" s="47">
        <v>0</v>
      </c>
      <c r="AH9" s="47">
        <v>0</v>
      </c>
      <c r="AI9" s="47">
        <v>0</v>
      </c>
      <c r="AJ9" s="47">
        <v>0</v>
      </c>
      <c r="AK9" s="47">
        <v>2</v>
      </c>
      <c r="AL9" s="47">
        <v>10</v>
      </c>
    </row>
    <row r="10" spans="1:38" s="4" customFormat="1" x14ac:dyDescent="0.25">
      <c r="A10" s="3"/>
      <c r="B10" s="3"/>
      <c r="C10" s="3"/>
      <c r="F10" s="3"/>
      <c r="G10" s="3"/>
      <c r="H10" s="12"/>
      <c r="I10" s="3"/>
      <c r="J10" s="3"/>
      <c r="K10" s="3"/>
      <c r="L10" s="3"/>
      <c r="M10" s="3"/>
      <c r="N10" s="3"/>
      <c r="O10" s="3"/>
      <c r="P10" s="3"/>
      <c r="Q10" s="3"/>
      <c r="R10" s="39"/>
      <c r="S10" s="40"/>
      <c r="T10" s="40"/>
      <c r="AA10" s="10"/>
      <c r="AB10" s="10"/>
      <c r="AD10" s="51" t="s">
        <v>569</v>
      </c>
      <c r="AE10" s="47">
        <v>173</v>
      </c>
      <c r="AF10" s="47">
        <v>154</v>
      </c>
      <c r="AG10" s="47">
        <v>0</v>
      </c>
      <c r="AH10" s="47">
        <v>0</v>
      </c>
      <c r="AI10" s="47">
        <v>0</v>
      </c>
      <c r="AJ10" s="47">
        <v>0</v>
      </c>
      <c r="AK10" s="47">
        <v>0</v>
      </c>
      <c r="AL10" s="47">
        <v>8</v>
      </c>
    </row>
    <row r="11" spans="1:38" s="13" customFormat="1" x14ac:dyDescent="0.25">
      <c r="A11" s="34"/>
      <c r="B11" s="34"/>
      <c r="C11" s="34"/>
      <c r="E11" s="133" t="s">
        <v>52</v>
      </c>
      <c r="F11" s="133"/>
      <c r="G11" s="133"/>
      <c r="H11" s="133"/>
      <c r="I11" s="133" t="s">
        <v>530</v>
      </c>
      <c r="J11" s="134"/>
      <c r="K11" s="134"/>
      <c r="L11" s="133" t="s">
        <v>531</v>
      </c>
      <c r="M11" s="133"/>
      <c r="N11" s="65" t="s">
        <v>28</v>
      </c>
      <c r="O11" s="65" t="s">
        <v>25</v>
      </c>
      <c r="P11" s="65" t="s">
        <v>29</v>
      </c>
      <c r="Q11" s="65" t="s">
        <v>4</v>
      </c>
      <c r="AA11" s="35"/>
      <c r="AB11" s="35"/>
      <c r="AC11" s="4"/>
      <c r="AD11" s="8" t="s">
        <v>570</v>
      </c>
      <c r="AE11" s="56">
        <v>279</v>
      </c>
      <c r="AF11" s="56">
        <v>304</v>
      </c>
      <c r="AG11" s="56">
        <v>244</v>
      </c>
      <c r="AH11" s="56">
        <v>0</v>
      </c>
      <c r="AI11" s="56">
        <v>0</v>
      </c>
      <c r="AJ11" s="56">
        <v>0</v>
      </c>
      <c r="AK11" s="56">
        <v>0</v>
      </c>
      <c r="AL11" s="56">
        <v>11</v>
      </c>
    </row>
    <row r="12" spans="1:38" s="4" customFormat="1" x14ac:dyDescent="0.25">
      <c r="A12" s="3"/>
      <c r="B12" s="3"/>
      <c r="C12" s="3"/>
      <c r="E12" s="133"/>
      <c r="F12" s="133"/>
      <c r="G12" s="133"/>
      <c r="H12" s="133"/>
      <c r="I12" s="135">
        <f>I9+K9+M9</f>
        <v>340</v>
      </c>
      <c r="J12" s="136"/>
      <c r="K12" s="136"/>
      <c r="L12" s="135">
        <f>J9+L9</f>
        <v>308</v>
      </c>
      <c r="M12" s="136"/>
      <c r="N12" s="66" t="str">
        <f>N9</f>
        <v>N.P.</v>
      </c>
      <c r="O12" s="66" t="str">
        <f>O9</f>
        <v>N.P.</v>
      </c>
      <c r="P12" s="66" t="str">
        <f>P9</f>
        <v>N.P.</v>
      </c>
      <c r="Q12" s="66" t="str">
        <f>Q9</f>
        <v>N.P.</v>
      </c>
      <c r="AA12" s="10"/>
      <c r="AB12" s="10"/>
      <c r="AD12" s="51" t="s">
        <v>571</v>
      </c>
      <c r="AE12" s="47">
        <v>338</v>
      </c>
      <c r="AF12" s="47">
        <v>462</v>
      </c>
      <c r="AG12" s="47">
        <v>0</v>
      </c>
      <c r="AH12" s="47">
        <v>0</v>
      </c>
      <c r="AI12" s="47">
        <v>0</v>
      </c>
      <c r="AJ12" s="47">
        <v>0</v>
      </c>
      <c r="AK12" s="47">
        <v>0</v>
      </c>
      <c r="AL12" s="47">
        <v>11</v>
      </c>
    </row>
    <row r="13" spans="1:38" s="4" customFormat="1" x14ac:dyDescent="0.25">
      <c r="A13" s="3"/>
      <c r="B13" s="3"/>
      <c r="C13" s="3"/>
      <c r="F13" s="3"/>
      <c r="G13" s="3"/>
      <c r="AD13" s="8" t="s">
        <v>572</v>
      </c>
      <c r="AE13" s="47">
        <v>1635</v>
      </c>
      <c r="AF13" s="47">
        <v>1516</v>
      </c>
      <c r="AG13" s="47">
        <v>3</v>
      </c>
      <c r="AH13" s="47">
        <v>0</v>
      </c>
      <c r="AI13" s="47">
        <v>1</v>
      </c>
      <c r="AJ13" s="47">
        <v>0</v>
      </c>
      <c r="AK13" s="47">
        <v>2</v>
      </c>
      <c r="AL13" s="47">
        <v>122</v>
      </c>
    </row>
    <row r="14" spans="1:38" x14ac:dyDescent="0.2">
      <c r="AC14" s="4"/>
      <c r="AD14" s="51" t="s">
        <v>725</v>
      </c>
      <c r="AE14" s="7">
        <v>387</v>
      </c>
      <c r="AF14" s="7">
        <v>632</v>
      </c>
      <c r="AG14" s="7">
        <v>0</v>
      </c>
      <c r="AH14" s="7">
        <v>0</v>
      </c>
      <c r="AI14" s="7">
        <v>0</v>
      </c>
      <c r="AJ14" s="7">
        <v>421</v>
      </c>
      <c r="AK14" s="7">
        <v>0</v>
      </c>
      <c r="AL14" s="7">
        <v>13</v>
      </c>
    </row>
    <row r="15" spans="1:38" s="4" customFormat="1" x14ac:dyDescent="0.2">
      <c r="A15" s="2">
        <v>1</v>
      </c>
      <c r="B15" s="2" t="s">
        <v>30</v>
      </c>
      <c r="C15" s="2">
        <v>31</v>
      </c>
      <c r="D15" s="1" t="s">
        <v>67</v>
      </c>
      <c r="E15" s="1" t="s">
        <v>67</v>
      </c>
      <c r="F15" s="2">
        <v>187</v>
      </c>
      <c r="G15" s="2" t="s">
        <v>10</v>
      </c>
      <c r="H15" s="1">
        <v>420</v>
      </c>
      <c r="I15" s="1">
        <v>3</v>
      </c>
      <c r="J15" s="1">
        <v>126</v>
      </c>
      <c r="K15" s="1">
        <v>29</v>
      </c>
      <c r="L15" s="1">
        <v>3</v>
      </c>
      <c r="M15" s="1">
        <v>7</v>
      </c>
      <c r="N15" s="2" t="s">
        <v>727</v>
      </c>
      <c r="O15" s="2" t="s">
        <v>727</v>
      </c>
      <c r="P15" s="1">
        <v>118</v>
      </c>
      <c r="Q15" s="2" t="s">
        <v>727</v>
      </c>
      <c r="R15" s="1">
        <v>0</v>
      </c>
      <c r="S15" s="1">
        <v>0</v>
      </c>
      <c r="T15" s="1">
        <v>0</v>
      </c>
      <c r="U15" s="1">
        <v>1</v>
      </c>
      <c r="V15" s="1">
        <v>2</v>
      </c>
      <c r="W15" s="1">
        <v>0</v>
      </c>
      <c r="X15" s="17">
        <v>9</v>
      </c>
      <c r="Y15" s="1">
        <f t="shared" si="0"/>
        <v>298</v>
      </c>
      <c r="Z15" s="1">
        <f t="shared" si="1"/>
        <v>122</v>
      </c>
      <c r="AA15" s="15">
        <f t="shared" si="2"/>
        <v>0.70952380952380956</v>
      </c>
      <c r="AB15" s="15">
        <f t="shared" si="3"/>
        <v>0.2904761904761905</v>
      </c>
      <c r="AD15" s="8" t="s">
        <v>573</v>
      </c>
      <c r="AE15" s="54">
        <v>437</v>
      </c>
      <c r="AF15" s="54">
        <v>569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29</v>
      </c>
    </row>
    <row r="16" spans="1:38" s="4" customFormat="1" x14ac:dyDescent="0.25">
      <c r="A16" s="2">
        <v>2</v>
      </c>
      <c r="B16" s="2" t="s">
        <v>30</v>
      </c>
      <c r="C16" s="2">
        <v>31</v>
      </c>
      <c r="D16" s="1" t="s">
        <v>67</v>
      </c>
      <c r="E16" s="1" t="s">
        <v>67</v>
      </c>
      <c r="F16" s="2">
        <v>188</v>
      </c>
      <c r="G16" s="2" t="s">
        <v>10</v>
      </c>
      <c r="H16" s="1">
        <v>434</v>
      </c>
      <c r="I16" s="1">
        <v>9</v>
      </c>
      <c r="J16" s="1">
        <v>50</v>
      </c>
      <c r="K16" s="1">
        <v>101</v>
      </c>
      <c r="L16" s="1">
        <v>1</v>
      </c>
      <c r="M16" s="1">
        <v>3</v>
      </c>
      <c r="N16" s="2" t="s">
        <v>727</v>
      </c>
      <c r="O16" s="2" t="s">
        <v>727</v>
      </c>
      <c r="P16" s="1">
        <v>65</v>
      </c>
      <c r="Q16" s="2" t="s">
        <v>727</v>
      </c>
      <c r="R16" s="1">
        <v>8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7">
        <v>5</v>
      </c>
      <c r="Y16" s="1">
        <f t="shared" si="0"/>
        <v>243</v>
      </c>
      <c r="Z16" s="1">
        <f t="shared" si="1"/>
        <v>191</v>
      </c>
      <c r="AA16" s="15">
        <f t="shared" si="2"/>
        <v>0.55990783410138245</v>
      </c>
      <c r="AB16" s="15">
        <f t="shared" si="3"/>
        <v>0.44009216589861749</v>
      </c>
      <c r="AD16" s="51" t="s">
        <v>574</v>
      </c>
      <c r="AE16" s="47">
        <v>610</v>
      </c>
      <c r="AF16" s="47">
        <v>638</v>
      </c>
      <c r="AG16" s="47">
        <v>40</v>
      </c>
      <c r="AH16" s="47">
        <v>0</v>
      </c>
      <c r="AI16" s="47">
        <v>0</v>
      </c>
      <c r="AJ16" s="47">
        <v>0</v>
      </c>
      <c r="AK16" s="47">
        <v>0</v>
      </c>
      <c r="AL16" s="47">
        <v>11</v>
      </c>
    </row>
    <row r="17" spans="1:38" s="4" customFormat="1" x14ac:dyDescent="0.25">
      <c r="A17" s="3"/>
      <c r="B17" s="3"/>
      <c r="C17" s="3"/>
      <c r="D17" s="128" t="s">
        <v>630</v>
      </c>
      <c r="E17" s="129"/>
      <c r="F17" s="81">
        <v>2</v>
      </c>
      <c r="G17" s="81">
        <v>2</v>
      </c>
      <c r="H17" s="70">
        <f>SUM(H15:H16)</f>
        <v>854</v>
      </c>
      <c r="I17" s="70">
        <f t="shared" ref="I17" si="9">SUM(I15:I16)</f>
        <v>12</v>
      </c>
      <c r="J17" s="70">
        <f t="shared" ref="J17" si="10">SUM(J15:J16)</f>
        <v>176</v>
      </c>
      <c r="K17" s="70">
        <f t="shared" ref="K17" si="11">SUM(K15:K16)</f>
        <v>130</v>
      </c>
      <c r="L17" s="70">
        <f t="shared" ref="L17" si="12">SUM(L15:L16)</f>
        <v>4</v>
      </c>
      <c r="M17" s="70">
        <f t="shared" ref="M17" si="13">SUM(M15:M16)</f>
        <v>10</v>
      </c>
      <c r="N17" s="120" t="s">
        <v>727</v>
      </c>
      <c r="O17" s="120" t="s">
        <v>727</v>
      </c>
      <c r="P17" s="70">
        <f t="shared" ref="P17" si="14">SUM(P15:P16)</f>
        <v>183</v>
      </c>
      <c r="Q17" s="120" t="s">
        <v>727</v>
      </c>
      <c r="R17" s="70">
        <f t="shared" ref="R17" si="15">SUM(R15:R16)</f>
        <v>8</v>
      </c>
      <c r="S17" s="70">
        <f t="shared" ref="S17" si="16">SUM(S15:S16)</f>
        <v>1</v>
      </c>
      <c r="T17" s="70">
        <f t="shared" ref="T17" si="17">SUM(T15:T16)</f>
        <v>0</v>
      </c>
      <c r="U17" s="70">
        <f t="shared" ref="U17" si="18">SUM(U15:U16)</f>
        <v>1</v>
      </c>
      <c r="V17" s="70">
        <f t="shared" ref="V17" si="19">SUM(V15:V16)</f>
        <v>2</v>
      </c>
      <c r="W17" s="70">
        <f t="shared" ref="W17" si="20">SUM(W15:W16)</f>
        <v>0</v>
      </c>
      <c r="X17" s="70">
        <f t="shared" ref="X17" si="21">SUM(X15:X16)</f>
        <v>14</v>
      </c>
      <c r="Y17" s="70">
        <f t="shared" ref="Y17" si="22">SUM(I17:X17)</f>
        <v>541</v>
      </c>
      <c r="Z17" s="70">
        <f t="shared" ref="Z17" si="23">H17-Y17</f>
        <v>313</v>
      </c>
      <c r="AA17" s="71">
        <f t="shared" ref="AA17" si="24">Y17/H17</f>
        <v>0.63348946135831385</v>
      </c>
      <c r="AB17" s="71">
        <f t="shared" ref="AB17" si="25">Z17/H17</f>
        <v>0.3665105386416862</v>
      </c>
      <c r="AD17" s="8" t="s">
        <v>575</v>
      </c>
      <c r="AE17" s="47">
        <v>1208</v>
      </c>
      <c r="AF17" s="47">
        <v>1081</v>
      </c>
      <c r="AG17" s="47">
        <v>0</v>
      </c>
      <c r="AH17" s="47">
        <v>0</v>
      </c>
      <c r="AI17" s="47">
        <v>0</v>
      </c>
      <c r="AJ17" s="47">
        <v>0</v>
      </c>
      <c r="AK17" s="47">
        <v>0</v>
      </c>
      <c r="AL17" s="47">
        <v>33</v>
      </c>
    </row>
    <row r="18" spans="1:38" s="4" customFormat="1" x14ac:dyDescent="0.25">
      <c r="A18" s="3"/>
      <c r="B18" s="3"/>
      <c r="C18" s="3"/>
      <c r="F18" s="3"/>
      <c r="G18" s="3"/>
      <c r="AD18" s="51" t="s">
        <v>576</v>
      </c>
      <c r="AE18" s="47">
        <v>762</v>
      </c>
      <c r="AF18" s="47">
        <v>800</v>
      </c>
      <c r="AG18" s="47">
        <v>458</v>
      </c>
      <c r="AH18" s="47">
        <v>0</v>
      </c>
      <c r="AI18" s="47">
        <v>0</v>
      </c>
      <c r="AJ18" s="47">
        <v>38</v>
      </c>
      <c r="AK18" s="47">
        <v>0</v>
      </c>
      <c r="AL18" s="47">
        <v>43</v>
      </c>
    </row>
    <row r="19" spans="1:38" s="32" customFormat="1" x14ac:dyDescent="0.25">
      <c r="A19" s="31"/>
      <c r="B19" s="31"/>
      <c r="C19" s="31"/>
      <c r="E19" s="133" t="s">
        <v>51</v>
      </c>
      <c r="F19" s="134"/>
      <c r="G19" s="134"/>
      <c r="H19" s="134"/>
      <c r="I19" s="65" t="s">
        <v>0</v>
      </c>
      <c r="J19" s="65" t="s">
        <v>1</v>
      </c>
      <c r="K19" s="65" t="s">
        <v>2</v>
      </c>
      <c r="L19" s="65" t="s">
        <v>27</v>
      </c>
      <c r="M19" s="65" t="s">
        <v>3</v>
      </c>
      <c r="N19" s="65" t="s">
        <v>28</v>
      </c>
      <c r="O19" s="65" t="s">
        <v>25</v>
      </c>
      <c r="P19" s="65" t="s">
        <v>29</v>
      </c>
      <c r="Q19" s="65" t="s">
        <v>4</v>
      </c>
      <c r="R19" s="36" t="s">
        <v>26</v>
      </c>
      <c r="S19" s="37" t="s">
        <v>46</v>
      </c>
      <c r="T19" s="37"/>
      <c r="AA19" s="33"/>
      <c r="AB19" s="33"/>
      <c r="AC19" s="4"/>
      <c r="AD19" s="8" t="s">
        <v>577</v>
      </c>
      <c r="AE19" s="47">
        <v>1340</v>
      </c>
      <c r="AF19" s="47">
        <v>999</v>
      </c>
      <c r="AG19" s="47">
        <v>672</v>
      </c>
      <c r="AH19" s="47">
        <v>11</v>
      </c>
      <c r="AI19" s="47">
        <v>0</v>
      </c>
      <c r="AJ19" s="47">
        <v>0</v>
      </c>
      <c r="AK19" s="47">
        <v>0</v>
      </c>
      <c r="AL19" s="47">
        <v>59</v>
      </c>
    </row>
    <row r="20" spans="1:38" s="4" customFormat="1" x14ac:dyDescent="0.2">
      <c r="A20" s="3"/>
      <c r="B20" s="3"/>
      <c r="C20" s="3"/>
      <c r="E20" s="134"/>
      <c r="F20" s="134"/>
      <c r="G20" s="134"/>
      <c r="H20" s="134"/>
      <c r="I20" s="72">
        <v>15</v>
      </c>
      <c r="J20" s="72">
        <v>177</v>
      </c>
      <c r="K20" s="72">
        <v>135</v>
      </c>
      <c r="L20" s="72">
        <v>5</v>
      </c>
      <c r="M20" s="72">
        <v>12</v>
      </c>
      <c r="N20" s="72" t="s">
        <v>727</v>
      </c>
      <c r="O20" s="72" t="s">
        <v>727</v>
      </c>
      <c r="P20" s="72">
        <v>183</v>
      </c>
      <c r="Q20" s="72" t="s">
        <v>727</v>
      </c>
      <c r="R20" s="82">
        <f>W17</f>
        <v>0</v>
      </c>
      <c r="S20" s="83">
        <f>X17</f>
        <v>14</v>
      </c>
      <c r="T20" s="38"/>
      <c r="AA20" s="10"/>
      <c r="AB20" s="10"/>
      <c r="AD20" s="53" t="s">
        <v>578</v>
      </c>
      <c r="AE20" s="55">
        <v>1874</v>
      </c>
      <c r="AF20" s="55">
        <v>2312</v>
      </c>
      <c r="AG20" s="55">
        <v>0</v>
      </c>
      <c r="AH20" s="55">
        <v>0</v>
      </c>
      <c r="AI20" s="55">
        <v>0</v>
      </c>
      <c r="AJ20" s="55">
        <v>0</v>
      </c>
      <c r="AK20" s="55">
        <v>7</v>
      </c>
      <c r="AL20" s="55">
        <v>134</v>
      </c>
    </row>
    <row r="21" spans="1:38" s="4" customFormat="1" ht="6.75" customHeight="1" x14ac:dyDescent="0.25">
      <c r="A21" s="3"/>
      <c r="B21" s="3"/>
      <c r="C21" s="3"/>
      <c r="F21" s="3"/>
      <c r="G21" s="3"/>
      <c r="H21" s="12"/>
      <c r="I21" s="3"/>
      <c r="J21" s="3"/>
      <c r="K21" s="3"/>
      <c r="L21" s="3"/>
      <c r="M21" s="3"/>
      <c r="N21" s="3"/>
      <c r="O21" s="3"/>
      <c r="P21" s="3"/>
      <c r="Q21" s="3"/>
      <c r="R21" s="39"/>
      <c r="S21" s="40"/>
      <c r="T21" s="40"/>
      <c r="AA21" s="10"/>
      <c r="AB21" s="10"/>
    </row>
    <row r="22" spans="1:38" s="13" customFormat="1" x14ac:dyDescent="0.25">
      <c r="A22" s="34"/>
      <c r="B22" s="34"/>
      <c r="C22" s="34"/>
      <c r="E22" s="133" t="s">
        <v>52</v>
      </c>
      <c r="F22" s="133"/>
      <c r="G22" s="133"/>
      <c r="H22" s="133"/>
      <c r="I22" s="133" t="s">
        <v>530</v>
      </c>
      <c r="J22" s="134"/>
      <c r="K22" s="134"/>
      <c r="L22" s="133" t="s">
        <v>531</v>
      </c>
      <c r="M22" s="133"/>
      <c r="N22" s="65" t="s">
        <v>28</v>
      </c>
      <c r="O22" s="65" t="s">
        <v>25</v>
      </c>
      <c r="P22" s="65" t="s">
        <v>29</v>
      </c>
      <c r="Q22" s="65" t="s">
        <v>4</v>
      </c>
      <c r="AA22" s="35"/>
      <c r="AB22" s="35"/>
      <c r="AC22" s="4"/>
    </row>
    <row r="23" spans="1:38" s="4" customFormat="1" x14ac:dyDescent="0.25">
      <c r="A23" s="3"/>
      <c r="B23" s="3"/>
      <c r="C23" s="3"/>
      <c r="E23" s="133"/>
      <c r="F23" s="133"/>
      <c r="G23" s="133"/>
      <c r="H23" s="133"/>
      <c r="I23" s="135">
        <f>I20+K20+M20</f>
        <v>162</v>
      </c>
      <c r="J23" s="136"/>
      <c r="K23" s="136"/>
      <c r="L23" s="135">
        <f>J20+L20</f>
        <v>182</v>
      </c>
      <c r="M23" s="136"/>
      <c r="N23" s="66" t="str">
        <f>N20</f>
        <v>N.P.</v>
      </c>
      <c r="O23" s="66" t="str">
        <f>O20</f>
        <v>N.P.</v>
      </c>
      <c r="P23" s="66">
        <f>P20</f>
        <v>183</v>
      </c>
      <c r="Q23" s="66" t="str">
        <f>Q20</f>
        <v>N.P.</v>
      </c>
      <c r="AA23" s="10"/>
      <c r="AB23" s="10"/>
    </row>
    <row r="24" spans="1:38" s="4" customFormat="1" x14ac:dyDescent="0.25">
      <c r="A24" s="3"/>
      <c r="B24" s="3"/>
      <c r="C24" s="3"/>
      <c r="F24" s="3"/>
      <c r="G24" s="3"/>
    </row>
    <row r="25" spans="1:38" x14ac:dyDescent="0.2">
      <c r="AC25" s="4"/>
    </row>
    <row r="26" spans="1:38" s="4" customFormat="1" x14ac:dyDescent="0.25">
      <c r="A26" s="2">
        <v>1</v>
      </c>
      <c r="B26" s="2" t="s">
        <v>30</v>
      </c>
      <c r="C26" s="2">
        <v>37</v>
      </c>
      <c r="D26" s="1" t="s">
        <v>632</v>
      </c>
      <c r="E26" s="1" t="s">
        <v>632</v>
      </c>
      <c r="F26" s="2">
        <v>201</v>
      </c>
      <c r="G26" s="2" t="s">
        <v>10</v>
      </c>
      <c r="H26" s="1">
        <v>743</v>
      </c>
      <c r="I26" s="1">
        <v>76</v>
      </c>
      <c r="J26" s="1">
        <v>73</v>
      </c>
      <c r="K26" s="1">
        <v>27</v>
      </c>
      <c r="L26" s="1">
        <v>7</v>
      </c>
      <c r="M26" s="1">
        <v>0</v>
      </c>
      <c r="N26" s="1">
        <v>31</v>
      </c>
      <c r="O26" s="43">
        <v>3</v>
      </c>
      <c r="P26" s="1">
        <v>14</v>
      </c>
      <c r="Q26" s="1">
        <v>12</v>
      </c>
      <c r="R26" s="1">
        <v>6</v>
      </c>
      <c r="S26" s="1">
        <v>0</v>
      </c>
      <c r="T26" s="1">
        <v>0</v>
      </c>
      <c r="U26" s="1">
        <v>0</v>
      </c>
      <c r="V26" s="1">
        <v>10</v>
      </c>
      <c r="W26" s="17">
        <v>0</v>
      </c>
      <c r="X26" s="1">
        <v>9</v>
      </c>
      <c r="Y26" s="1">
        <f t="shared" si="0"/>
        <v>268</v>
      </c>
      <c r="Z26" s="1">
        <f t="shared" si="1"/>
        <v>475</v>
      </c>
      <c r="AA26" s="15">
        <f t="shared" si="2"/>
        <v>0.36069986541049798</v>
      </c>
      <c r="AB26" s="15">
        <f t="shared" si="3"/>
        <v>0.63930013458950197</v>
      </c>
    </row>
    <row r="27" spans="1:38" s="4" customFormat="1" x14ac:dyDescent="0.25">
      <c r="A27" s="2">
        <v>2</v>
      </c>
      <c r="B27" s="2" t="s">
        <v>30</v>
      </c>
      <c r="C27" s="2">
        <v>37</v>
      </c>
      <c r="D27" s="1" t="s">
        <v>632</v>
      </c>
      <c r="E27" s="1" t="s">
        <v>632</v>
      </c>
      <c r="F27" s="2">
        <v>201</v>
      </c>
      <c r="G27" s="2" t="s">
        <v>11</v>
      </c>
      <c r="H27" s="1">
        <v>743</v>
      </c>
      <c r="I27" s="1">
        <v>79</v>
      </c>
      <c r="J27" s="1">
        <v>75</v>
      </c>
      <c r="K27" s="1">
        <v>18</v>
      </c>
      <c r="L27" s="1">
        <v>4</v>
      </c>
      <c r="M27" s="1">
        <v>5</v>
      </c>
      <c r="N27" s="1">
        <v>24</v>
      </c>
      <c r="O27" s="1">
        <v>6</v>
      </c>
      <c r="P27" s="1">
        <v>7</v>
      </c>
      <c r="Q27" s="1">
        <v>9</v>
      </c>
      <c r="R27" s="1">
        <v>6</v>
      </c>
      <c r="S27" s="1">
        <v>2</v>
      </c>
      <c r="T27" s="1">
        <v>0</v>
      </c>
      <c r="U27" s="1">
        <v>0</v>
      </c>
      <c r="V27" s="1">
        <v>10</v>
      </c>
      <c r="W27" s="17">
        <v>0</v>
      </c>
      <c r="X27" s="1">
        <v>5</v>
      </c>
      <c r="Y27" s="1">
        <f t="shared" si="0"/>
        <v>250</v>
      </c>
      <c r="Z27" s="1">
        <f t="shared" si="1"/>
        <v>493</v>
      </c>
      <c r="AA27" s="15">
        <f t="shared" si="2"/>
        <v>0.3364737550471063</v>
      </c>
      <c r="AB27" s="15">
        <f t="shared" si="3"/>
        <v>0.6635262449528937</v>
      </c>
    </row>
    <row r="28" spans="1:38" s="4" customFormat="1" x14ac:dyDescent="0.25">
      <c r="A28" s="2">
        <v>3</v>
      </c>
      <c r="B28" s="2" t="s">
        <v>30</v>
      </c>
      <c r="C28" s="2">
        <v>37</v>
      </c>
      <c r="D28" s="1" t="s">
        <v>632</v>
      </c>
      <c r="E28" s="1" t="s">
        <v>632</v>
      </c>
      <c r="F28" s="2">
        <v>201</v>
      </c>
      <c r="G28" s="2" t="s">
        <v>12</v>
      </c>
      <c r="H28" s="1">
        <v>743</v>
      </c>
      <c r="I28" s="1">
        <v>75</v>
      </c>
      <c r="J28" s="1">
        <v>68</v>
      </c>
      <c r="K28" s="1">
        <v>32</v>
      </c>
      <c r="L28" s="1">
        <v>4</v>
      </c>
      <c r="M28" s="1">
        <v>2</v>
      </c>
      <c r="N28" s="1">
        <v>18</v>
      </c>
      <c r="O28" s="1">
        <v>4</v>
      </c>
      <c r="P28" s="1">
        <v>13</v>
      </c>
      <c r="Q28" s="1">
        <v>13</v>
      </c>
      <c r="R28" s="1">
        <v>10</v>
      </c>
      <c r="S28" s="1">
        <v>3</v>
      </c>
      <c r="T28" s="1">
        <v>0</v>
      </c>
      <c r="U28" s="1">
        <v>2</v>
      </c>
      <c r="V28" s="1">
        <v>12</v>
      </c>
      <c r="W28" s="17">
        <v>0</v>
      </c>
      <c r="X28" s="1">
        <v>5</v>
      </c>
      <c r="Y28" s="1">
        <f t="shared" si="0"/>
        <v>261</v>
      </c>
      <c r="Z28" s="1">
        <f t="shared" si="1"/>
        <v>482</v>
      </c>
      <c r="AA28" s="15">
        <f t="shared" si="2"/>
        <v>0.35127860026917901</v>
      </c>
      <c r="AB28" s="15">
        <f t="shared" si="3"/>
        <v>0.64872139973082099</v>
      </c>
    </row>
    <row r="29" spans="1:38" s="4" customFormat="1" x14ac:dyDescent="0.25">
      <c r="A29" s="2">
        <v>4</v>
      </c>
      <c r="B29" s="2" t="s">
        <v>30</v>
      </c>
      <c r="C29" s="2">
        <v>37</v>
      </c>
      <c r="D29" s="1" t="s">
        <v>632</v>
      </c>
      <c r="E29" s="1" t="s">
        <v>632</v>
      </c>
      <c r="F29" s="2">
        <v>201</v>
      </c>
      <c r="G29" s="2" t="s">
        <v>13</v>
      </c>
      <c r="H29" s="1">
        <v>744</v>
      </c>
      <c r="I29" s="1">
        <v>73</v>
      </c>
      <c r="J29" s="1">
        <v>79</v>
      </c>
      <c r="K29" s="1">
        <v>27</v>
      </c>
      <c r="L29" s="1">
        <v>4</v>
      </c>
      <c r="M29" s="1">
        <v>2</v>
      </c>
      <c r="N29" s="1">
        <v>30</v>
      </c>
      <c r="O29" s="1">
        <v>2</v>
      </c>
      <c r="P29" s="1">
        <v>4</v>
      </c>
      <c r="Q29" s="1">
        <v>12</v>
      </c>
      <c r="R29" s="1">
        <v>8</v>
      </c>
      <c r="S29" s="1">
        <v>1</v>
      </c>
      <c r="T29" s="1">
        <v>0</v>
      </c>
      <c r="U29" s="1">
        <v>0</v>
      </c>
      <c r="V29" s="1">
        <v>4</v>
      </c>
      <c r="W29" s="17">
        <v>1</v>
      </c>
      <c r="X29" s="1">
        <v>7</v>
      </c>
      <c r="Y29" s="1">
        <f t="shared" si="0"/>
        <v>254</v>
      </c>
      <c r="Z29" s="1">
        <f t="shared" si="1"/>
        <v>490</v>
      </c>
      <c r="AA29" s="15">
        <f t="shared" si="2"/>
        <v>0.34139784946236557</v>
      </c>
      <c r="AB29" s="15">
        <f t="shared" si="3"/>
        <v>0.65860215053763438</v>
      </c>
    </row>
    <row r="30" spans="1:38" s="4" customFormat="1" x14ac:dyDescent="0.25">
      <c r="A30" s="2">
        <v>5</v>
      </c>
      <c r="B30" s="2" t="s">
        <v>30</v>
      </c>
      <c r="C30" s="2">
        <v>37</v>
      </c>
      <c r="D30" s="1" t="s">
        <v>632</v>
      </c>
      <c r="E30" s="1" t="s">
        <v>632</v>
      </c>
      <c r="F30" s="2">
        <v>202</v>
      </c>
      <c r="G30" s="2" t="s">
        <v>10</v>
      </c>
      <c r="H30" s="1">
        <v>627</v>
      </c>
      <c r="I30" s="1">
        <v>79</v>
      </c>
      <c r="J30" s="1">
        <v>40</v>
      </c>
      <c r="K30" s="1">
        <v>15</v>
      </c>
      <c r="L30" s="1">
        <v>1</v>
      </c>
      <c r="M30" s="1">
        <v>6</v>
      </c>
      <c r="N30" s="1">
        <v>21</v>
      </c>
      <c r="O30" s="1">
        <v>4</v>
      </c>
      <c r="P30" s="1">
        <v>7</v>
      </c>
      <c r="Q30" s="1">
        <v>4</v>
      </c>
      <c r="R30" s="1">
        <v>10</v>
      </c>
      <c r="S30" s="1">
        <v>0</v>
      </c>
      <c r="T30" s="1">
        <v>0</v>
      </c>
      <c r="U30" s="1">
        <v>0</v>
      </c>
      <c r="V30" s="1">
        <v>6</v>
      </c>
      <c r="W30" s="17">
        <v>2</v>
      </c>
      <c r="X30" s="1">
        <v>9</v>
      </c>
      <c r="Y30" s="1">
        <f t="shared" si="0"/>
        <v>204</v>
      </c>
      <c r="Z30" s="1">
        <f t="shared" si="1"/>
        <v>423</v>
      </c>
      <c r="AA30" s="15">
        <f t="shared" si="2"/>
        <v>0.32535885167464113</v>
      </c>
      <c r="AB30" s="15">
        <f t="shared" si="3"/>
        <v>0.67464114832535882</v>
      </c>
    </row>
    <row r="31" spans="1:38" s="4" customFormat="1" x14ac:dyDescent="0.25">
      <c r="A31" s="2">
        <v>6</v>
      </c>
      <c r="B31" s="2" t="s">
        <v>30</v>
      </c>
      <c r="C31" s="2">
        <v>37</v>
      </c>
      <c r="D31" s="1" t="s">
        <v>632</v>
      </c>
      <c r="E31" s="1" t="s">
        <v>632</v>
      </c>
      <c r="F31" s="2">
        <v>202</v>
      </c>
      <c r="G31" s="2" t="s">
        <v>11</v>
      </c>
      <c r="H31" s="1">
        <v>628</v>
      </c>
      <c r="I31" s="1">
        <v>79</v>
      </c>
      <c r="J31" s="1">
        <v>59</v>
      </c>
      <c r="K31" s="1">
        <v>16</v>
      </c>
      <c r="L31" s="1">
        <v>2</v>
      </c>
      <c r="M31" s="1">
        <v>0</v>
      </c>
      <c r="N31" s="1">
        <v>21</v>
      </c>
      <c r="O31" s="1">
        <v>1</v>
      </c>
      <c r="P31" s="1">
        <v>8</v>
      </c>
      <c r="Q31" s="1">
        <v>4</v>
      </c>
      <c r="R31" s="1">
        <v>6</v>
      </c>
      <c r="S31" s="1">
        <v>2</v>
      </c>
      <c r="T31" s="1">
        <v>1</v>
      </c>
      <c r="U31" s="1">
        <v>0</v>
      </c>
      <c r="V31" s="1">
        <v>6</v>
      </c>
      <c r="W31" s="17">
        <v>0</v>
      </c>
      <c r="X31" s="1">
        <v>10</v>
      </c>
      <c r="Y31" s="1">
        <f t="shared" si="0"/>
        <v>215</v>
      </c>
      <c r="Z31" s="1">
        <f t="shared" si="1"/>
        <v>413</v>
      </c>
      <c r="AA31" s="15">
        <f t="shared" si="2"/>
        <v>0.34235668789808915</v>
      </c>
      <c r="AB31" s="15">
        <f t="shared" si="3"/>
        <v>0.65764331210191085</v>
      </c>
    </row>
    <row r="32" spans="1:38" s="4" customFormat="1" x14ac:dyDescent="0.25">
      <c r="A32" s="2">
        <v>7</v>
      </c>
      <c r="B32" s="2" t="s">
        <v>30</v>
      </c>
      <c r="C32" s="2">
        <v>37</v>
      </c>
      <c r="D32" s="1" t="s">
        <v>632</v>
      </c>
      <c r="E32" s="1" t="s">
        <v>632</v>
      </c>
      <c r="F32" s="2">
        <v>202</v>
      </c>
      <c r="G32" s="2" t="s">
        <v>12</v>
      </c>
      <c r="H32" s="1">
        <v>628</v>
      </c>
      <c r="I32" s="1">
        <v>63</v>
      </c>
      <c r="J32" s="1">
        <v>50</v>
      </c>
      <c r="K32" s="1">
        <v>14</v>
      </c>
      <c r="L32" s="1">
        <v>1</v>
      </c>
      <c r="M32" s="1">
        <v>4</v>
      </c>
      <c r="N32" s="1">
        <v>26</v>
      </c>
      <c r="O32" s="1">
        <v>3</v>
      </c>
      <c r="P32" s="1">
        <v>2</v>
      </c>
      <c r="Q32" s="1">
        <v>4</v>
      </c>
      <c r="R32" s="1">
        <v>3</v>
      </c>
      <c r="S32" s="1">
        <v>2</v>
      </c>
      <c r="T32" s="1">
        <v>0</v>
      </c>
      <c r="U32" s="1">
        <v>2</v>
      </c>
      <c r="V32" s="1">
        <v>3</v>
      </c>
      <c r="W32" s="17">
        <v>0</v>
      </c>
      <c r="X32" s="1">
        <v>11</v>
      </c>
      <c r="Y32" s="1">
        <f t="shared" si="0"/>
        <v>188</v>
      </c>
      <c r="Z32" s="1">
        <f t="shared" si="1"/>
        <v>440</v>
      </c>
      <c r="AA32" s="15">
        <f t="shared" si="2"/>
        <v>0.29936305732484075</v>
      </c>
      <c r="AB32" s="15">
        <f t="shared" si="3"/>
        <v>0.70063694267515919</v>
      </c>
    </row>
    <row r="33" spans="1:28" s="4" customFormat="1" x14ac:dyDescent="0.25">
      <c r="A33" s="2">
        <v>8</v>
      </c>
      <c r="B33" s="2" t="s">
        <v>30</v>
      </c>
      <c r="C33" s="2">
        <v>37</v>
      </c>
      <c r="D33" s="1" t="s">
        <v>632</v>
      </c>
      <c r="E33" s="1" t="s">
        <v>632</v>
      </c>
      <c r="F33" s="2">
        <v>202</v>
      </c>
      <c r="G33" s="2" t="s">
        <v>13</v>
      </c>
      <c r="H33" s="1">
        <v>628</v>
      </c>
      <c r="I33" s="1">
        <v>77</v>
      </c>
      <c r="J33" s="1">
        <v>49</v>
      </c>
      <c r="K33" s="1">
        <v>10</v>
      </c>
      <c r="L33" s="1">
        <v>3</v>
      </c>
      <c r="M33" s="1">
        <v>4</v>
      </c>
      <c r="N33" s="1">
        <v>23</v>
      </c>
      <c r="O33" s="1">
        <v>2</v>
      </c>
      <c r="P33" s="1">
        <v>2</v>
      </c>
      <c r="Q33" s="1">
        <v>5</v>
      </c>
      <c r="R33" s="1">
        <v>5</v>
      </c>
      <c r="S33" s="1">
        <v>2</v>
      </c>
      <c r="T33" s="1">
        <v>0</v>
      </c>
      <c r="U33" s="1">
        <v>0</v>
      </c>
      <c r="V33" s="1">
        <v>4</v>
      </c>
      <c r="W33" s="17">
        <v>0</v>
      </c>
      <c r="X33" s="1">
        <v>10</v>
      </c>
      <c r="Y33" s="1">
        <f t="shared" si="0"/>
        <v>196</v>
      </c>
      <c r="Z33" s="1">
        <f t="shared" si="1"/>
        <v>432</v>
      </c>
      <c r="AA33" s="15">
        <f t="shared" si="2"/>
        <v>0.31210191082802546</v>
      </c>
      <c r="AB33" s="15">
        <f t="shared" si="3"/>
        <v>0.68789808917197448</v>
      </c>
    </row>
    <row r="34" spans="1:28" s="4" customFormat="1" x14ac:dyDescent="0.25">
      <c r="A34" s="2">
        <v>9</v>
      </c>
      <c r="B34" s="2" t="s">
        <v>30</v>
      </c>
      <c r="C34" s="2">
        <v>37</v>
      </c>
      <c r="D34" s="1" t="s">
        <v>632</v>
      </c>
      <c r="E34" s="1" t="s">
        <v>632</v>
      </c>
      <c r="F34" s="2">
        <v>203</v>
      </c>
      <c r="G34" s="2" t="s">
        <v>10</v>
      </c>
      <c r="H34" s="1">
        <v>599</v>
      </c>
      <c r="I34" s="1">
        <v>69</v>
      </c>
      <c r="J34" s="1">
        <v>61</v>
      </c>
      <c r="K34" s="1">
        <v>20</v>
      </c>
      <c r="L34" s="1">
        <v>6</v>
      </c>
      <c r="M34" s="1">
        <v>3</v>
      </c>
      <c r="N34" s="1">
        <v>14</v>
      </c>
      <c r="O34" s="1">
        <v>3</v>
      </c>
      <c r="P34" s="1">
        <v>4</v>
      </c>
      <c r="Q34" s="1">
        <v>12</v>
      </c>
      <c r="R34" s="1">
        <v>7</v>
      </c>
      <c r="S34" s="1">
        <v>0</v>
      </c>
      <c r="T34" s="1">
        <v>2</v>
      </c>
      <c r="U34" s="1">
        <v>1</v>
      </c>
      <c r="V34" s="1">
        <v>1</v>
      </c>
      <c r="W34" s="17">
        <v>0</v>
      </c>
      <c r="X34" s="1">
        <v>3</v>
      </c>
      <c r="Y34" s="1">
        <f t="shared" si="0"/>
        <v>206</v>
      </c>
      <c r="Z34" s="1">
        <f t="shared" si="1"/>
        <v>393</v>
      </c>
      <c r="AA34" s="15">
        <f t="shared" si="2"/>
        <v>0.34390651085141904</v>
      </c>
      <c r="AB34" s="15">
        <f t="shared" si="3"/>
        <v>0.65609348914858101</v>
      </c>
    </row>
    <row r="35" spans="1:28" s="4" customFormat="1" x14ac:dyDescent="0.25">
      <c r="A35" s="2">
        <v>10</v>
      </c>
      <c r="B35" s="2" t="s">
        <v>30</v>
      </c>
      <c r="C35" s="2">
        <v>37</v>
      </c>
      <c r="D35" s="1" t="s">
        <v>632</v>
      </c>
      <c r="E35" s="1" t="s">
        <v>632</v>
      </c>
      <c r="F35" s="2">
        <v>203</v>
      </c>
      <c r="G35" s="2" t="s">
        <v>11</v>
      </c>
      <c r="H35" s="1">
        <v>599</v>
      </c>
      <c r="I35" s="1">
        <v>60</v>
      </c>
      <c r="J35" s="1">
        <v>41</v>
      </c>
      <c r="K35" s="1">
        <v>21</v>
      </c>
      <c r="L35" s="1">
        <v>4</v>
      </c>
      <c r="M35" s="1">
        <v>6</v>
      </c>
      <c r="N35" s="1">
        <v>20</v>
      </c>
      <c r="O35" s="1">
        <v>2</v>
      </c>
      <c r="P35" s="1">
        <v>14</v>
      </c>
      <c r="Q35" s="1">
        <v>14</v>
      </c>
      <c r="R35" s="1">
        <v>7</v>
      </c>
      <c r="S35" s="1">
        <v>2</v>
      </c>
      <c r="T35" s="1">
        <v>2</v>
      </c>
      <c r="U35" s="1">
        <v>1</v>
      </c>
      <c r="V35" s="1">
        <v>3</v>
      </c>
      <c r="W35" s="17">
        <v>0</v>
      </c>
      <c r="X35" s="1">
        <v>16</v>
      </c>
      <c r="Y35" s="1">
        <f t="shared" si="0"/>
        <v>213</v>
      </c>
      <c r="Z35" s="1">
        <f t="shared" si="1"/>
        <v>386</v>
      </c>
      <c r="AA35" s="15">
        <f t="shared" si="2"/>
        <v>0.35559265442404009</v>
      </c>
      <c r="AB35" s="15">
        <f t="shared" si="3"/>
        <v>0.64440734557595991</v>
      </c>
    </row>
    <row r="36" spans="1:28" s="4" customFormat="1" x14ac:dyDescent="0.25">
      <c r="A36" s="2">
        <v>11</v>
      </c>
      <c r="B36" s="2" t="s">
        <v>30</v>
      </c>
      <c r="C36" s="2">
        <v>37</v>
      </c>
      <c r="D36" s="1" t="s">
        <v>632</v>
      </c>
      <c r="E36" s="1" t="s">
        <v>632</v>
      </c>
      <c r="F36" s="2">
        <v>203</v>
      </c>
      <c r="G36" s="2" t="s">
        <v>12</v>
      </c>
      <c r="H36" s="1">
        <v>599</v>
      </c>
      <c r="I36" s="1">
        <v>59</v>
      </c>
      <c r="J36" s="1">
        <v>56</v>
      </c>
      <c r="K36" s="1">
        <v>21</v>
      </c>
      <c r="L36" s="1">
        <v>4</v>
      </c>
      <c r="M36" s="1">
        <v>6</v>
      </c>
      <c r="N36" s="1">
        <v>21</v>
      </c>
      <c r="O36" s="1">
        <v>4</v>
      </c>
      <c r="P36" s="1">
        <v>11</v>
      </c>
      <c r="Q36" s="1">
        <v>3</v>
      </c>
      <c r="R36" s="1">
        <v>4</v>
      </c>
      <c r="S36" s="1">
        <v>3</v>
      </c>
      <c r="T36" s="1">
        <v>1</v>
      </c>
      <c r="U36" s="1">
        <v>0</v>
      </c>
      <c r="V36" s="1">
        <v>6</v>
      </c>
      <c r="W36" s="17">
        <v>0</v>
      </c>
      <c r="X36" s="1">
        <v>3</v>
      </c>
      <c r="Y36" s="1">
        <f t="shared" si="0"/>
        <v>202</v>
      </c>
      <c r="Z36" s="1">
        <f t="shared" si="1"/>
        <v>397</v>
      </c>
      <c r="AA36" s="15">
        <f t="shared" si="2"/>
        <v>0.337228714524207</v>
      </c>
      <c r="AB36" s="15">
        <f t="shared" si="3"/>
        <v>0.662771285475793</v>
      </c>
    </row>
    <row r="37" spans="1:28" s="4" customFormat="1" x14ac:dyDescent="0.25">
      <c r="A37" s="2">
        <v>12</v>
      </c>
      <c r="B37" s="2" t="s">
        <v>30</v>
      </c>
      <c r="C37" s="2">
        <v>37</v>
      </c>
      <c r="D37" s="1" t="s">
        <v>632</v>
      </c>
      <c r="E37" s="1" t="s">
        <v>632</v>
      </c>
      <c r="F37" s="2">
        <v>203</v>
      </c>
      <c r="G37" s="2" t="s">
        <v>13</v>
      </c>
      <c r="H37" s="1">
        <v>599</v>
      </c>
      <c r="I37" s="1">
        <v>57</v>
      </c>
      <c r="J37" s="1">
        <v>37</v>
      </c>
      <c r="K37" s="1">
        <v>29</v>
      </c>
      <c r="L37" s="1">
        <v>3</v>
      </c>
      <c r="M37" s="1">
        <v>4</v>
      </c>
      <c r="N37" s="1">
        <v>19</v>
      </c>
      <c r="O37" s="1">
        <v>4</v>
      </c>
      <c r="P37" s="1">
        <v>6</v>
      </c>
      <c r="Q37" s="1">
        <v>3</v>
      </c>
      <c r="R37" s="1">
        <v>7</v>
      </c>
      <c r="S37" s="1">
        <v>0</v>
      </c>
      <c r="T37" s="1">
        <v>3</v>
      </c>
      <c r="U37" s="1">
        <v>1</v>
      </c>
      <c r="V37" s="1">
        <v>11</v>
      </c>
      <c r="W37" s="17">
        <v>1</v>
      </c>
      <c r="X37" s="1">
        <v>10</v>
      </c>
      <c r="Y37" s="1">
        <f t="shared" si="0"/>
        <v>195</v>
      </c>
      <c r="Z37" s="1">
        <f t="shared" si="1"/>
        <v>404</v>
      </c>
      <c r="AA37" s="15">
        <f t="shared" si="2"/>
        <v>0.32554257095158595</v>
      </c>
      <c r="AB37" s="15">
        <f t="shared" si="3"/>
        <v>0.67445742904841399</v>
      </c>
    </row>
    <row r="38" spans="1:28" s="4" customFormat="1" x14ac:dyDescent="0.25">
      <c r="A38" s="2">
        <v>13</v>
      </c>
      <c r="B38" s="2" t="s">
        <v>30</v>
      </c>
      <c r="C38" s="2">
        <v>37</v>
      </c>
      <c r="D38" s="1" t="s">
        <v>632</v>
      </c>
      <c r="E38" s="1" t="s">
        <v>632</v>
      </c>
      <c r="F38" s="2">
        <v>204</v>
      </c>
      <c r="G38" s="2" t="s">
        <v>10</v>
      </c>
      <c r="H38" s="1">
        <v>696</v>
      </c>
      <c r="I38" s="1">
        <v>104</v>
      </c>
      <c r="J38" s="1">
        <v>94</v>
      </c>
      <c r="K38" s="1">
        <v>23</v>
      </c>
      <c r="L38" s="1">
        <v>2</v>
      </c>
      <c r="M38" s="1">
        <v>2</v>
      </c>
      <c r="N38" s="1">
        <v>18</v>
      </c>
      <c r="O38" s="1">
        <v>2</v>
      </c>
      <c r="P38" s="1">
        <v>9</v>
      </c>
      <c r="Q38" s="1">
        <v>8</v>
      </c>
      <c r="R38" s="1">
        <v>7</v>
      </c>
      <c r="S38" s="1">
        <v>5</v>
      </c>
      <c r="T38" s="1">
        <v>0</v>
      </c>
      <c r="U38" s="1">
        <v>1</v>
      </c>
      <c r="V38" s="43">
        <v>8</v>
      </c>
      <c r="W38" s="17">
        <v>1</v>
      </c>
      <c r="X38" s="1">
        <v>8</v>
      </c>
      <c r="Y38" s="1">
        <f t="shared" si="0"/>
        <v>292</v>
      </c>
      <c r="Z38" s="1">
        <f t="shared" si="1"/>
        <v>404</v>
      </c>
      <c r="AA38" s="15">
        <f t="shared" si="2"/>
        <v>0.41954022988505746</v>
      </c>
      <c r="AB38" s="15">
        <f t="shared" si="3"/>
        <v>0.58045977011494254</v>
      </c>
    </row>
    <row r="39" spans="1:28" s="4" customFormat="1" x14ac:dyDescent="0.25">
      <c r="A39" s="2">
        <v>14</v>
      </c>
      <c r="B39" s="2" t="s">
        <v>30</v>
      </c>
      <c r="C39" s="2">
        <v>37</v>
      </c>
      <c r="D39" s="1" t="s">
        <v>632</v>
      </c>
      <c r="E39" s="1" t="s">
        <v>632</v>
      </c>
      <c r="F39" s="2">
        <v>204</v>
      </c>
      <c r="G39" s="2" t="s">
        <v>11</v>
      </c>
      <c r="H39" s="1">
        <v>696</v>
      </c>
      <c r="I39" s="1">
        <v>94</v>
      </c>
      <c r="J39" s="1">
        <v>71</v>
      </c>
      <c r="K39" s="1">
        <v>18</v>
      </c>
      <c r="L39" s="1">
        <v>2</v>
      </c>
      <c r="M39" s="1">
        <v>3</v>
      </c>
      <c r="N39" s="1">
        <v>10</v>
      </c>
      <c r="O39" s="1">
        <v>1</v>
      </c>
      <c r="P39" s="1">
        <v>10</v>
      </c>
      <c r="Q39" s="1">
        <v>2</v>
      </c>
      <c r="R39" s="1">
        <v>5</v>
      </c>
      <c r="S39" s="1">
        <v>0</v>
      </c>
      <c r="T39" s="1">
        <v>4</v>
      </c>
      <c r="U39" s="1">
        <v>1</v>
      </c>
      <c r="V39" s="1">
        <v>7</v>
      </c>
      <c r="W39" s="17">
        <v>0</v>
      </c>
      <c r="X39" s="1">
        <v>7</v>
      </c>
      <c r="Y39" s="1">
        <f t="shared" si="0"/>
        <v>235</v>
      </c>
      <c r="Z39" s="1">
        <f t="shared" si="1"/>
        <v>461</v>
      </c>
      <c r="AA39" s="15">
        <f t="shared" si="2"/>
        <v>0.33764367816091956</v>
      </c>
      <c r="AB39" s="15">
        <f t="shared" si="3"/>
        <v>0.66235632183908044</v>
      </c>
    </row>
    <row r="40" spans="1:28" s="4" customFormat="1" x14ac:dyDescent="0.25">
      <c r="A40" s="2">
        <v>15</v>
      </c>
      <c r="B40" s="2" t="s">
        <v>30</v>
      </c>
      <c r="C40" s="2">
        <v>37</v>
      </c>
      <c r="D40" s="1" t="s">
        <v>632</v>
      </c>
      <c r="E40" s="1" t="s">
        <v>632</v>
      </c>
      <c r="F40" s="2">
        <v>204</v>
      </c>
      <c r="G40" s="2" t="s">
        <v>12</v>
      </c>
      <c r="H40" s="1">
        <v>697</v>
      </c>
      <c r="I40" s="1">
        <v>83</v>
      </c>
      <c r="J40" s="1">
        <v>68</v>
      </c>
      <c r="K40" s="1">
        <v>21</v>
      </c>
      <c r="L40" s="1">
        <v>6</v>
      </c>
      <c r="M40" s="1">
        <v>3</v>
      </c>
      <c r="N40" s="1">
        <v>28</v>
      </c>
      <c r="O40" s="1">
        <v>3</v>
      </c>
      <c r="P40" s="1">
        <v>10</v>
      </c>
      <c r="Q40" s="1">
        <v>9</v>
      </c>
      <c r="R40" s="1">
        <v>11</v>
      </c>
      <c r="S40" s="1">
        <v>3</v>
      </c>
      <c r="T40" s="1">
        <v>0</v>
      </c>
      <c r="U40" s="1">
        <v>0</v>
      </c>
      <c r="V40" s="1">
        <v>3</v>
      </c>
      <c r="W40" s="17">
        <v>0</v>
      </c>
      <c r="X40" s="1">
        <v>10</v>
      </c>
      <c r="Y40" s="1">
        <f t="shared" si="0"/>
        <v>258</v>
      </c>
      <c r="Z40" s="1">
        <f t="shared" si="1"/>
        <v>439</v>
      </c>
      <c r="AA40" s="15">
        <f t="shared" si="2"/>
        <v>0.37015781922525109</v>
      </c>
      <c r="AB40" s="15">
        <f t="shared" si="3"/>
        <v>0.62984218077474896</v>
      </c>
    </row>
    <row r="41" spans="1:28" s="4" customFormat="1" x14ac:dyDescent="0.25">
      <c r="A41" s="2">
        <v>16</v>
      </c>
      <c r="B41" s="2" t="s">
        <v>30</v>
      </c>
      <c r="C41" s="2">
        <v>37</v>
      </c>
      <c r="D41" s="1" t="s">
        <v>632</v>
      </c>
      <c r="E41" s="1" t="s">
        <v>632</v>
      </c>
      <c r="F41" s="2">
        <v>205</v>
      </c>
      <c r="G41" s="2" t="s">
        <v>10</v>
      </c>
      <c r="H41" s="1">
        <v>582</v>
      </c>
      <c r="I41" s="1">
        <v>75</v>
      </c>
      <c r="J41" s="1">
        <v>56</v>
      </c>
      <c r="K41" s="1">
        <v>17</v>
      </c>
      <c r="L41" s="1">
        <v>3</v>
      </c>
      <c r="M41" s="1">
        <v>5</v>
      </c>
      <c r="N41" s="1">
        <v>22</v>
      </c>
      <c r="O41" s="1">
        <v>3</v>
      </c>
      <c r="P41" s="1">
        <v>5</v>
      </c>
      <c r="Q41" s="1">
        <v>5</v>
      </c>
      <c r="R41" s="1">
        <v>12</v>
      </c>
      <c r="S41" s="1">
        <v>1</v>
      </c>
      <c r="T41" s="1">
        <v>0</v>
      </c>
      <c r="U41" s="1">
        <v>0</v>
      </c>
      <c r="V41" s="1">
        <v>4</v>
      </c>
      <c r="W41" s="17">
        <v>1</v>
      </c>
      <c r="X41" s="1">
        <v>12</v>
      </c>
      <c r="Y41" s="1">
        <f t="shared" si="0"/>
        <v>221</v>
      </c>
      <c r="Z41" s="1">
        <f t="shared" si="1"/>
        <v>361</v>
      </c>
      <c r="AA41" s="15">
        <f t="shared" si="2"/>
        <v>0.3797250859106529</v>
      </c>
      <c r="AB41" s="15">
        <f t="shared" si="3"/>
        <v>0.6202749140893471</v>
      </c>
    </row>
    <row r="42" spans="1:28" s="4" customFormat="1" x14ac:dyDescent="0.25">
      <c r="A42" s="2">
        <v>17</v>
      </c>
      <c r="B42" s="2" t="s">
        <v>30</v>
      </c>
      <c r="C42" s="2">
        <v>37</v>
      </c>
      <c r="D42" s="1" t="s">
        <v>632</v>
      </c>
      <c r="E42" s="1" t="s">
        <v>632</v>
      </c>
      <c r="F42" s="2">
        <v>205</v>
      </c>
      <c r="G42" s="2" t="s">
        <v>11</v>
      </c>
      <c r="H42" s="1">
        <v>583</v>
      </c>
      <c r="I42" s="1">
        <v>74</v>
      </c>
      <c r="J42" s="1">
        <v>48</v>
      </c>
      <c r="K42" s="1">
        <v>10</v>
      </c>
      <c r="L42" s="1">
        <v>0</v>
      </c>
      <c r="M42" s="1">
        <v>3</v>
      </c>
      <c r="N42" s="1">
        <v>23</v>
      </c>
      <c r="O42" s="1">
        <v>6</v>
      </c>
      <c r="P42" s="1">
        <v>3</v>
      </c>
      <c r="Q42" s="1">
        <v>2</v>
      </c>
      <c r="R42" s="1">
        <v>6</v>
      </c>
      <c r="S42" s="1">
        <v>3</v>
      </c>
      <c r="T42" s="1">
        <v>0</v>
      </c>
      <c r="U42" s="1">
        <v>1</v>
      </c>
      <c r="V42" s="1">
        <v>4</v>
      </c>
      <c r="W42" s="17">
        <v>0</v>
      </c>
      <c r="X42" s="1">
        <v>7</v>
      </c>
      <c r="Y42" s="1">
        <f t="shared" si="0"/>
        <v>190</v>
      </c>
      <c r="Z42" s="1">
        <f t="shared" si="1"/>
        <v>393</v>
      </c>
      <c r="AA42" s="15">
        <f t="shared" si="2"/>
        <v>0.32590051457975988</v>
      </c>
      <c r="AB42" s="15">
        <f t="shared" si="3"/>
        <v>0.67409948542024012</v>
      </c>
    </row>
    <row r="43" spans="1:28" s="4" customFormat="1" x14ac:dyDescent="0.25">
      <c r="A43" s="2">
        <v>18</v>
      </c>
      <c r="B43" s="2" t="s">
        <v>30</v>
      </c>
      <c r="C43" s="2">
        <v>37</v>
      </c>
      <c r="D43" s="1" t="s">
        <v>632</v>
      </c>
      <c r="E43" s="1" t="s">
        <v>632</v>
      </c>
      <c r="F43" s="2">
        <v>205</v>
      </c>
      <c r="G43" s="2" t="s">
        <v>12</v>
      </c>
      <c r="H43" s="1">
        <v>583</v>
      </c>
      <c r="I43" s="1">
        <v>71</v>
      </c>
      <c r="J43" s="1">
        <v>52</v>
      </c>
      <c r="K43" s="1">
        <v>19</v>
      </c>
      <c r="L43" s="1">
        <v>2</v>
      </c>
      <c r="M43" s="1">
        <v>4</v>
      </c>
      <c r="N43" s="1">
        <v>20</v>
      </c>
      <c r="O43" s="1">
        <v>5</v>
      </c>
      <c r="P43" s="1">
        <v>3</v>
      </c>
      <c r="Q43" s="1">
        <v>0</v>
      </c>
      <c r="R43" s="1">
        <v>5</v>
      </c>
      <c r="S43" s="1">
        <v>0</v>
      </c>
      <c r="T43" s="1">
        <v>0</v>
      </c>
      <c r="U43" s="1">
        <v>0</v>
      </c>
      <c r="V43" s="1">
        <v>4</v>
      </c>
      <c r="W43" s="17">
        <v>1</v>
      </c>
      <c r="X43" s="1">
        <v>6</v>
      </c>
      <c r="Y43" s="1">
        <f t="shared" si="0"/>
        <v>192</v>
      </c>
      <c r="Z43" s="1">
        <f t="shared" si="1"/>
        <v>391</v>
      </c>
      <c r="AA43" s="15">
        <f t="shared" si="2"/>
        <v>0.32933104631217841</v>
      </c>
      <c r="AB43" s="15">
        <f t="shared" si="3"/>
        <v>0.67066895368782165</v>
      </c>
    </row>
    <row r="44" spans="1:28" s="4" customFormat="1" x14ac:dyDescent="0.25">
      <c r="A44" s="2">
        <v>19</v>
      </c>
      <c r="B44" s="2" t="s">
        <v>30</v>
      </c>
      <c r="C44" s="2">
        <v>37</v>
      </c>
      <c r="D44" s="1" t="s">
        <v>632</v>
      </c>
      <c r="E44" s="1" t="s">
        <v>632</v>
      </c>
      <c r="F44" s="2">
        <v>206</v>
      </c>
      <c r="G44" s="2" t="s">
        <v>10</v>
      </c>
      <c r="H44" s="1">
        <v>572</v>
      </c>
      <c r="I44" s="1">
        <v>66</v>
      </c>
      <c r="J44" s="1">
        <v>49</v>
      </c>
      <c r="K44" s="1">
        <v>13</v>
      </c>
      <c r="L44" s="1">
        <v>2</v>
      </c>
      <c r="M44" s="1">
        <v>5</v>
      </c>
      <c r="N44" s="1">
        <v>29</v>
      </c>
      <c r="O44" s="1">
        <v>3</v>
      </c>
      <c r="P44" s="1">
        <v>7</v>
      </c>
      <c r="Q44" s="1">
        <v>13</v>
      </c>
      <c r="R44" s="1">
        <v>9</v>
      </c>
      <c r="S44" s="1">
        <v>0</v>
      </c>
      <c r="T44" s="1">
        <v>0</v>
      </c>
      <c r="U44" s="1">
        <v>0</v>
      </c>
      <c r="V44" s="1">
        <v>0</v>
      </c>
      <c r="W44" s="17">
        <v>0</v>
      </c>
      <c r="X44" s="1">
        <v>8</v>
      </c>
      <c r="Y44" s="1">
        <f t="shared" si="0"/>
        <v>204</v>
      </c>
      <c r="Z44" s="1">
        <f t="shared" si="1"/>
        <v>368</v>
      </c>
      <c r="AA44" s="15">
        <f t="shared" si="2"/>
        <v>0.35664335664335667</v>
      </c>
      <c r="AB44" s="15">
        <f t="shared" si="3"/>
        <v>0.64335664335664333</v>
      </c>
    </row>
    <row r="45" spans="1:28" s="4" customFormat="1" x14ac:dyDescent="0.25">
      <c r="A45" s="2">
        <v>20</v>
      </c>
      <c r="B45" s="2" t="s">
        <v>30</v>
      </c>
      <c r="C45" s="2">
        <v>37</v>
      </c>
      <c r="D45" s="1" t="s">
        <v>632</v>
      </c>
      <c r="E45" s="1" t="s">
        <v>632</v>
      </c>
      <c r="F45" s="2">
        <v>206</v>
      </c>
      <c r="G45" s="2" t="s">
        <v>11</v>
      </c>
      <c r="H45" s="1">
        <v>572</v>
      </c>
      <c r="I45" s="1">
        <v>71</v>
      </c>
      <c r="J45" s="1">
        <v>27</v>
      </c>
      <c r="K45" s="1">
        <v>11</v>
      </c>
      <c r="L45" s="1">
        <v>2</v>
      </c>
      <c r="M45" s="1">
        <v>4</v>
      </c>
      <c r="N45" s="1">
        <v>19</v>
      </c>
      <c r="O45" s="1">
        <v>5</v>
      </c>
      <c r="P45" s="1">
        <v>7</v>
      </c>
      <c r="Q45" s="1">
        <v>9</v>
      </c>
      <c r="R45" s="1">
        <v>3</v>
      </c>
      <c r="S45" s="1">
        <v>2</v>
      </c>
      <c r="T45" s="1">
        <v>0</v>
      </c>
      <c r="U45" s="1">
        <v>0</v>
      </c>
      <c r="V45" s="1">
        <v>0</v>
      </c>
      <c r="W45" s="17">
        <v>1</v>
      </c>
      <c r="X45" s="1">
        <v>12</v>
      </c>
      <c r="Y45" s="1">
        <f t="shared" si="0"/>
        <v>173</v>
      </c>
      <c r="Z45" s="1">
        <f t="shared" si="1"/>
        <v>399</v>
      </c>
      <c r="AA45" s="15">
        <f t="shared" si="2"/>
        <v>0.30244755244755245</v>
      </c>
      <c r="AB45" s="15">
        <f t="shared" si="3"/>
        <v>0.69755244755244761</v>
      </c>
    </row>
    <row r="46" spans="1:28" s="4" customFormat="1" x14ac:dyDescent="0.25">
      <c r="A46" s="2">
        <v>21</v>
      </c>
      <c r="B46" s="2" t="s">
        <v>30</v>
      </c>
      <c r="C46" s="2">
        <v>37</v>
      </c>
      <c r="D46" s="1" t="s">
        <v>632</v>
      </c>
      <c r="E46" s="1" t="s">
        <v>632</v>
      </c>
      <c r="F46" s="2">
        <v>206</v>
      </c>
      <c r="G46" s="2" t="s">
        <v>12</v>
      </c>
      <c r="H46" s="1">
        <v>573</v>
      </c>
      <c r="I46" s="1">
        <v>77</v>
      </c>
      <c r="J46" s="1">
        <v>33</v>
      </c>
      <c r="K46" s="1">
        <v>19</v>
      </c>
      <c r="L46" s="1">
        <v>4</v>
      </c>
      <c r="M46" s="1">
        <v>4</v>
      </c>
      <c r="N46" s="1">
        <v>30</v>
      </c>
      <c r="O46" s="1">
        <v>10</v>
      </c>
      <c r="P46" s="1">
        <v>4</v>
      </c>
      <c r="Q46" s="1">
        <v>7</v>
      </c>
      <c r="R46" s="1">
        <v>8</v>
      </c>
      <c r="S46" s="1">
        <v>3</v>
      </c>
      <c r="T46" s="1">
        <v>0</v>
      </c>
      <c r="U46" s="1">
        <v>1</v>
      </c>
      <c r="V46" s="1">
        <v>3</v>
      </c>
      <c r="W46" s="17">
        <v>0</v>
      </c>
      <c r="X46" s="1">
        <v>4</v>
      </c>
      <c r="Y46" s="1">
        <f t="shared" si="0"/>
        <v>207</v>
      </c>
      <c r="Z46" s="1">
        <f t="shared" si="1"/>
        <v>366</v>
      </c>
      <c r="AA46" s="15">
        <f t="shared" si="2"/>
        <v>0.36125654450261779</v>
      </c>
      <c r="AB46" s="15">
        <f t="shared" si="3"/>
        <v>0.63874345549738221</v>
      </c>
    </row>
    <row r="47" spans="1:28" s="4" customFormat="1" x14ac:dyDescent="0.25">
      <c r="A47" s="2">
        <v>22</v>
      </c>
      <c r="B47" s="2" t="s">
        <v>30</v>
      </c>
      <c r="C47" s="2">
        <v>37</v>
      </c>
      <c r="D47" s="1" t="s">
        <v>632</v>
      </c>
      <c r="E47" s="1" t="s">
        <v>632</v>
      </c>
      <c r="F47" s="2">
        <v>206</v>
      </c>
      <c r="G47" s="2" t="s">
        <v>13</v>
      </c>
      <c r="H47" s="1">
        <v>573</v>
      </c>
      <c r="I47" s="1">
        <v>63</v>
      </c>
      <c r="J47" s="1">
        <v>53</v>
      </c>
      <c r="K47" s="1">
        <v>13</v>
      </c>
      <c r="L47" s="1">
        <v>3</v>
      </c>
      <c r="M47" s="1">
        <v>2</v>
      </c>
      <c r="N47" s="1">
        <v>27</v>
      </c>
      <c r="O47" s="1">
        <v>12</v>
      </c>
      <c r="P47" s="1">
        <v>5</v>
      </c>
      <c r="Q47" s="1">
        <v>2</v>
      </c>
      <c r="R47" s="1">
        <v>7</v>
      </c>
      <c r="S47" s="1">
        <v>2</v>
      </c>
      <c r="T47" s="1">
        <v>0</v>
      </c>
      <c r="U47" s="1">
        <v>0</v>
      </c>
      <c r="V47" s="1">
        <v>6</v>
      </c>
      <c r="W47" s="17">
        <v>0</v>
      </c>
      <c r="X47" s="1">
        <v>6</v>
      </c>
      <c r="Y47" s="1">
        <f t="shared" si="0"/>
        <v>201</v>
      </c>
      <c r="Z47" s="1">
        <f t="shared" si="1"/>
        <v>372</v>
      </c>
      <c r="AA47" s="15">
        <f t="shared" si="2"/>
        <v>0.35078534031413611</v>
      </c>
      <c r="AB47" s="15">
        <f t="shared" si="3"/>
        <v>0.64921465968586389</v>
      </c>
    </row>
    <row r="48" spans="1:28" s="4" customFormat="1" x14ac:dyDescent="0.25">
      <c r="A48" s="2">
        <v>23</v>
      </c>
      <c r="B48" s="2" t="s">
        <v>30</v>
      </c>
      <c r="C48" s="2">
        <v>37</v>
      </c>
      <c r="D48" s="1" t="s">
        <v>632</v>
      </c>
      <c r="E48" s="1" t="s">
        <v>632</v>
      </c>
      <c r="F48" s="2">
        <v>207</v>
      </c>
      <c r="G48" s="2" t="s">
        <v>10</v>
      </c>
      <c r="H48" s="1">
        <v>609</v>
      </c>
      <c r="I48" s="1">
        <v>103</v>
      </c>
      <c r="J48" s="1">
        <v>53</v>
      </c>
      <c r="K48" s="1">
        <v>8</v>
      </c>
      <c r="L48" s="1">
        <v>2</v>
      </c>
      <c r="M48" s="1">
        <v>4</v>
      </c>
      <c r="N48" s="1">
        <v>29</v>
      </c>
      <c r="O48" s="1">
        <v>2</v>
      </c>
      <c r="P48" s="1">
        <v>7</v>
      </c>
      <c r="Q48" s="1">
        <v>6</v>
      </c>
      <c r="R48" s="1">
        <v>7</v>
      </c>
      <c r="S48" s="1">
        <v>0</v>
      </c>
      <c r="T48" s="1">
        <v>2</v>
      </c>
      <c r="U48" s="1">
        <v>0</v>
      </c>
      <c r="V48" s="1">
        <v>2</v>
      </c>
      <c r="W48" s="17">
        <v>0</v>
      </c>
      <c r="X48" s="1">
        <v>14</v>
      </c>
      <c r="Y48" s="1">
        <f t="shared" si="0"/>
        <v>239</v>
      </c>
      <c r="Z48" s="1">
        <f t="shared" si="1"/>
        <v>370</v>
      </c>
      <c r="AA48" s="15">
        <f t="shared" si="2"/>
        <v>0.39244663382594419</v>
      </c>
      <c r="AB48" s="15">
        <f t="shared" si="3"/>
        <v>0.60755336617405586</v>
      </c>
    </row>
    <row r="49" spans="1:28" s="4" customFormat="1" x14ac:dyDescent="0.25">
      <c r="A49" s="2">
        <v>24</v>
      </c>
      <c r="B49" s="2" t="s">
        <v>30</v>
      </c>
      <c r="C49" s="2">
        <v>37</v>
      </c>
      <c r="D49" s="1" t="s">
        <v>632</v>
      </c>
      <c r="E49" s="1" t="s">
        <v>632</v>
      </c>
      <c r="F49" s="2">
        <v>207</v>
      </c>
      <c r="G49" s="2" t="s">
        <v>11</v>
      </c>
      <c r="H49" s="1">
        <v>609</v>
      </c>
      <c r="I49" s="1">
        <v>98</v>
      </c>
      <c r="J49" s="1">
        <v>52</v>
      </c>
      <c r="K49" s="1">
        <v>13</v>
      </c>
      <c r="L49" s="1">
        <v>5</v>
      </c>
      <c r="M49" s="1">
        <v>0</v>
      </c>
      <c r="N49" s="1">
        <v>17</v>
      </c>
      <c r="O49" s="1">
        <v>1</v>
      </c>
      <c r="P49" s="1">
        <v>8</v>
      </c>
      <c r="Q49" s="1">
        <v>2</v>
      </c>
      <c r="R49" s="1">
        <v>6</v>
      </c>
      <c r="S49" s="1">
        <v>3</v>
      </c>
      <c r="T49" s="1">
        <v>0</v>
      </c>
      <c r="U49" s="1">
        <v>1</v>
      </c>
      <c r="V49" s="1">
        <v>3</v>
      </c>
      <c r="W49" s="17">
        <v>0</v>
      </c>
      <c r="X49" s="1">
        <v>4</v>
      </c>
      <c r="Y49" s="1">
        <f t="shared" si="0"/>
        <v>213</v>
      </c>
      <c r="Z49" s="1">
        <f t="shared" si="1"/>
        <v>396</v>
      </c>
      <c r="AA49" s="15">
        <f t="shared" si="2"/>
        <v>0.34975369458128081</v>
      </c>
      <c r="AB49" s="15">
        <f t="shared" si="3"/>
        <v>0.65024630541871919</v>
      </c>
    </row>
    <row r="50" spans="1:28" s="4" customFormat="1" x14ac:dyDescent="0.25">
      <c r="A50" s="2">
        <v>25</v>
      </c>
      <c r="B50" s="2" t="s">
        <v>30</v>
      </c>
      <c r="C50" s="2">
        <v>37</v>
      </c>
      <c r="D50" s="1" t="s">
        <v>632</v>
      </c>
      <c r="E50" s="1" t="s">
        <v>632</v>
      </c>
      <c r="F50" s="2">
        <v>207</v>
      </c>
      <c r="G50" s="2" t="s">
        <v>12</v>
      </c>
      <c r="H50" s="1">
        <v>610</v>
      </c>
      <c r="I50" s="1">
        <v>80</v>
      </c>
      <c r="J50" s="1">
        <v>65</v>
      </c>
      <c r="K50" s="1">
        <v>0</v>
      </c>
      <c r="L50" s="1">
        <v>5</v>
      </c>
      <c r="M50" s="1">
        <v>2</v>
      </c>
      <c r="N50" s="1">
        <v>15</v>
      </c>
      <c r="O50" s="1">
        <v>4</v>
      </c>
      <c r="P50" s="1">
        <v>0</v>
      </c>
      <c r="Q50" s="1">
        <v>0</v>
      </c>
      <c r="R50" s="1">
        <v>6</v>
      </c>
      <c r="S50" s="1">
        <v>3</v>
      </c>
      <c r="T50" s="1">
        <v>3</v>
      </c>
      <c r="U50" s="1">
        <v>0</v>
      </c>
      <c r="V50" s="1">
        <v>6</v>
      </c>
      <c r="W50" s="17">
        <v>0</v>
      </c>
      <c r="X50" s="1">
        <v>7</v>
      </c>
      <c r="Y50" s="1">
        <f t="shared" si="0"/>
        <v>196</v>
      </c>
      <c r="Z50" s="1">
        <f t="shared" si="1"/>
        <v>414</v>
      </c>
      <c r="AA50" s="15">
        <f t="shared" si="2"/>
        <v>0.32131147540983607</v>
      </c>
      <c r="AB50" s="15">
        <f t="shared" si="3"/>
        <v>0.67868852459016393</v>
      </c>
    </row>
    <row r="51" spans="1:28" s="4" customFormat="1" x14ac:dyDescent="0.25">
      <c r="A51" s="2">
        <v>26</v>
      </c>
      <c r="B51" s="2" t="s">
        <v>30</v>
      </c>
      <c r="C51" s="2">
        <v>37</v>
      </c>
      <c r="D51" s="1" t="s">
        <v>632</v>
      </c>
      <c r="E51" s="1" t="s">
        <v>632</v>
      </c>
      <c r="F51" s="2">
        <v>207</v>
      </c>
      <c r="G51" s="2" t="s">
        <v>13</v>
      </c>
      <c r="H51" s="1">
        <v>610</v>
      </c>
      <c r="I51" s="1">
        <v>81</v>
      </c>
      <c r="J51" s="1">
        <v>59</v>
      </c>
      <c r="K51" s="1">
        <v>11</v>
      </c>
      <c r="L51" s="1">
        <v>2</v>
      </c>
      <c r="M51" s="1">
        <v>0</v>
      </c>
      <c r="N51" s="1">
        <v>23</v>
      </c>
      <c r="O51" s="1">
        <v>6</v>
      </c>
      <c r="P51" s="1">
        <v>4</v>
      </c>
      <c r="Q51" s="1">
        <v>2</v>
      </c>
      <c r="R51" s="1">
        <v>9</v>
      </c>
      <c r="S51" s="1">
        <v>2</v>
      </c>
      <c r="T51" s="1">
        <v>0</v>
      </c>
      <c r="U51" s="1">
        <v>0</v>
      </c>
      <c r="V51" s="1">
        <v>4</v>
      </c>
      <c r="W51" s="17">
        <v>0</v>
      </c>
      <c r="X51" s="1">
        <v>10</v>
      </c>
      <c r="Y51" s="1">
        <f t="shared" si="0"/>
        <v>213</v>
      </c>
      <c r="Z51" s="1">
        <f t="shared" si="1"/>
        <v>397</v>
      </c>
      <c r="AA51" s="15">
        <f t="shared" si="2"/>
        <v>0.34918032786885245</v>
      </c>
      <c r="AB51" s="15">
        <f t="shared" si="3"/>
        <v>0.65081967213114755</v>
      </c>
    </row>
    <row r="52" spans="1:28" s="4" customFormat="1" x14ac:dyDescent="0.25">
      <c r="A52" s="2">
        <v>27</v>
      </c>
      <c r="B52" s="2" t="s">
        <v>30</v>
      </c>
      <c r="C52" s="2">
        <v>37</v>
      </c>
      <c r="D52" s="1" t="s">
        <v>632</v>
      </c>
      <c r="E52" s="1" t="s">
        <v>632</v>
      </c>
      <c r="F52" s="2">
        <v>208</v>
      </c>
      <c r="G52" s="2" t="s">
        <v>10</v>
      </c>
      <c r="H52" s="1">
        <v>595</v>
      </c>
      <c r="I52" s="1">
        <v>50</v>
      </c>
      <c r="J52" s="1">
        <v>48</v>
      </c>
      <c r="K52" s="1">
        <v>15</v>
      </c>
      <c r="L52" s="1">
        <v>2</v>
      </c>
      <c r="M52" s="1">
        <v>2</v>
      </c>
      <c r="N52" s="1">
        <v>13</v>
      </c>
      <c r="O52" s="1">
        <v>2</v>
      </c>
      <c r="P52" s="1">
        <v>3</v>
      </c>
      <c r="Q52" s="1">
        <v>6</v>
      </c>
      <c r="R52" s="1">
        <v>2</v>
      </c>
      <c r="S52" s="1">
        <v>1</v>
      </c>
      <c r="T52" s="1">
        <v>0</v>
      </c>
      <c r="U52" s="1">
        <v>0</v>
      </c>
      <c r="V52" s="1">
        <v>2</v>
      </c>
      <c r="W52" s="17">
        <v>0</v>
      </c>
      <c r="X52" s="1">
        <v>6</v>
      </c>
      <c r="Y52" s="1">
        <f t="shared" si="0"/>
        <v>152</v>
      </c>
      <c r="Z52" s="1">
        <f t="shared" si="1"/>
        <v>443</v>
      </c>
      <c r="AA52" s="15">
        <f t="shared" si="2"/>
        <v>0.25546218487394956</v>
      </c>
      <c r="AB52" s="15">
        <f t="shared" si="3"/>
        <v>0.74453781512605044</v>
      </c>
    </row>
    <row r="53" spans="1:28" s="4" customFormat="1" x14ac:dyDescent="0.25">
      <c r="A53" s="2">
        <v>28</v>
      </c>
      <c r="B53" s="2" t="s">
        <v>30</v>
      </c>
      <c r="C53" s="2">
        <v>37</v>
      </c>
      <c r="D53" s="1" t="s">
        <v>632</v>
      </c>
      <c r="E53" s="1" t="s">
        <v>632</v>
      </c>
      <c r="F53" s="2">
        <v>208</v>
      </c>
      <c r="G53" s="2" t="s">
        <v>11</v>
      </c>
      <c r="H53" s="1">
        <v>595</v>
      </c>
      <c r="I53" s="1">
        <v>53</v>
      </c>
      <c r="J53" s="1">
        <v>37</v>
      </c>
      <c r="K53" s="1">
        <v>17</v>
      </c>
      <c r="L53" s="1">
        <v>6</v>
      </c>
      <c r="M53" s="1">
        <v>1</v>
      </c>
      <c r="N53" s="1">
        <v>17</v>
      </c>
      <c r="O53" s="1">
        <v>6</v>
      </c>
      <c r="P53" s="1">
        <v>6</v>
      </c>
      <c r="Q53" s="1">
        <v>9</v>
      </c>
      <c r="R53" s="1">
        <v>5</v>
      </c>
      <c r="S53" s="1">
        <v>1</v>
      </c>
      <c r="T53" s="1">
        <v>1</v>
      </c>
      <c r="U53" s="1">
        <v>1</v>
      </c>
      <c r="V53" s="1">
        <v>8</v>
      </c>
      <c r="W53" s="17">
        <v>1</v>
      </c>
      <c r="X53" s="1">
        <v>10</v>
      </c>
      <c r="Y53" s="1">
        <f t="shared" si="0"/>
        <v>179</v>
      </c>
      <c r="Z53" s="1">
        <f t="shared" si="1"/>
        <v>416</v>
      </c>
      <c r="AA53" s="15">
        <f t="shared" si="2"/>
        <v>0.30084033613445377</v>
      </c>
      <c r="AB53" s="15">
        <f t="shared" si="3"/>
        <v>0.69915966386554618</v>
      </c>
    </row>
    <row r="54" spans="1:28" s="4" customFormat="1" x14ac:dyDescent="0.25">
      <c r="A54" s="2">
        <v>29</v>
      </c>
      <c r="B54" s="2" t="s">
        <v>30</v>
      </c>
      <c r="C54" s="2">
        <v>37</v>
      </c>
      <c r="D54" s="1" t="s">
        <v>632</v>
      </c>
      <c r="E54" s="1" t="s">
        <v>632</v>
      </c>
      <c r="F54" s="2">
        <v>208</v>
      </c>
      <c r="G54" s="2" t="s">
        <v>12</v>
      </c>
      <c r="H54" s="1">
        <v>595</v>
      </c>
      <c r="I54" s="1">
        <v>59</v>
      </c>
      <c r="J54" s="1">
        <v>46</v>
      </c>
      <c r="K54" s="1">
        <v>20</v>
      </c>
      <c r="L54" s="1">
        <v>2</v>
      </c>
      <c r="M54" s="1">
        <v>0</v>
      </c>
      <c r="N54" s="1">
        <v>17</v>
      </c>
      <c r="O54" s="1">
        <v>7</v>
      </c>
      <c r="P54" s="1">
        <v>3</v>
      </c>
      <c r="Q54" s="1">
        <v>7</v>
      </c>
      <c r="R54" s="1">
        <v>3</v>
      </c>
      <c r="S54" s="1">
        <v>0</v>
      </c>
      <c r="T54" s="1">
        <v>0</v>
      </c>
      <c r="U54" s="1">
        <v>0</v>
      </c>
      <c r="V54" s="1">
        <v>4</v>
      </c>
      <c r="W54" s="17">
        <v>0</v>
      </c>
      <c r="X54" s="1">
        <v>5</v>
      </c>
      <c r="Y54" s="1">
        <f t="shared" si="0"/>
        <v>173</v>
      </c>
      <c r="Z54" s="1">
        <f t="shared" si="1"/>
        <v>422</v>
      </c>
      <c r="AA54" s="15">
        <f t="shared" si="2"/>
        <v>0.29075630252100843</v>
      </c>
      <c r="AB54" s="15">
        <f t="shared" si="3"/>
        <v>0.70924369747899163</v>
      </c>
    </row>
    <row r="55" spans="1:28" s="4" customFormat="1" x14ac:dyDescent="0.25">
      <c r="A55" s="2">
        <v>30</v>
      </c>
      <c r="B55" s="2" t="s">
        <v>30</v>
      </c>
      <c r="C55" s="2">
        <v>37</v>
      </c>
      <c r="D55" s="1" t="s">
        <v>632</v>
      </c>
      <c r="E55" s="1" t="s">
        <v>632</v>
      </c>
      <c r="F55" s="2">
        <v>208</v>
      </c>
      <c r="G55" s="2" t="s">
        <v>13</v>
      </c>
      <c r="H55" s="1">
        <v>595</v>
      </c>
      <c r="I55" s="1">
        <v>63</v>
      </c>
      <c r="J55" s="1">
        <v>37</v>
      </c>
      <c r="K55" s="1">
        <v>26</v>
      </c>
      <c r="L55" s="1">
        <v>2</v>
      </c>
      <c r="M55" s="1">
        <v>0</v>
      </c>
      <c r="N55" s="1">
        <v>15</v>
      </c>
      <c r="O55" s="1">
        <v>4</v>
      </c>
      <c r="P55" s="1">
        <v>4</v>
      </c>
      <c r="Q55" s="1">
        <v>6</v>
      </c>
      <c r="R55" s="1">
        <v>8</v>
      </c>
      <c r="S55" s="1">
        <v>6</v>
      </c>
      <c r="T55" s="1">
        <v>0</v>
      </c>
      <c r="U55" s="1">
        <v>0</v>
      </c>
      <c r="V55" s="1">
        <v>5</v>
      </c>
      <c r="W55" s="17">
        <v>0</v>
      </c>
      <c r="X55" s="1">
        <v>7</v>
      </c>
      <c r="Y55" s="1">
        <f t="shared" si="0"/>
        <v>183</v>
      </c>
      <c r="Z55" s="1">
        <f t="shared" si="1"/>
        <v>412</v>
      </c>
      <c r="AA55" s="15">
        <f t="shared" si="2"/>
        <v>0.30756302521008405</v>
      </c>
      <c r="AB55" s="15">
        <f t="shared" si="3"/>
        <v>0.69243697478991595</v>
      </c>
    </row>
    <row r="56" spans="1:28" s="4" customFormat="1" x14ac:dyDescent="0.25">
      <c r="A56" s="2">
        <v>31</v>
      </c>
      <c r="B56" s="2" t="s">
        <v>30</v>
      </c>
      <c r="C56" s="2">
        <v>37</v>
      </c>
      <c r="D56" s="1" t="s">
        <v>632</v>
      </c>
      <c r="E56" s="1" t="s">
        <v>632</v>
      </c>
      <c r="F56" s="2">
        <v>209</v>
      </c>
      <c r="G56" s="2" t="s">
        <v>10</v>
      </c>
      <c r="H56" s="1">
        <v>533</v>
      </c>
      <c r="I56" s="1">
        <v>67</v>
      </c>
      <c r="J56" s="1">
        <v>49</v>
      </c>
      <c r="K56" s="1">
        <v>10</v>
      </c>
      <c r="L56" s="1">
        <v>5</v>
      </c>
      <c r="M56" s="1">
        <v>0</v>
      </c>
      <c r="N56" s="1">
        <v>13</v>
      </c>
      <c r="O56" s="1">
        <v>1</v>
      </c>
      <c r="P56" s="1">
        <v>3</v>
      </c>
      <c r="Q56" s="1">
        <v>1</v>
      </c>
      <c r="R56" s="1">
        <v>6</v>
      </c>
      <c r="S56" s="1">
        <v>2</v>
      </c>
      <c r="T56" s="1">
        <v>0</v>
      </c>
      <c r="U56" s="1">
        <v>0</v>
      </c>
      <c r="V56" s="1">
        <v>6</v>
      </c>
      <c r="W56" s="17">
        <v>0</v>
      </c>
      <c r="X56" s="1">
        <v>5</v>
      </c>
      <c r="Y56" s="1">
        <f t="shared" si="0"/>
        <v>168</v>
      </c>
      <c r="Z56" s="1">
        <f t="shared" si="1"/>
        <v>365</v>
      </c>
      <c r="AA56" s="15">
        <f t="shared" si="2"/>
        <v>0.3151969981238274</v>
      </c>
      <c r="AB56" s="15">
        <f t="shared" si="3"/>
        <v>0.6848030018761726</v>
      </c>
    </row>
    <row r="57" spans="1:28" s="4" customFormat="1" x14ac:dyDescent="0.25">
      <c r="A57" s="2">
        <v>32</v>
      </c>
      <c r="B57" s="2" t="s">
        <v>30</v>
      </c>
      <c r="C57" s="2">
        <v>37</v>
      </c>
      <c r="D57" s="1" t="s">
        <v>632</v>
      </c>
      <c r="E57" s="1" t="s">
        <v>632</v>
      </c>
      <c r="F57" s="2">
        <v>209</v>
      </c>
      <c r="G57" s="2" t="s">
        <v>11</v>
      </c>
      <c r="H57" s="1">
        <v>533</v>
      </c>
      <c r="I57" s="1">
        <v>96</v>
      </c>
      <c r="J57" s="1">
        <v>37</v>
      </c>
      <c r="K57" s="1">
        <v>9</v>
      </c>
      <c r="L57" s="1">
        <v>1</v>
      </c>
      <c r="M57" s="1">
        <v>0</v>
      </c>
      <c r="N57" s="1">
        <v>17</v>
      </c>
      <c r="O57" s="1">
        <v>2</v>
      </c>
      <c r="P57" s="1">
        <v>3</v>
      </c>
      <c r="Q57" s="1">
        <v>8</v>
      </c>
      <c r="R57" s="1">
        <v>10</v>
      </c>
      <c r="S57" s="1">
        <v>3</v>
      </c>
      <c r="T57" s="1">
        <v>0</v>
      </c>
      <c r="U57" s="1">
        <v>0</v>
      </c>
      <c r="V57" s="1">
        <v>6</v>
      </c>
      <c r="W57" s="17">
        <v>0</v>
      </c>
      <c r="X57" s="1">
        <v>8</v>
      </c>
      <c r="Y57" s="1">
        <f t="shared" si="0"/>
        <v>200</v>
      </c>
      <c r="Z57" s="1">
        <f t="shared" si="1"/>
        <v>333</v>
      </c>
      <c r="AA57" s="15">
        <f t="shared" si="2"/>
        <v>0.37523452157598497</v>
      </c>
      <c r="AB57" s="15">
        <f t="shared" si="3"/>
        <v>0.62476547842401498</v>
      </c>
    </row>
    <row r="58" spans="1:28" s="4" customFormat="1" x14ac:dyDescent="0.25">
      <c r="A58" s="2">
        <v>33</v>
      </c>
      <c r="B58" s="2" t="s">
        <v>30</v>
      </c>
      <c r="C58" s="2">
        <v>37</v>
      </c>
      <c r="D58" s="1" t="s">
        <v>632</v>
      </c>
      <c r="E58" s="1" t="s">
        <v>632</v>
      </c>
      <c r="F58" s="2">
        <v>209</v>
      </c>
      <c r="G58" s="2" t="s">
        <v>12</v>
      </c>
      <c r="H58" s="1">
        <v>533</v>
      </c>
      <c r="I58" s="1">
        <v>90</v>
      </c>
      <c r="J58" s="1">
        <v>50</v>
      </c>
      <c r="K58" s="1">
        <v>9</v>
      </c>
      <c r="L58" s="1">
        <v>0</v>
      </c>
      <c r="M58" s="1">
        <v>0</v>
      </c>
      <c r="N58" s="1">
        <v>15</v>
      </c>
      <c r="O58" s="1">
        <v>2</v>
      </c>
      <c r="P58" s="1">
        <v>5</v>
      </c>
      <c r="Q58" s="1">
        <v>6</v>
      </c>
      <c r="R58" s="1">
        <v>7</v>
      </c>
      <c r="S58" s="1">
        <v>1</v>
      </c>
      <c r="T58" s="1">
        <v>5</v>
      </c>
      <c r="U58" s="1">
        <v>0</v>
      </c>
      <c r="V58" s="1">
        <v>3</v>
      </c>
      <c r="W58" s="17">
        <v>0</v>
      </c>
      <c r="X58" s="1">
        <v>8</v>
      </c>
      <c r="Y58" s="1">
        <f t="shared" si="0"/>
        <v>201</v>
      </c>
      <c r="Z58" s="1">
        <f t="shared" si="1"/>
        <v>332</v>
      </c>
      <c r="AA58" s="15">
        <f t="shared" si="2"/>
        <v>0.37711069418386489</v>
      </c>
      <c r="AB58" s="15">
        <f t="shared" si="3"/>
        <v>0.62288930581613511</v>
      </c>
    </row>
    <row r="59" spans="1:28" s="4" customFormat="1" x14ac:dyDescent="0.25">
      <c r="A59" s="2">
        <v>34</v>
      </c>
      <c r="B59" s="2" t="s">
        <v>30</v>
      </c>
      <c r="C59" s="2">
        <v>37</v>
      </c>
      <c r="D59" s="1" t="s">
        <v>632</v>
      </c>
      <c r="E59" s="1" t="s">
        <v>632</v>
      </c>
      <c r="F59" s="2">
        <v>210</v>
      </c>
      <c r="G59" s="2" t="s">
        <v>10</v>
      </c>
      <c r="H59" s="1">
        <v>593</v>
      </c>
      <c r="I59" s="1">
        <v>81</v>
      </c>
      <c r="J59" s="1">
        <v>71</v>
      </c>
      <c r="K59" s="1">
        <v>9</v>
      </c>
      <c r="L59" s="1">
        <v>4</v>
      </c>
      <c r="M59" s="1">
        <v>2</v>
      </c>
      <c r="N59" s="1">
        <v>25</v>
      </c>
      <c r="O59" s="1">
        <v>2</v>
      </c>
      <c r="P59" s="1">
        <v>6</v>
      </c>
      <c r="Q59" s="1">
        <v>7</v>
      </c>
      <c r="R59" s="1">
        <v>5</v>
      </c>
      <c r="S59" s="1">
        <v>2</v>
      </c>
      <c r="T59" s="1">
        <v>0</v>
      </c>
      <c r="U59" s="1">
        <v>0</v>
      </c>
      <c r="V59" s="1">
        <v>8</v>
      </c>
      <c r="W59" s="17">
        <v>1</v>
      </c>
      <c r="X59" s="1">
        <v>17</v>
      </c>
      <c r="Y59" s="1">
        <f t="shared" si="0"/>
        <v>240</v>
      </c>
      <c r="Z59" s="1">
        <f t="shared" si="1"/>
        <v>353</v>
      </c>
      <c r="AA59" s="15">
        <f t="shared" si="2"/>
        <v>0.40472175379426645</v>
      </c>
      <c r="AB59" s="15">
        <f t="shared" si="3"/>
        <v>0.59527824620573355</v>
      </c>
    </row>
    <row r="60" spans="1:28" s="4" customFormat="1" x14ac:dyDescent="0.25">
      <c r="A60" s="2">
        <v>35</v>
      </c>
      <c r="B60" s="2" t="s">
        <v>30</v>
      </c>
      <c r="C60" s="2">
        <v>37</v>
      </c>
      <c r="D60" s="1" t="s">
        <v>632</v>
      </c>
      <c r="E60" s="1" t="s">
        <v>632</v>
      </c>
      <c r="F60" s="2">
        <v>210</v>
      </c>
      <c r="G60" s="2" t="s">
        <v>11</v>
      </c>
      <c r="H60" s="1">
        <v>593</v>
      </c>
      <c r="I60" s="1">
        <v>98</v>
      </c>
      <c r="J60" s="1">
        <v>87</v>
      </c>
      <c r="K60" s="1">
        <v>3</v>
      </c>
      <c r="L60" s="1">
        <v>3</v>
      </c>
      <c r="M60" s="1">
        <v>3</v>
      </c>
      <c r="N60" s="1">
        <v>32</v>
      </c>
      <c r="O60" s="1">
        <v>3</v>
      </c>
      <c r="P60" s="1">
        <v>7</v>
      </c>
      <c r="Q60" s="1">
        <v>8</v>
      </c>
      <c r="R60" s="1">
        <v>9</v>
      </c>
      <c r="S60" s="1">
        <v>3</v>
      </c>
      <c r="T60" s="1">
        <v>0</v>
      </c>
      <c r="U60" s="1">
        <v>0</v>
      </c>
      <c r="V60" s="1">
        <v>8</v>
      </c>
      <c r="W60" s="17">
        <v>0</v>
      </c>
      <c r="X60" s="1">
        <v>12</v>
      </c>
      <c r="Y60" s="1">
        <f t="shared" si="0"/>
        <v>276</v>
      </c>
      <c r="Z60" s="1">
        <f t="shared" si="1"/>
        <v>317</v>
      </c>
      <c r="AA60" s="15">
        <f t="shared" si="2"/>
        <v>0.4654300168634064</v>
      </c>
      <c r="AB60" s="15">
        <f t="shared" si="3"/>
        <v>0.53456998313659354</v>
      </c>
    </row>
    <row r="61" spans="1:28" s="4" customFormat="1" x14ac:dyDescent="0.25">
      <c r="A61" s="2">
        <v>36</v>
      </c>
      <c r="B61" s="2" t="s">
        <v>30</v>
      </c>
      <c r="C61" s="2">
        <v>37</v>
      </c>
      <c r="D61" s="1" t="s">
        <v>632</v>
      </c>
      <c r="E61" s="1" t="s">
        <v>632</v>
      </c>
      <c r="F61" s="2">
        <v>211</v>
      </c>
      <c r="G61" s="2" t="s">
        <v>10</v>
      </c>
      <c r="H61" s="1">
        <v>692</v>
      </c>
      <c r="I61" s="43">
        <v>125</v>
      </c>
      <c r="J61" s="43">
        <v>93</v>
      </c>
      <c r="K61" s="43">
        <v>13</v>
      </c>
      <c r="L61" s="43">
        <v>0</v>
      </c>
      <c r="M61" s="43">
        <v>3</v>
      </c>
      <c r="N61" s="43">
        <v>34</v>
      </c>
      <c r="O61" s="43">
        <v>4</v>
      </c>
      <c r="P61" s="43">
        <v>5</v>
      </c>
      <c r="Q61" s="43">
        <v>8</v>
      </c>
      <c r="R61" s="43">
        <v>10</v>
      </c>
      <c r="S61" s="43">
        <v>1</v>
      </c>
      <c r="T61" s="43">
        <v>0</v>
      </c>
      <c r="U61" s="43">
        <v>0</v>
      </c>
      <c r="V61" s="43">
        <v>6</v>
      </c>
      <c r="W61" s="45">
        <v>0</v>
      </c>
      <c r="X61" s="43">
        <v>17</v>
      </c>
      <c r="Y61" s="1">
        <f t="shared" si="0"/>
        <v>319</v>
      </c>
      <c r="Z61" s="1">
        <f t="shared" si="1"/>
        <v>373</v>
      </c>
      <c r="AA61" s="15">
        <f t="shared" si="2"/>
        <v>0.46098265895953755</v>
      </c>
      <c r="AB61" s="15">
        <f t="shared" si="3"/>
        <v>0.53901734104046239</v>
      </c>
    </row>
    <row r="62" spans="1:28" s="4" customFormat="1" x14ac:dyDescent="0.25">
      <c r="A62" s="2">
        <v>37</v>
      </c>
      <c r="B62" s="2" t="s">
        <v>30</v>
      </c>
      <c r="C62" s="2">
        <v>37</v>
      </c>
      <c r="D62" s="1" t="s">
        <v>632</v>
      </c>
      <c r="E62" s="1" t="s">
        <v>632</v>
      </c>
      <c r="F62" s="2">
        <v>212</v>
      </c>
      <c r="G62" s="2" t="s">
        <v>10</v>
      </c>
      <c r="H62" s="1">
        <v>586</v>
      </c>
      <c r="I62" s="43">
        <v>97</v>
      </c>
      <c r="J62" s="43">
        <v>68</v>
      </c>
      <c r="K62" s="43">
        <v>20</v>
      </c>
      <c r="L62" s="43">
        <v>4</v>
      </c>
      <c r="M62" s="43">
        <v>5</v>
      </c>
      <c r="N62" s="43">
        <v>14</v>
      </c>
      <c r="O62" s="43">
        <v>0</v>
      </c>
      <c r="P62" s="43">
        <v>4</v>
      </c>
      <c r="Q62" s="43">
        <v>4</v>
      </c>
      <c r="R62" s="43">
        <v>8</v>
      </c>
      <c r="S62" s="43">
        <v>2</v>
      </c>
      <c r="T62" s="43">
        <v>1</v>
      </c>
      <c r="U62" s="43">
        <v>0</v>
      </c>
      <c r="V62" s="43">
        <v>10</v>
      </c>
      <c r="W62" s="45">
        <v>0</v>
      </c>
      <c r="X62" s="43">
        <v>9</v>
      </c>
      <c r="Y62" s="1">
        <f t="shared" si="0"/>
        <v>246</v>
      </c>
      <c r="Z62" s="1">
        <f t="shared" si="1"/>
        <v>340</v>
      </c>
      <c r="AA62" s="15">
        <f t="shared" si="2"/>
        <v>0.41979522184300339</v>
      </c>
      <c r="AB62" s="15">
        <f t="shared" si="3"/>
        <v>0.58020477815699656</v>
      </c>
    </row>
    <row r="63" spans="1:28" s="4" customFormat="1" x14ac:dyDescent="0.25">
      <c r="A63" s="2">
        <v>38</v>
      </c>
      <c r="B63" s="2" t="s">
        <v>30</v>
      </c>
      <c r="C63" s="2">
        <v>37</v>
      </c>
      <c r="D63" s="1" t="s">
        <v>632</v>
      </c>
      <c r="E63" s="1" t="s">
        <v>632</v>
      </c>
      <c r="F63" s="2">
        <v>212</v>
      </c>
      <c r="G63" s="2" t="s">
        <v>11</v>
      </c>
      <c r="H63" s="1">
        <v>586</v>
      </c>
      <c r="I63" s="43">
        <v>104</v>
      </c>
      <c r="J63" s="43">
        <v>49</v>
      </c>
      <c r="K63" s="43">
        <v>20</v>
      </c>
      <c r="L63" s="43">
        <v>1</v>
      </c>
      <c r="M63" s="43">
        <v>3</v>
      </c>
      <c r="N63" s="43">
        <v>16</v>
      </c>
      <c r="O63" s="43">
        <v>0</v>
      </c>
      <c r="P63" s="43">
        <v>7</v>
      </c>
      <c r="Q63" s="43">
        <v>11</v>
      </c>
      <c r="R63" s="43">
        <v>9</v>
      </c>
      <c r="S63" s="43">
        <v>1</v>
      </c>
      <c r="T63" s="43">
        <v>0</v>
      </c>
      <c r="U63" s="43">
        <v>1</v>
      </c>
      <c r="V63" s="43">
        <v>3</v>
      </c>
      <c r="W63" s="45">
        <v>0</v>
      </c>
      <c r="X63" s="43">
        <v>8</v>
      </c>
      <c r="Y63" s="1">
        <f t="shared" si="0"/>
        <v>233</v>
      </c>
      <c r="Z63" s="1">
        <f t="shared" si="1"/>
        <v>353</v>
      </c>
      <c r="AA63" s="15">
        <f t="shared" si="2"/>
        <v>0.39761092150170646</v>
      </c>
      <c r="AB63" s="15">
        <f t="shared" si="3"/>
        <v>0.60238907849829348</v>
      </c>
    </row>
    <row r="64" spans="1:28" s="4" customFormat="1" x14ac:dyDescent="0.25">
      <c r="A64" s="2">
        <v>39</v>
      </c>
      <c r="B64" s="2" t="s">
        <v>30</v>
      </c>
      <c r="C64" s="2">
        <v>37</v>
      </c>
      <c r="D64" s="1" t="s">
        <v>632</v>
      </c>
      <c r="E64" s="1" t="s">
        <v>632</v>
      </c>
      <c r="F64" s="2">
        <v>213</v>
      </c>
      <c r="G64" s="2" t="s">
        <v>10</v>
      </c>
      <c r="H64" s="1">
        <v>519</v>
      </c>
      <c r="I64" s="43">
        <v>98</v>
      </c>
      <c r="J64" s="43">
        <v>79</v>
      </c>
      <c r="K64" s="43">
        <v>10</v>
      </c>
      <c r="L64" s="43">
        <v>2</v>
      </c>
      <c r="M64" s="43">
        <v>2</v>
      </c>
      <c r="N64" s="43">
        <v>19</v>
      </c>
      <c r="O64" s="43">
        <v>3</v>
      </c>
      <c r="P64" s="43">
        <v>3</v>
      </c>
      <c r="Q64" s="43">
        <v>20</v>
      </c>
      <c r="R64" s="43">
        <v>3</v>
      </c>
      <c r="S64" s="43">
        <v>0</v>
      </c>
      <c r="T64" s="43">
        <v>0</v>
      </c>
      <c r="U64" s="43">
        <v>0</v>
      </c>
      <c r="V64" s="43">
        <v>4</v>
      </c>
      <c r="W64" s="45">
        <v>0</v>
      </c>
      <c r="X64" s="43">
        <v>13</v>
      </c>
      <c r="Y64" s="1">
        <f t="shared" si="0"/>
        <v>256</v>
      </c>
      <c r="Z64" s="1">
        <f t="shared" si="1"/>
        <v>263</v>
      </c>
      <c r="AA64" s="15">
        <f t="shared" si="2"/>
        <v>0.4932562620423892</v>
      </c>
      <c r="AB64" s="15">
        <f t="shared" si="3"/>
        <v>0.50674373795761074</v>
      </c>
    </row>
    <row r="65" spans="1:28" s="4" customFormat="1" x14ac:dyDescent="0.25">
      <c r="A65" s="2">
        <v>40</v>
      </c>
      <c r="B65" s="2" t="s">
        <v>30</v>
      </c>
      <c r="C65" s="2">
        <v>37</v>
      </c>
      <c r="D65" s="1" t="s">
        <v>632</v>
      </c>
      <c r="E65" s="1" t="s">
        <v>632</v>
      </c>
      <c r="F65" s="2">
        <v>213</v>
      </c>
      <c r="G65" s="2" t="s">
        <v>11</v>
      </c>
      <c r="H65" s="1">
        <v>519</v>
      </c>
      <c r="I65" s="43">
        <v>105</v>
      </c>
      <c r="J65" s="43">
        <v>82</v>
      </c>
      <c r="K65" s="43">
        <v>21</v>
      </c>
      <c r="L65" s="43">
        <v>1</v>
      </c>
      <c r="M65" s="43">
        <v>4</v>
      </c>
      <c r="N65" s="43">
        <v>12</v>
      </c>
      <c r="O65" s="43">
        <v>0</v>
      </c>
      <c r="P65" s="43">
        <v>4</v>
      </c>
      <c r="Q65" s="43">
        <v>4</v>
      </c>
      <c r="R65" s="43">
        <v>8</v>
      </c>
      <c r="S65" s="43">
        <v>0</v>
      </c>
      <c r="T65" s="43">
        <v>1</v>
      </c>
      <c r="U65" s="43">
        <v>0</v>
      </c>
      <c r="V65" s="43">
        <v>8</v>
      </c>
      <c r="W65" s="45">
        <v>1</v>
      </c>
      <c r="X65" s="43">
        <v>13</v>
      </c>
      <c r="Y65" s="1">
        <f t="shared" si="0"/>
        <v>264</v>
      </c>
      <c r="Z65" s="1">
        <f t="shared" si="1"/>
        <v>255</v>
      </c>
      <c r="AA65" s="15">
        <f t="shared" si="2"/>
        <v>0.50867052023121384</v>
      </c>
      <c r="AB65" s="15">
        <f t="shared" si="3"/>
        <v>0.4913294797687861</v>
      </c>
    </row>
    <row r="66" spans="1:28" s="4" customFormat="1" x14ac:dyDescent="0.25">
      <c r="A66" s="2">
        <v>41</v>
      </c>
      <c r="B66" s="2" t="s">
        <v>30</v>
      </c>
      <c r="C66" s="2">
        <v>37</v>
      </c>
      <c r="D66" s="1" t="s">
        <v>632</v>
      </c>
      <c r="E66" s="1" t="s">
        <v>632</v>
      </c>
      <c r="F66" s="2">
        <v>214</v>
      </c>
      <c r="G66" s="2" t="s">
        <v>10</v>
      </c>
      <c r="H66" s="1">
        <v>656</v>
      </c>
      <c r="I66" s="1">
        <v>98</v>
      </c>
      <c r="J66" s="1">
        <v>77</v>
      </c>
      <c r="K66" s="1">
        <v>20</v>
      </c>
      <c r="L66" s="1">
        <v>5</v>
      </c>
      <c r="M66" s="1">
        <v>3</v>
      </c>
      <c r="N66" s="1">
        <v>16</v>
      </c>
      <c r="O66" s="1">
        <v>5</v>
      </c>
      <c r="P66" s="1">
        <v>7</v>
      </c>
      <c r="Q66" s="1">
        <v>5</v>
      </c>
      <c r="R66" s="1">
        <v>10</v>
      </c>
      <c r="S66" s="1">
        <v>1</v>
      </c>
      <c r="T66" s="1">
        <v>3</v>
      </c>
      <c r="U66" s="1">
        <v>0</v>
      </c>
      <c r="V66" s="1">
        <v>8</v>
      </c>
      <c r="W66" s="17">
        <v>0</v>
      </c>
      <c r="X66" s="1">
        <v>7</v>
      </c>
      <c r="Y66" s="1">
        <f t="shared" si="0"/>
        <v>265</v>
      </c>
      <c r="Z66" s="1">
        <f t="shared" si="1"/>
        <v>391</v>
      </c>
      <c r="AA66" s="15">
        <f t="shared" si="2"/>
        <v>0.40396341463414637</v>
      </c>
      <c r="AB66" s="15">
        <f t="shared" si="3"/>
        <v>0.59603658536585369</v>
      </c>
    </row>
    <row r="67" spans="1:28" s="4" customFormat="1" x14ac:dyDescent="0.25">
      <c r="A67" s="2">
        <v>42</v>
      </c>
      <c r="B67" s="2" t="s">
        <v>30</v>
      </c>
      <c r="C67" s="2">
        <v>37</v>
      </c>
      <c r="D67" s="1" t="s">
        <v>632</v>
      </c>
      <c r="E67" s="1" t="s">
        <v>632</v>
      </c>
      <c r="F67" s="2">
        <v>214</v>
      </c>
      <c r="G67" s="2" t="s">
        <v>11</v>
      </c>
      <c r="H67" s="1">
        <v>656</v>
      </c>
      <c r="I67" s="1">
        <v>83</v>
      </c>
      <c r="J67" s="1">
        <v>80</v>
      </c>
      <c r="K67" s="1">
        <v>26</v>
      </c>
      <c r="L67" s="1">
        <v>1</v>
      </c>
      <c r="M67" s="1">
        <v>4</v>
      </c>
      <c r="N67" s="1">
        <v>13</v>
      </c>
      <c r="O67" s="1">
        <v>1</v>
      </c>
      <c r="P67" s="1">
        <v>2</v>
      </c>
      <c r="Q67" s="1">
        <v>4</v>
      </c>
      <c r="R67" s="1">
        <v>7</v>
      </c>
      <c r="S67" s="1">
        <v>1</v>
      </c>
      <c r="T67" s="1">
        <v>1</v>
      </c>
      <c r="U67" s="1">
        <v>0</v>
      </c>
      <c r="V67" s="1">
        <v>10</v>
      </c>
      <c r="W67" s="17">
        <v>0</v>
      </c>
      <c r="X67" s="1">
        <v>10</v>
      </c>
      <c r="Y67" s="1">
        <f t="shared" si="0"/>
        <v>243</v>
      </c>
      <c r="Z67" s="1">
        <f t="shared" si="1"/>
        <v>413</v>
      </c>
      <c r="AA67" s="15">
        <f t="shared" si="2"/>
        <v>0.37042682926829268</v>
      </c>
      <c r="AB67" s="15">
        <f t="shared" si="3"/>
        <v>0.62957317073170727</v>
      </c>
    </row>
    <row r="68" spans="1:28" s="4" customFormat="1" x14ac:dyDescent="0.25">
      <c r="A68" s="2">
        <v>43</v>
      </c>
      <c r="B68" s="2" t="s">
        <v>30</v>
      </c>
      <c r="C68" s="2">
        <v>37</v>
      </c>
      <c r="D68" s="1" t="s">
        <v>632</v>
      </c>
      <c r="E68" s="1" t="s">
        <v>632</v>
      </c>
      <c r="F68" s="2">
        <v>214</v>
      </c>
      <c r="G68" s="2" t="s">
        <v>12</v>
      </c>
      <c r="H68" s="1">
        <v>656</v>
      </c>
      <c r="I68" s="1">
        <v>74</v>
      </c>
      <c r="J68" s="1">
        <v>72</v>
      </c>
      <c r="K68" s="1">
        <v>33</v>
      </c>
      <c r="L68" s="1">
        <v>3</v>
      </c>
      <c r="M68" s="1">
        <v>3</v>
      </c>
      <c r="N68" s="1">
        <v>1</v>
      </c>
      <c r="O68" s="1">
        <v>3</v>
      </c>
      <c r="P68" s="1">
        <v>8</v>
      </c>
      <c r="Q68" s="1">
        <v>6</v>
      </c>
      <c r="R68" s="1">
        <v>11</v>
      </c>
      <c r="S68" s="1">
        <v>6</v>
      </c>
      <c r="T68" s="1">
        <v>0</v>
      </c>
      <c r="U68" s="1">
        <v>1</v>
      </c>
      <c r="V68" s="1">
        <v>7</v>
      </c>
      <c r="W68" s="17">
        <v>2</v>
      </c>
      <c r="X68" s="1">
        <v>15</v>
      </c>
      <c r="Y68" s="1">
        <f t="shared" si="0"/>
        <v>245</v>
      </c>
      <c r="Z68" s="1">
        <f t="shared" si="1"/>
        <v>411</v>
      </c>
      <c r="AA68" s="15">
        <f t="shared" si="2"/>
        <v>0.37347560975609756</v>
      </c>
      <c r="AB68" s="15">
        <f t="shared" si="3"/>
        <v>0.62652439024390238</v>
      </c>
    </row>
    <row r="69" spans="1:28" s="4" customFormat="1" x14ac:dyDescent="0.25">
      <c r="A69" s="2">
        <v>44</v>
      </c>
      <c r="B69" s="2" t="s">
        <v>30</v>
      </c>
      <c r="C69" s="2">
        <v>37</v>
      </c>
      <c r="D69" s="1" t="s">
        <v>632</v>
      </c>
      <c r="E69" s="1" t="s">
        <v>632</v>
      </c>
      <c r="F69" s="2">
        <v>215</v>
      </c>
      <c r="G69" s="2" t="s">
        <v>10</v>
      </c>
      <c r="H69" s="1">
        <v>407</v>
      </c>
      <c r="I69" s="1">
        <v>92</v>
      </c>
      <c r="J69" s="1">
        <v>37</v>
      </c>
      <c r="K69" s="1">
        <v>9</v>
      </c>
      <c r="L69" s="1">
        <v>4</v>
      </c>
      <c r="M69" s="1">
        <v>3</v>
      </c>
      <c r="N69" s="1">
        <v>13</v>
      </c>
      <c r="O69" s="1">
        <v>5</v>
      </c>
      <c r="P69" s="1">
        <v>5</v>
      </c>
      <c r="Q69" s="1">
        <v>5</v>
      </c>
      <c r="R69" s="1">
        <v>9</v>
      </c>
      <c r="S69" s="1">
        <v>1</v>
      </c>
      <c r="T69" s="1">
        <v>0</v>
      </c>
      <c r="U69" s="1">
        <v>0</v>
      </c>
      <c r="V69" s="1">
        <v>3</v>
      </c>
      <c r="W69" s="17">
        <v>0</v>
      </c>
      <c r="X69" s="1">
        <v>9</v>
      </c>
      <c r="Y69" s="1">
        <f t="shared" si="0"/>
        <v>195</v>
      </c>
      <c r="Z69" s="1">
        <f t="shared" si="1"/>
        <v>212</v>
      </c>
      <c r="AA69" s="15">
        <f t="shared" si="2"/>
        <v>0.47911547911547914</v>
      </c>
      <c r="AB69" s="15">
        <f t="shared" si="3"/>
        <v>0.52088452088452086</v>
      </c>
    </row>
    <row r="70" spans="1:28" s="4" customFormat="1" x14ac:dyDescent="0.25">
      <c r="A70" s="2">
        <v>45</v>
      </c>
      <c r="B70" s="2" t="s">
        <v>30</v>
      </c>
      <c r="C70" s="2">
        <v>37</v>
      </c>
      <c r="D70" s="1" t="s">
        <v>632</v>
      </c>
      <c r="E70" s="1" t="s">
        <v>632</v>
      </c>
      <c r="F70" s="2">
        <v>215</v>
      </c>
      <c r="G70" s="2" t="s">
        <v>11</v>
      </c>
      <c r="H70" s="1">
        <v>407</v>
      </c>
      <c r="I70" s="1">
        <v>68</v>
      </c>
      <c r="J70" s="1">
        <v>56</v>
      </c>
      <c r="K70" s="1">
        <v>14</v>
      </c>
      <c r="L70" s="1">
        <v>6</v>
      </c>
      <c r="M70" s="1">
        <v>1</v>
      </c>
      <c r="N70" s="1">
        <v>5</v>
      </c>
      <c r="O70" s="1">
        <v>1</v>
      </c>
      <c r="P70" s="1">
        <v>2</v>
      </c>
      <c r="Q70" s="1">
        <v>11</v>
      </c>
      <c r="R70" s="1">
        <v>5</v>
      </c>
      <c r="S70" s="1">
        <v>1</v>
      </c>
      <c r="T70" s="1">
        <v>0</v>
      </c>
      <c r="U70" s="1">
        <v>0</v>
      </c>
      <c r="V70" s="1">
        <v>2</v>
      </c>
      <c r="W70" s="17">
        <v>0</v>
      </c>
      <c r="X70" s="1">
        <v>5</v>
      </c>
      <c r="Y70" s="1">
        <f t="shared" si="0"/>
        <v>177</v>
      </c>
      <c r="Z70" s="1">
        <f t="shared" si="1"/>
        <v>230</v>
      </c>
      <c r="AA70" s="15">
        <f t="shared" si="2"/>
        <v>0.43488943488943488</v>
      </c>
      <c r="AB70" s="15">
        <f t="shared" si="3"/>
        <v>0.56511056511056512</v>
      </c>
    </row>
    <row r="71" spans="1:28" s="4" customFormat="1" x14ac:dyDescent="0.25">
      <c r="A71" s="2">
        <v>46</v>
      </c>
      <c r="B71" s="2" t="s">
        <v>30</v>
      </c>
      <c r="C71" s="2">
        <v>37</v>
      </c>
      <c r="D71" s="1" t="s">
        <v>632</v>
      </c>
      <c r="E71" s="1" t="s">
        <v>632</v>
      </c>
      <c r="F71" s="2">
        <v>216</v>
      </c>
      <c r="G71" s="2" t="s">
        <v>10</v>
      </c>
      <c r="H71" s="1">
        <v>564</v>
      </c>
      <c r="I71" s="1">
        <v>80</v>
      </c>
      <c r="J71" s="1">
        <v>57</v>
      </c>
      <c r="K71" s="1">
        <v>14</v>
      </c>
      <c r="L71" s="1">
        <v>2</v>
      </c>
      <c r="M71" s="1">
        <v>2</v>
      </c>
      <c r="N71" s="1">
        <v>14</v>
      </c>
      <c r="O71" s="1">
        <v>4</v>
      </c>
      <c r="P71" s="1">
        <v>7</v>
      </c>
      <c r="Q71" s="1">
        <v>2</v>
      </c>
      <c r="R71" s="1">
        <v>7</v>
      </c>
      <c r="S71" s="1">
        <v>0</v>
      </c>
      <c r="T71" s="1">
        <v>0</v>
      </c>
      <c r="U71" s="1">
        <v>1</v>
      </c>
      <c r="V71" s="1">
        <v>1</v>
      </c>
      <c r="W71" s="17">
        <v>0</v>
      </c>
      <c r="X71" s="1">
        <v>5</v>
      </c>
      <c r="Y71" s="1">
        <f t="shared" si="0"/>
        <v>196</v>
      </c>
      <c r="Z71" s="1">
        <f t="shared" si="1"/>
        <v>368</v>
      </c>
      <c r="AA71" s="15">
        <f t="shared" si="2"/>
        <v>0.3475177304964539</v>
      </c>
      <c r="AB71" s="15">
        <f t="shared" si="3"/>
        <v>0.65248226950354615</v>
      </c>
    </row>
    <row r="72" spans="1:28" s="4" customFormat="1" x14ac:dyDescent="0.25">
      <c r="A72" s="2">
        <v>47</v>
      </c>
      <c r="B72" s="2" t="s">
        <v>30</v>
      </c>
      <c r="C72" s="2">
        <v>37</v>
      </c>
      <c r="D72" s="1" t="s">
        <v>632</v>
      </c>
      <c r="E72" s="1" t="s">
        <v>632</v>
      </c>
      <c r="F72" s="2">
        <v>216</v>
      </c>
      <c r="G72" s="2" t="s">
        <v>11</v>
      </c>
      <c r="H72" s="1">
        <v>564</v>
      </c>
      <c r="I72" s="1">
        <v>73</v>
      </c>
      <c r="J72" s="1">
        <v>50</v>
      </c>
      <c r="K72" s="1">
        <v>16</v>
      </c>
      <c r="L72" s="1">
        <v>9</v>
      </c>
      <c r="M72" s="1">
        <v>0</v>
      </c>
      <c r="N72" s="1">
        <v>10</v>
      </c>
      <c r="O72" s="1">
        <v>3</v>
      </c>
      <c r="P72" s="1">
        <v>2</v>
      </c>
      <c r="Q72" s="1">
        <v>3</v>
      </c>
      <c r="R72" s="1">
        <v>4</v>
      </c>
      <c r="S72" s="1">
        <v>2</v>
      </c>
      <c r="T72" s="1">
        <v>0</v>
      </c>
      <c r="U72" s="1">
        <v>0</v>
      </c>
      <c r="V72" s="1">
        <v>4</v>
      </c>
      <c r="W72" s="17">
        <v>0</v>
      </c>
      <c r="X72" s="1">
        <v>6</v>
      </c>
      <c r="Y72" s="1">
        <f t="shared" si="0"/>
        <v>182</v>
      </c>
      <c r="Z72" s="1">
        <f t="shared" si="1"/>
        <v>382</v>
      </c>
      <c r="AA72" s="15">
        <f t="shared" si="2"/>
        <v>0.32269503546099293</v>
      </c>
      <c r="AB72" s="15">
        <f t="shared" si="3"/>
        <v>0.67730496453900713</v>
      </c>
    </row>
    <row r="73" spans="1:28" s="4" customFormat="1" x14ac:dyDescent="0.25">
      <c r="A73" s="2">
        <v>48</v>
      </c>
      <c r="B73" s="2" t="s">
        <v>30</v>
      </c>
      <c r="C73" s="2">
        <v>37</v>
      </c>
      <c r="D73" s="1" t="s">
        <v>632</v>
      </c>
      <c r="E73" s="1" t="s">
        <v>632</v>
      </c>
      <c r="F73" s="2">
        <v>216</v>
      </c>
      <c r="G73" s="2" t="s">
        <v>12</v>
      </c>
      <c r="H73" s="1">
        <v>564</v>
      </c>
      <c r="I73" s="1">
        <v>101</v>
      </c>
      <c r="J73" s="1">
        <v>48</v>
      </c>
      <c r="K73" s="1">
        <v>9</v>
      </c>
      <c r="L73" s="1">
        <v>2</v>
      </c>
      <c r="M73" s="1">
        <v>2</v>
      </c>
      <c r="N73" s="1">
        <v>11</v>
      </c>
      <c r="O73" s="1">
        <v>0</v>
      </c>
      <c r="P73" s="1">
        <v>2</v>
      </c>
      <c r="Q73" s="1">
        <v>6</v>
      </c>
      <c r="R73" s="1">
        <v>6</v>
      </c>
      <c r="S73" s="1">
        <v>2</v>
      </c>
      <c r="T73" s="1">
        <v>0</v>
      </c>
      <c r="U73" s="1">
        <v>0</v>
      </c>
      <c r="V73" s="1">
        <v>2</v>
      </c>
      <c r="W73" s="17">
        <v>0</v>
      </c>
      <c r="X73" s="1">
        <v>4</v>
      </c>
      <c r="Y73" s="1">
        <f t="shared" si="0"/>
        <v>195</v>
      </c>
      <c r="Z73" s="1">
        <f t="shared" si="1"/>
        <v>369</v>
      </c>
      <c r="AA73" s="15">
        <f t="shared" si="2"/>
        <v>0.34574468085106386</v>
      </c>
      <c r="AB73" s="15">
        <f t="shared" si="3"/>
        <v>0.6542553191489362</v>
      </c>
    </row>
    <row r="74" spans="1:28" s="4" customFormat="1" x14ac:dyDescent="0.25">
      <c r="A74" s="2">
        <v>49</v>
      </c>
      <c r="B74" s="2" t="s">
        <v>30</v>
      </c>
      <c r="C74" s="2">
        <v>37</v>
      </c>
      <c r="D74" s="1" t="s">
        <v>632</v>
      </c>
      <c r="E74" s="1" t="s">
        <v>632</v>
      </c>
      <c r="F74" s="2">
        <v>216</v>
      </c>
      <c r="G74" s="2" t="s">
        <v>13</v>
      </c>
      <c r="H74" s="1">
        <v>564</v>
      </c>
      <c r="I74" s="1">
        <v>85</v>
      </c>
      <c r="J74" s="1">
        <v>63</v>
      </c>
      <c r="K74" s="1">
        <v>11</v>
      </c>
      <c r="L74" s="1">
        <v>5</v>
      </c>
      <c r="M74" s="1">
        <v>3</v>
      </c>
      <c r="N74" s="1">
        <v>4</v>
      </c>
      <c r="O74" s="1">
        <v>0</v>
      </c>
      <c r="P74" s="1">
        <v>0</v>
      </c>
      <c r="Q74" s="1">
        <v>1</v>
      </c>
      <c r="R74" s="1">
        <v>9</v>
      </c>
      <c r="S74" s="1">
        <v>4</v>
      </c>
      <c r="T74" s="1">
        <v>0</v>
      </c>
      <c r="U74" s="1">
        <v>0</v>
      </c>
      <c r="V74" s="1">
        <v>3</v>
      </c>
      <c r="W74" s="17">
        <v>0</v>
      </c>
      <c r="X74" s="1">
        <v>6</v>
      </c>
      <c r="Y74" s="1">
        <f t="shared" si="0"/>
        <v>194</v>
      </c>
      <c r="Z74" s="1">
        <f t="shared" si="1"/>
        <v>370</v>
      </c>
      <c r="AA74" s="15">
        <f t="shared" si="2"/>
        <v>0.34397163120567376</v>
      </c>
      <c r="AB74" s="15">
        <f t="shared" si="3"/>
        <v>0.65602836879432624</v>
      </c>
    </row>
    <row r="75" spans="1:28" s="4" customFormat="1" x14ac:dyDescent="0.25">
      <c r="A75" s="2">
        <v>50</v>
      </c>
      <c r="B75" s="2" t="s">
        <v>30</v>
      </c>
      <c r="C75" s="2">
        <v>37</v>
      </c>
      <c r="D75" s="1" t="s">
        <v>632</v>
      </c>
      <c r="E75" s="1" t="s">
        <v>632</v>
      </c>
      <c r="F75" s="2">
        <v>217</v>
      </c>
      <c r="G75" s="2" t="s">
        <v>10</v>
      </c>
      <c r="H75" s="1">
        <v>740</v>
      </c>
      <c r="I75" s="1">
        <v>94</v>
      </c>
      <c r="J75" s="1">
        <v>64</v>
      </c>
      <c r="K75" s="1">
        <v>24</v>
      </c>
      <c r="L75" s="1">
        <v>6</v>
      </c>
      <c r="M75" s="1">
        <v>1</v>
      </c>
      <c r="N75" s="1">
        <v>10</v>
      </c>
      <c r="O75" s="1">
        <v>9</v>
      </c>
      <c r="P75" s="1">
        <v>8</v>
      </c>
      <c r="Q75" s="1">
        <v>8</v>
      </c>
      <c r="R75" s="1">
        <v>3</v>
      </c>
      <c r="S75" s="1">
        <v>1</v>
      </c>
      <c r="T75" s="1">
        <v>1</v>
      </c>
      <c r="U75" s="1">
        <v>0</v>
      </c>
      <c r="V75" s="1">
        <v>5</v>
      </c>
      <c r="W75" s="17">
        <v>1</v>
      </c>
      <c r="X75" s="1">
        <v>10</v>
      </c>
      <c r="Y75" s="1">
        <f t="shared" si="0"/>
        <v>245</v>
      </c>
      <c r="Z75" s="1">
        <f t="shared" si="1"/>
        <v>495</v>
      </c>
      <c r="AA75" s="15">
        <f t="shared" si="2"/>
        <v>0.33108108108108109</v>
      </c>
      <c r="AB75" s="15">
        <f t="shared" si="3"/>
        <v>0.66891891891891897</v>
      </c>
    </row>
    <row r="76" spans="1:28" s="4" customFormat="1" x14ac:dyDescent="0.25">
      <c r="A76" s="2">
        <v>51</v>
      </c>
      <c r="B76" s="2" t="s">
        <v>30</v>
      </c>
      <c r="C76" s="2">
        <v>37</v>
      </c>
      <c r="D76" s="1" t="s">
        <v>632</v>
      </c>
      <c r="E76" s="1" t="s">
        <v>632</v>
      </c>
      <c r="F76" s="2">
        <v>217</v>
      </c>
      <c r="G76" s="2" t="s">
        <v>11</v>
      </c>
      <c r="H76" s="1">
        <v>740</v>
      </c>
      <c r="I76" s="1">
        <v>87</v>
      </c>
      <c r="J76" s="1">
        <v>51</v>
      </c>
      <c r="K76" s="1">
        <v>18</v>
      </c>
      <c r="L76" s="1">
        <v>2</v>
      </c>
      <c r="M76" s="1">
        <v>3</v>
      </c>
      <c r="N76" s="1">
        <v>8</v>
      </c>
      <c r="O76" s="1">
        <v>17</v>
      </c>
      <c r="P76" s="1">
        <v>12</v>
      </c>
      <c r="Q76" s="1">
        <v>8</v>
      </c>
      <c r="R76" s="1">
        <v>2</v>
      </c>
      <c r="S76" s="1">
        <v>0</v>
      </c>
      <c r="T76" s="1">
        <v>5</v>
      </c>
      <c r="U76" s="1">
        <v>1</v>
      </c>
      <c r="V76" s="1">
        <v>3</v>
      </c>
      <c r="W76" s="17">
        <v>0</v>
      </c>
      <c r="X76" s="1">
        <v>9</v>
      </c>
      <c r="Y76" s="1">
        <f t="shared" si="0"/>
        <v>226</v>
      </c>
      <c r="Z76" s="1">
        <f t="shared" si="1"/>
        <v>514</v>
      </c>
      <c r="AA76" s="15">
        <f t="shared" si="2"/>
        <v>0.30540540540540539</v>
      </c>
      <c r="AB76" s="15">
        <f t="shared" si="3"/>
        <v>0.69459459459459461</v>
      </c>
    </row>
    <row r="77" spans="1:28" s="4" customFormat="1" x14ac:dyDescent="0.25">
      <c r="A77" s="2">
        <v>52</v>
      </c>
      <c r="B77" s="2" t="s">
        <v>30</v>
      </c>
      <c r="C77" s="2">
        <v>37</v>
      </c>
      <c r="D77" s="1" t="s">
        <v>632</v>
      </c>
      <c r="E77" s="1" t="s">
        <v>632</v>
      </c>
      <c r="F77" s="2">
        <v>217</v>
      </c>
      <c r="G77" s="2" t="s">
        <v>12</v>
      </c>
      <c r="H77" s="1">
        <v>741</v>
      </c>
      <c r="I77" s="1">
        <v>79</v>
      </c>
      <c r="J77" s="1">
        <v>60</v>
      </c>
      <c r="K77" s="1">
        <v>16</v>
      </c>
      <c r="L77" s="1">
        <v>3</v>
      </c>
      <c r="M77" s="1">
        <v>4</v>
      </c>
      <c r="N77" s="1">
        <v>13</v>
      </c>
      <c r="O77" s="1">
        <v>7</v>
      </c>
      <c r="P77" s="1">
        <v>6</v>
      </c>
      <c r="Q77" s="1">
        <v>6</v>
      </c>
      <c r="R77" s="1">
        <v>12</v>
      </c>
      <c r="S77" s="1">
        <v>5</v>
      </c>
      <c r="T77" s="1">
        <v>0</v>
      </c>
      <c r="U77" s="1">
        <v>0</v>
      </c>
      <c r="V77" s="1">
        <v>4</v>
      </c>
      <c r="W77" s="17">
        <v>1</v>
      </c>
      <c r="X77" s="1">
        <v>8</v>
      </c>
      <c r="Y77" s="1">
        <f t="shared" si="0"/>
        <v>224</v>
      </c>
      <c r="Z77" s="1">
        <f t="shared" si="1"/>
        <v>517</v>
      </c>
      <c r="AA77" s="15">
        <f t="shared" si="2"/>
        <v>0.30229419703103916</v>
      </c>
      <c r="AB77" s="15">
        <f t="shared" si="3"/>
        <v>0.6977058029689609</v>
      </c>
    </row>
    <row r="78" spans="1:28" s="4" customFormat="1" x14ac:dyDescent="0.25">
      <c r="A78" s="2">
        <v>53</v>
      </c>
      <c r="B78" s="2" t="s">
        <v>30</v>
      </c>
      <c r="C78" s="2">
        <v>37</v>
      </c>
      <c r="D78" s="1" t="s">
        <v>632</v>
      </c>
      <c r="E78" s="1" t="s">
        <v>632</v>
      </c>
      <c r="F78" s="2">
        <v>217</v>
      </c>
      <c r="G78" s="2" t="s">
        <v>13</v>
      </c>
      <c r="H78" s="1">
        <v>741</v>
      </c>
      <c r="I78" s="1">
        <v>81</v>
      </c>
      <c r="J78" s="1">
        <v>49</v>
      </c>
      <c r="K78" s="1">
        <v>22</v>
      </c>
      <c r="L78" s="1">
        <v>2</v>
      </c>
      <c r="M78" s="1">
        <v>4</v>
      </c>
      <c r="N78" s="1">
        <v>15</v>
      </c>
      <c r="O78" s="1">
        <v>13</v>
      </c>
      <c r="P78" s="1">
        <v>7</v>
      </c>
      <c r="Q78" s="1">
        <v>6</v>
      </c>
      <c r="R78" s="1">
        <v>7</v>
      </c>
      <c r="S78" s="1">
        <v>3</v>
      </c>
      <c r="T78" s="1">
        <v>1</v>
      </c>
      <c r="U78" s="1">
        <v>1</v>
      </c>
      <c r="V78" s="1">
        <v>6</v>
      </c>
      <c r="W78" s="17">
        <v>0</v>
      </c>
      <c r="X78" s="1">
        <v>9</v>
      </c>
      <c r="Y78" s="1">
        <f t="shared" si="0"/>
        <v>226</v>
      </c>
      <c r="Z78" s="1">
        <f t="shared" si="1"/>
        <v>515</v>
      </c>
      <c r="AA78" s="15">
        <f t="shared" si="2"/>
        <v>0.30499325236167341</v>
      </c>
      <c r="AB78" s="15">
        <f t="shared" si="3"/>
        <v>0.69500674763832659</v>
      </c>
    </row>
    <row r="79" spans="1:28" s="4" customFormat="1" x14ac:dyDescent="0.25">
      <c r="A79" s="2">
        <v>54</v>
      </c>
      <c r="B79" s="2" t="s">
        <v>30</v>
      </c>
      <c r="C79" s="2">
        <v>37</v>
      </c>
      <c r="D79" s="1" t="s">
        <v>632</v>
      </c>
      <c r="E79" s="1" t="s">
        <v>632</v>
      </c>
      <c r="F79" s="2">
        <v>218</v>
      </c>
      <c r="G79" s="2" t="s">
        <v>10</v>
      </c>
      <c r="H79" s="1">
        <v>699</v>
      </c>
      <c r="I79" s="1">
        <v>89</v>
      </c>
      <c r="J79" s="1">
        <v>51</v>
      </c>
      <c r="K79" s="1">
        <v>18</v>
      </c>
      <c r="L79" s="1">
        <v>5</v>
      </c>
      <c r="M79" s="1">
        <v>2</v>
      </c>
      <c r="N79" s="1">
        <v>18</v>
      </c>
      <c r="O79" s="1">
        <v>9</v>
      </c>
      <c r="P79" s="1">
        <v>4</v>
      </c>
      <c r="Q79" s="1">
        <v>7</v>
      </c>
      <c r="R79" s="1">
        <v>4</v>
      </c>
      <c r="S79" s="1">
        <v>3</v>
      </c>
      <c r="T79" s="1">
        <v>0</v>
      </c>
      <c r="U79" s="1">
        <v>0</v>
      </c>
      <c r="V79" s="1">
        <v>3</v>
      </c>
      <c r="W79" s="17">
        <v>1</v>
      </c>
      <c r="X79" s="1">
        <v>11</v>
      </c>
      <c r="Y79" s="1">
        <f t="shared" si="0"/>
        <v>225</v>
      </c>
      <c r="Z79" s="1">
        <f t="shared" si="1"/>
        <v>474</v>
      </c>
      <c r="AA79" s="15">
        <f t="shared" si="2"/>
        <v>0.32188841201716739</v>
      </c>
      <c r="AB79" s="15">
        <f t="shared" si="3"/>
        <v>0.67811158798283266</v>
      </c>
    </row>
    <row r="80" spans="1:28" s="4" customFormat="1" x14ac:dyDescent="0.25">
      <c r="A80" s="2">
        <v>55</v>
      </c>
      <c r="B80" s="2" t="s">
        <v>30</v>
      </c>
      <c r="C80" s="2">
        <v>37</v>
      </c>
      <c r="D80" s="1" t="s">
        <v>632</v>
      </c>
      <c r="E80" s="1" t="s">
        <v>632</v>
      </c>
      <c r="F80" s="2">
        <v>218</v>
      </c>
      <c r="G80" s="2" t="s">
        <v>11</v>
      </c>
      <c r="H80" s="1">
        <v>700</v>
      </c>
      <c r="I80" s="1">
        <v>72</v>
      </c>
      <c r="J80" s="1">
        <v>47</v>
      </c>
      <c r="K80" s="1">
        <v>20</v>
      </c>
      <c r="L80" s="1">
        <v>2</v>
      </c>
      <c r="M80" s="1">
        <v>4</v>
      </c>
      <c r="N80" s="1">
        <v>9</v>
      </c>
      <c r="O80" s="1">
        <v>11</v>
      </c>
      <c r="P80" s="1">
        <v>5</v>
      </c>
      <c r="Q80" s="1">
        <v>6</v>
      </c>
      <c r="R80" s="1">
        <v>5</v>
      </c>
      <c r="S80" s="1">
        <v>4</v>
      </c>
      <c r="T80" s="1">
        <v>1</v>
      </c>
      <c r="U80" s="1">
        <v>0</v>
      </c>
      <c r="V80" s="1">
        <v>9</v>
      </c>
      <c r="W80" s="17">
        <v>0</v>
      </c>
      <c r="X80" s="1">
        <v>10</v>
      </c>
      <c r="Y80" s="1">
        <f t="shared" si="0"/>
        <v>205</v>
      </c>
      <c r="Z80" s="1">
        <f t="shared" si="1"/>
        <v>495</v>
      </c>
      <c r="AA80" s="15">
        <f t="shared" si="2"/>
        <v>0.29285714285714287</v>
      </c>
      <c r="AB80" s="15">
        <f t="shared" si="3"/>
        <v>0.70714285714285718</v>
      </c>
    </row>
    <row r="81" spans="1:28" s="4" customFormat="1" x14ac:dyDescent="0.25">
      <c r="A81" s="2">
        <v>56</v>
      </c>
      <c r="B81" s="2" t="s">
        <v>30</v>
      </c>
      <c r="C81" s="2">
        <v>37</v>
      </c>
      <c r="D81" s="1" t="s">
        <v>632</v>
      </c>
      <c r="E81" s="1" t="s">
        <v>632</v>
      </c>
      <c r="F81" s="2">
        <v>218</v>
      </c>
      <c r="G81" s="2" t="s">
        <v>12</v>
      </c>
      <c r="H81" s="1">
        <v>700</v>
      </c>
      <c r="I81" s="1">
        <v>84</v>
      </c>
      <c r="J81" s="1">
        <v>53</v>
      </c>
      <c r="K81" s="1">
        <v>26</v>
      </c>
      <c r="L81" s="1">
        <v>3</v>
      </c>
      <c r="M81" s="1">
        <v>2</v>
      </c>
      <c r="N81" s="1">
        <v>13</v>
      </c>
      <c r="O81" s="1">
        <v>7</v>
      </c>
      <c r="P81" s="1">
        <v>5</v>
      </c>
      <c r="Q81" s="1">
        <v>7</v>
      </c>
      <c r="R81" s="1">
        <v>12</v>
      </c>
      <c r="S81" s="1">
        <v>2</v>
      </c>
      <c r="T81" s="1">
        <v>0</v>
      </c>
      <c r="U81" s="1">
        <v>0</v>
      </c>
      <c r="V81" s="1">
        <v>7</v>
      </c>
      <c r="W81" s="17">
        <v>0</v>
      </c>
      <c r="X81" s="1">
        <v>4</v>
      </c>
      <c r="Y81" s="1">
        <f t="shared" si="0"/>
        <v>225</v>
      </c>
      <c r="Z81" s="1">
        <f t="shared" si="1"/>
        <v>475</v>
      </c>
      <c r="AA81" s="15">
        <f t="shared" si="2"/>
        <v>0.32142857142857145</v>
      </c>
      <c r="AB81" s="15">
        <f t="shared" si="3"/>
        <v>0.6785714285714286</v>
      </c>
    </row>
    <row r="82" spans="1:28" s="4" customFormat="1" x14ac:dyDescent="0.25">
      <c r="A82" s="2">
        <v>57</v>
      </c>
      <c r="B82" s="2" t="s">
        <v>30</v>
      </c>
      <c r="C82" s="2">
        <v>37</v>
      </c>
      <c r="D82" s="1" t="s">
        <v>632</v>
      </c>
      <c r="E82" s="1" t="s">
        <v>632</v>
      </c>
      <c r="F82" s="2">
        <v>218</v>
      </c>
      <c r="G82" s="2" t="s">
        <v>13</v>
      </c>
      <c r="H82" s="1">
        <v>700</v>
      </c>
      <c r="I82" s="1">
        <v>90</v>
      </c>
      <c r="J82" s="1">
        <v>61</v>
      </c>
      <c r="K82" s="1">
        <v>19</v>
      </c>
      <c r="L82" s="1">
        <v>3</v>
      </c>
      <c r="M82" s="1">
        <v>3</v>
      </c>
      <c r="N82" s="1">
        <v>18</v>
      </c>
      <c r="O82" s="1">
        <v>3</v>
      </c>
      <c r="P82" s="1">
        <v>10</v>
      </c>
      <c r="Q82" s="1">
        <v>18</v>
      </c>
      <c r="R82" s="1">
        <v>7</v>
      </c>
      <c r="S82" s="1">
        <v>0</v>
      </c>
      <c r="T82" s="1">
        <v>3</v>
      </c>
      <c r="U82" s="1">
        <v>0</v>
      </c>
      <c r="V82" s="1">
        <v>5</v>
      </c>
      <c r="W82" s="17">
        <v>0</v>
      </c>
      <c r="X82" s="1">
        <v>9</v>
      </c>
      <c r="Y82" s="1">
        <f t="shared" si="0"/>
        <v>249</v>
      </c>
      <c r="Z82" s="1">
        <f t="shared" si="1"/>
        <v>451</v>
      </c>
      <c r="AA82" s="15">
        <f t="shared" si="2"/>
        <v>0.35571428571428571</v>
      </c>
      <c r="AB82" s="15">
        <f t="shared" si="3"/>
        <v>0.64428571428571424</v>
      </c>
    </row>
    <row r="83" spans="1:28" s="4" customFormat="1" x14ac:dyDescent="0.25">
      <c r="A83" s="2">
        <v>58</v>
      </c>
      <c r="B83" s="2" t="s">
        <v>30</v>
      </c>
      <c r="C83" s="2">
        <v>37</v>
      </c>
      <c r="D83" s="1" t="s">
        <v>632</v>
      </c>
      <c r="E83" s="1" t="s">
        <v>632</v>
      </c>
      <c r="F83" s="2">
        <v>218</v>
      </c>
      <c r="G83" s="2" t="s">
        <v>14</v>
      </c>
      <c r="H83" s="1">
        <v>700</v>
      </c>
      <c r="I83" s="1">
        <v>84</v>
      </c>
      <c r="J83" s="1">
        <v>56</v>
      </c>
      <c r="K83" s="1">
        <v>24</v>
      </c>
      <c r="L83" s="1">
        <v>4</v>
      </c>
      <c r="M83" s="1">
        <v>4</v>
      </c>
      <c r="N83" s="1">
        <v>14</v>
      </c>
      <c r="O83" s="1">
        <v>8</v>
      </c>
      <c r="P83" s="1">
        <v>7</v>
      </c>
      <c r="Q83" s="1">
        <v>10</v>
      </c>
      <c r="R83" s="1">
        <v>6</v>
      </c>
      <c r="S83" s="1">
        <v>1</v>
      </c>
      <c r="T83" s="1">
        <v>2</v>
      </c>
      <c r="U83" s="1">
        <v>0</v>
      </c>
      <c r="V83" s="1">
        <v>2</v>
      </c>
      <c r="W83" s="17">
        <v>0</v>
      </c>
      <c r="X83" s="1">
        <v>13</v>
      </c>
      <c r="Y83" s="1">
        <f t="shared" si="0"/>
        <v>235</v>
      </c>
      <c r="Z83" s="1">
        <f t="shared" si="1"/>
        <v>465</v>
      </c>
      <c r="AA83" s="15">
        <f t="shared" si="2"/>
        <v>0.33571428571428569</v>
      </c>
      <c r="AB83" s="15">
        <f t="shared" si="3"/>
        <v>0.66428571428571426</v>
      </c>
    </row>
    <row r="84" spans="1:28" s="4" customFormat="1" x14ac:dyDescent="0.25">
      <c r="A84" s="2">
        <v>59</v>
      </c>
      <c r="B84" s="2" t="s">
        <v>30</v>
      </c>
      <c r="C84" s="2">
        <v>37</v>
      </c>
      <c r="D84" s="1" t="s">
        <v>632</v>
      </c>
      <c r="E84" s="1" t="s">
        <v>632</v>
      </c>
      <c r="F84" s="2">
        <v>219</v>
      </c>
      <c r="G84" s="2" t="s">
        <v>10</v>
      </c>
      <c r="H84" s="1">
        <v>563</v>
      </c>
      <c r="I84" s="1">
        <v>81</v>
      </c>
      <c r="J84" s="1">
        <v>73</v>
      </c>
      <c r="K84" s="1">
        <v>9</v>
      </c>
      <c r="L84" s="1">
        <v>3</v>
      </c>
      <c r="M84" s="1">
        <v>1</v>
      </c>
      <c r="N84" s="1">
        <v>21</v>
      </c>
      <c r="O84" s="1">
        <v>0</v>
      </c>
      <c r="P84" s="1">
        <v>5</v>
      </c>
      <c r="Q84" s="1">
        <v>10</v>
      </c>
      <c r="R84" s="1">
        <v>11</v>
      </c>
      <c r="S84" s="1">
        <v>0</v>
      </c>
      <c r="T84" s="1">
        <v>1</v>
      </c>
      <c r="U84" s="1">
        <v>1</v>
      </c>
      <c r="V84" s="1">
        <v>7</v>
      </c>
      <c r="W84" s="17">
        <v>0</v>
      </c>
      <c r="X84" s="1">
        <v>6</v>
      </c>
      <c r="Y84" s="1">
        <f t="shared" si="0"/>
        <v>229</v>
      </c>
      <c r="Z84" s="1">
        <f t="shared" si="1"/>
        <v>334</v>
      </c>
      <c r="AA84" s="15">
        <f t="shared" si="2"/>
        <v>0.40674955595026641</v>
      </c>
      <c r="AB84" s="15">
        <f t="shared" si="3"/>
        <v>0.59325044404973359</v>
      </c>
    </row>
    <row r="85" spans="1:28" s="4" customFormat="1" x14ac:dyDescent="0.25">
      <c r="A85" s="2">
        <v>60</v>
      </c>
      <c r="B85" s="2" t="s">
        <v>30</v>
      </c>
      <c r="C85" s="2">
        <v>37</v>
      </c>
      <c r="D85" s="1" t="s">
        <v>632</v>
      </c>
      <c r="E85" s="1" t="s">
        <v>632</v>
      </c>
      <c r="F85" s="2">
        <v>219</v>
      </c>
      <c r="G85" s="2" t="s">
        <v>11</v>
      </c>
      <c r="H85" s="1">
        <v>564</v>
      </c>
      <c r="I85" s="1">
        <v>74</v>
      </c>
      <c r="J85" s="1">
        <v>58</v>
      </c>
      <c r="K85" s="1">
        <v>9</v>
      </c>
      <c r="L85" s="1">
        <v>3</v>
      </c>
      <c r="M85" s="1">
        <v>1</v>
      </c>
      <c r="N85" s="1">
        <v>10</v>
      </c>
      <c r="O85" s="1">
        <v>3</v>
      </c>
      <c r="P85" s="1">
        <v>8</v>
      </c>
      <c r="Q85" s="1">
        <v>3</v>
      </c>
      <c r="R85" s="1">
        <v>5</v>
      </c>
      <c r="S85" s="1">
        <v>3</v>
      </c>
      <c r="T85" s="1">
        <v>0</v>
      </c>
      <c r="U85" s="1">
        <v>1</v>
      </c>
      <c r="V85" s="1">
        <v>2</v>
      </c>
      <c r="W85" s="17">
        <v>0</v>
      </c>
      <c r="X85" s="1">
        <v>8</v>
      </c>
      <c r="Y85" s="1">
        <f t="shared" si="0"/>
        <v>188</v>
      </c>
      <c r="Z85" s="1">
        <f t="shared" si="1"/>
        <v>376</v>
      </c>
      <c r="AA85" s="15">
        <f t="shared" si="2"/>
        <v>0.33333333333333331</v>
      </c>
      <c r="AB85" s="15">
        <f t="shared" si="3"/>
        <v>0.66666666666666663</v>
      </c>
    </row>
    <row r="86" spans="1:28" s="4" customFormat="1" x14ac:dyDescent="0.25">
      <c r="A86" s="2">
        <v>61</v>
      </c>
      <c r="B86" s="2" t="s">
        <v>30</v>
      </c>
      <c r="C86" s="2">
        <v>37</v>
      </c>
      <c r="D86" s="1" t="s">
        <v>632</v>
      </c>
      <c r="E86" s="1" t="s">
        <v>632</v>
      </c>
      <c r="F86" s="2">
        <v>219</v>
      </c>
      <c r="G86" s="2" t="s">
        <v>12</v>
      </c>
      <c r="H86" s="1">
        <v>564</v>
      </c>
      <c r="I86" s="1">
        <v>73</v>
      </c>
      <c r="J86" s="1">
        <v>58</v>
      </c>
      <c r="K86" s="1">
        <v>13</v>
      </c>
      <c r="L86" s="1">
        <v>4</v>
      </c>
      <c r="M86" s="1">
        <v>2</v>
      </c>
      <c r="N86" s="1">
        <v>17</v>
      </c>
      <c r="O86" s="1">
        <v>0</v>
      </c>
      <c r="P86" s="1">
        <v>7</v>
      </c>
      <c r="Q86" s="1">
        <v>3</v>
      </c>
      <c r="R86" s="1">
        <v>6</v>
      </c>
      <c r="S86" s="1">
        <v>2</v>
      </c>
      <c r="T86" s="1">
        <v>0</v>
      </c>
      <c r="U86" s="1">
        <v>0</v>
      </c>
      <c r="V86" s="1">
        <v>4</v>
      </c>
      <c r="W86" s="17">
        <v>0</v>
      </c>
      <c r="X86" s="1">
        <v>13</v>
      </c>
      <c r="Y86" s="1">
        <f t="shared" si="0"/>
        <v>202</v>
      </c>
      <c r="Z86" s="1">
        <f t="shared" si="1"/>
        <v>362</v>
      </c>
      <c r="AA86" s="15">
        <f t="shared" si="2"/>
        <v>0.35815602836879434</v>
      </c>
      <c r="AB86" s="15">
        <f t="shared" si="3"/>
        <v>0.64184397163120566</v>
      </c>
    </row>
    <row r="87" spans="1:28" s="4" customFormat="1" x14ac:dyDescent="0.25">
      <c r="A87" s="2">
        <v>62</v>
      </c>
      <c r="B87" s="2" t="s">
        <v>30</v>
      </c>
      <c r="C87" s="2">
        <v>37</v>
      </c>
      <c r="D87" s="1" t="s">
        <v>632</v>
      </c>
      <c r="E87" s="1" t="s">
        <v>632</v>
      </c>
      <c r="F87" s="2">
        <v>219</v>
      </c>
      <c r="G87" s="2" t="s">
        <v>13</v>
      </c>
      <c r="H87" s="1">
        <v>564</v>
      </c>
      <c r="I87" s="1">
        <v>68</v>
      </c>
      <c r="J87" s="1">
        <v>62</v>
      </c>
      <c r="K87" s="1">
        <v>16</v>
      </c>
      <c r="L87" s="1">
        <v>4</v>
      </c>
      <c r="M87" s="1">
        <v>0</v>
      </c>
      <c r="N87" s="1">
        <v>14</v>
      </c>
      <c r="O87" s="1">
        <v>1</v>
      </c>
      <c r="P87" s="1">
        <v>4</v>
      </c>
      <c r="Q87" s="1">
        <v>4</v>
      </c>
      <c r="R87" s="1">
        <v>4</v>
      </c>
      <c r="S87" s="1">
        <v>1</v>
      </c>
      <c r="T87" s="1">
        <v>4</v>
      </c>
      <c r="U87" s="1">
        <v>0</v>
      </c>
      <c r="V87" s="1">
        <v>10</v>
      </c>
      <c r="W87" s="17">
        <v>0</v>
      </c>
      <c r="X87" s="1">
        <v>9</v>
      </c>
      <c r="Y87" s="1">
        <f t="shared" ref="Y87:Y222" si="26">SUM(I87:X87)</f>
        <v>201</v>
      </c>
      <c r="Z87" s="1">
        <f t="shared" ref="Z87:Z222" si="27">H87-Y87</f>
        <v>363</v>
      </c>
      <c r="AA87" s="15">
        <f t="shared" ref="AA87:AA222" si="28">Y87/H87</f>
        <v>0.35638297872340424</v>
      </c>
      <c r="AB87" s="15">
        <f t="shared" ref="AB87:AB222" si="29">Z87/H87</f>
        <v>0.6436170212765957</v>
      </c>
    </row>
    <row r="88" spans="1:28" s="4" customFormat="1" x14ac:dyDescent="0.25">
      <c r="A88" s="2">
        <v>63</v>
      </c>
      <c r="B88" s="2" t="s">
        <v>30</v>
      </c>
      <c r="C88" s="2">
        <v>37</v>
      </c>
      <c r="D88" s="1" t="s">
        <v>632</v>
      </c>
      <c r="E88" s="1" t="s">
        <v>632</v>
      </c>
      <c r="F88" s="2">
        <v>220</v>
      </c>
      <c r="G88" s="2" t="s">
        <v>10</v>
      </c>
      <c r="H88" s="1">
        <v>716</v>
      </c>
      <c r="I88" s="1">
        <v>141</v>
      </c>
      <c r="J88" s="1">
        <v>52</v>
      </c>
      <c r="K88" s="1">
        <v>20</v>
      </c>
      <c r="L88" s="1">
        <v>5</v>
      </c>
      <c r="M88" s="1">
        <v>2</v>
      </c>
      <c r="N88" s="1">
        <v>11</v>
      </c>
      <c r="O88" s="1">
        <v>5</v>
      </c>
      <c r="P88" s="1">
        <v>6</v>
      </c>
      <c r="Q88" s="1">
        <v>4</v>
      </c>
      <c r="R88" s="1">
        <v>10</v>
      </c>
      <c r="S88" s="1">
        <v>5</v>
      </c>
      <c r="T88" s="1">
        <v>0</v>
      </c>
      <c r="U88" s="1">
        <v>0</v>
      </c>
      <c r="V88" s="1">
        <v>2</v>
      </c>
      <c r="W88" s="17">
        <v>0</v>
      </c>
      <c r="X88" s="1">
        <v>7</v>
      </c>
      <c r="Y88" s="1">
        <f t="shared" si="26"/>
        <v>270</v>
      </c>
      <c r="Z88" s="1">
        <f t="shared" si="27"/>
        <v>446</v>
      </c>
      <c r="AA88" s="15">
        <f t="shared" si="28"/>
        <v>0.37709497206703912</v>
      </c>
      <c r="AB88" s="15">
        <f t="shared" si="29"/>
        <v>0.62290502793296088</v>
      </c>
    </row>
    <row r="89" spans="1:28" s="4" customFormat="1" x14ac:dyDescent="0.25">
      <c r="A89" s="2">
        <v>64</v>
      </c>
      <c r="B89" s="2" t="s">
        <v>30</v>
      </c>
      <c r="C89" s="2">
        <v>37</v>
      </c>
      <c r="D89" s="1" t="s">
        <v>632</v>
      </c>
      <c r="E89" s="1" t="s">
        <v>632</v>
      </c>
      <c r="F89" s="2">
        <v>220</v>
      </c>
      <c r="G89" s="2" t="s">
        <v>11</v>
      </c>
      <c r="H89" s="1">
        <v>716</v>
      </c>
      <c r="I89" s="1">
        <v>91</v>
      </c>
      <c r="J89" s="1">
        <v>44</v>
      </c>
      <c r="K89" s="1">
        <v>22</v>
      </c>
      <c r="L89" s="1">
        <v>3</v>
      </c>
      <c r="M89" s="1">
        <v>2</v>
      </c>
      <c r="N89" s="1">
        <v>21</v>
      </c>
      <c r="O89" s="1">
        <v>6</v>
      </c>
      <c r="P89" s="1">
        <v>0</v>
      </c>
      <c r="Q89" s="1">
        <v>3</v>
      </c>
      <c r="R89" s="1">
        <v>11</v>
      </c>
      <c r="S89" s="1">
        <v>4</v>
      </c>
      <c r="T89" s="1">
        <v>0</v>
      </c>
      <c r="U89" s="1">
        <v>0</v>
      </c>
      <c r="V89" s="1">
        <v>1</v>
      </c>
      <c r="W89" s="17">
        <v>0</v>
      </c>
      <c r="X89" s="1">
        <v>6</v>
      </c>
      <c r="Y89" s="1">
        <f t="shared" si="26"/>
        <v>214</v>
      </c>
      <c r="Z89" s="1">
        <f t="shared" si="27"/>
        <v>502</v>
      </c>
      <c r="AA89" s="15">
        <f t="shared" si="28"/>
        <v>0.2988826815642458</v>
      </c>
      <c r="AB89" s="15">
        <f t="shared" si="29"/>
        <v>0.7011173184357542</v>
      </c>
    </row>
    <row r="90" spans="1:28" s="4" customFormat="1" x14ac:dyDescent="0.25">
      <c r="A90" s="2">
        <v>65</v>
      </c>
      <c r="B90" s="2" t="s">
        <v>30</v>
      </c>
      <c r="C90" s="2">
        <v>37</v>
      </c>
      <c r="D90" s="1" t="s">
        <v>632</v>
      </c>
      <c r="E90" s="1" t="s">
        <v>632</v>
      </c>
      <c r="F90" s="2">
        <v>220</v>
      </c>
      <c r="G90" s="2" t="s">
        <v>12</v>
      </c>
      <c r="H90" s="1">
        <v>716</v>
      </c>
      <c r="I90" s="1">
        <v>121</v>
      </c>
      <c r="J90" s="1">
        <v>60</v>
      </c>
      <c r="K90" s="1">
        <v>16</v>
      </c>
      <c r="L90" s="1">
        <v>4</v>
      </c>
      <c r="M90" s="1">
        <v>4</v>
      </c>
      <c r="N90" s="1">
        <v>9</v>
      </c>
      <c r="O90" s="1">
        <v>4</v>
      </c>
      <c r="P90" s="1">
        <v>1</v>
      </c>
      <c r="Q90" s="1">
        <v>7</v>
      </c>
      <c r="R90" s="1">
        <v>13</v>
      </c>
      <c r="S90" s="1">
        <v>6</v>
      </c>
      <c r="T90" s="1">
        <v>0</v>
      </c>
      <c r="U90" s="1">
        <v>0</v>
      </c>
      <c r="V90" s="1">
        <v>5</v>
      </c>
      <c r="W90" s="17">
        <v>0</v>
      </c>
      <c r="X90" s="1">
        <v>5</v>
      </c>
      <c r="Y90" s="1">
        <f t="shared" si="26"/>
        <v>255</v>
      </c>
      <c r="Z90" s="1">
        <f t="shared" si="27"/>
        <v>461</v>
      </c>
      <c r="AA90" s="15">
        <f t="shared" si="28"/>
        <v>0.35614525139664804</v>
      </c>
      <c r="AB90" s="15">
        <f t="shared" si="29"/>
        <v>0.6438547486033519</v>
      </c>
    </row>
    <row r="91" spans="1:28" s="4" customFormat="1" x14ac:dyDescent="0.25">
      <c r="A91" s="2">
        <v>66</v>
      </c>
      <c r="B91" s="2" t="s">
        <v>30</v>
      </c>
      <c r="C91" s="2">
        <v>37</v>
      </c>
      <c r="D91" s="1" t="s">
        <v>632</v>
      </c>
      <c r="E91" s="1" t="s">
        <v>632</v>
      </c>
      <c r="F91" s="2">
        <v>220</v>
      </c>
      <c r="G91" s="2" t="s">
        <v>13</v>
      </c>
      <c r="H91" s="1">
        <v>716</v>
      </c>
      <c r="I91" s="1">
        <v>91</v>
      </c>
      <c r="J91" s="1">
        <v>66</v>
      </c>
      <c r="K91" s="1">
        <v>29</v>
      </c>
      <c r="L91" s="1">
        <v>7</v>
      </c>
      <c r="M91" s="1">
        <v>2</v>
      </c>
      <c r="N91" s="1">
        <v>7</v>
      </c>
      <c r="O91" s="1">
        <v>3</v>
      </c>
      <c r="P91" s="1">
        <v>5</v>
      </c>
      <c r="Q91" s="1">
        <v>6</v>
      </c>
      <c r="R91" s="1">
        <v>6</v>
      </c>
      <c r="S91" s="1">
        <v>3</v>
      </c>
      <c r="T91" s="1">
        <v>1</v>
      </c>
      <c r="U91" s="1">
        <v>0</v>
      </c>
      <c r="V91" s="1">
        <v>6</v>
      </c>
      <c r="W91" s="17">
        <v>0</v>
      </c>
      <c r="X91" s="1">
        <v>10</v>
      </c>
      <c r="Y91" s="1">
        <f t="shared" si="26"/>
        <v>242</v>
      </c>
      <c r="Z91" s="1">
        <f t="shared" si="27"/>
        <v>474</v>
      </c>
      <c r="AA91" s="15">
        <f t="shared" si="28"/>
        <v>0.33798882681564246</v>
      </c>
      <c r="AB91" s="15">
        <f t="shared" si="29"/>
        <v>0.66201117318435754</v>
      </c>
    </row>
    <row r="92" spans="1:28" s="4" customFormat="1" x14ac:dyDescent="0.25">
      <c r="A92" s="2">
        <v>67</v>
      </c>
      <c r="B92" s="2" t="s">
        <v>30</v>
      </c>
      <c r="C92" s="2">
        <v>37</v>
      </c>
      <c r="D92" s="1" t="s">
        <v>632</v>
      </c>
      <c r="E92" s="1" t="s">
        <v>632</v>
      </c>
      <c r="F92" s="2">
        <v>221</v>
      </c>
      <c r="G92" s="2" t="s">
        <v>10</v>
      </c>
      <c r="H92" s="1">
        <v>567</v>
      </c>
      <c r="I92" s="1">
        <v>67</v>
      </c>
      <c r="J92" s="1">
        <v>56</v>
      </c>
      <c r="K92" s="1">
        <v>7</v>
      </c>
      <c r="L92" s="1">
        <v>1</v>
      </c>
      <c r="M92" s="1">
        <v>0</v>
      </c>
      <c r="N92" s="1">
        <v>20</v>
      </c>
      <c r="O92" s="1">
        <v>6</v>
      </c>
      <c r="P92" s="1">
        <v>6</v>
      </c>
      <c r="Q92" s="1">
        <v>2</v>
      </c>
      <c r="R92" s="1">
        <v>9</v>
      </c>
      <c r="S92" s="1">
        <v>3</v>
      </c>
      <c r="T92" s="1">
        <v>0</v>
      </c>
      <c r="U92" s="1">
        <v>0</v>
      </c>
      <c r="V92" s="1">
        <v>6</v>
      </c>
      <c r="W92" s="17">
        <v>0</v>
      </c>
      <c r="X92" s="1">
        <v>10</v>
      </c>
      <c r="Y92" s="1">
        <f t="shared" si="26"/>
        <v>193</v>
      </c>
      <c r="Z92" s="1">
        <f t="shared" si="27"/>
        <v>374</v>
      </c>
      <c r="AA92" s="15">
        <f t="shared" si="28"/>
        <v>0.3403880070546737</v>
      </c>
      <c r="AB92" s="15">
        <f t="shared" si="29"/>
        <v>0.65961199294532624</v>
      </c>
    </row>
    <row r="93" spans="1:28" s="4" customFormat="1" x14ac:dyDescent="0.25">
      <c r="A93" s="2">
        <v>68</v>
      </c>
      <c r="B93" s="2" t="s">
        <v>30</v>
      </c>
      <c r="C93" s="2">
        <v>37</v>
      </c>
      <c r="D93" s="1" t="s">
        <v>632</v>
      </c>
      <c r="E93" s="1" t="s">
        <v>632</v>
      </c>
      <c r="F93" s="2">
        <v>221</v>
      </c>
      <c r="G93" s="2" t="s">
        <v>11</v>
      </c>
      <c r="H93" s="1">
        <v>567</v>
      </c>
      <c r="I93" s="1">
        <v>66</v>
      </c>
      <c r="J93" s="1">
        <v>50</v>
      </c>
      <c r="K93" s="1">
        <v>16</v>
      </c>
      <c r="L93" s="1">
        <v>3</v>
      </c>
      <c r="M93" s="1">
        <v>2</v>
      </c>
      <c r="N93" s="1">
        <v>17</v>
      </c>
      <c r="O93" s="1">
        <v>2</v>
      </c>
      <c r="P93" s="1">
        <v>7</v>
      </c>
      <c r="Q93" s="1">
        <v>10</v>
      </c>
      <c r="R93" s="1">
        <v>3</v>
      </c>
      <c r="S93" s="1">
        <v>1</v>
      </c>
      <c r="T93" s="1">
        <v>0</v>
      </c>
      <c r="U93" s="1">
        <v>0</v>
      </c>
      <c r="V93" s="1">
        <v>5</v>
      </c>
      <c r="W93" s="17">
        <v>0</v>
      </c>
      <c r="X93" s="1">
        <v>6</v>
      </c>
      <c r="Y93" s="1">
        <f t="shared" si="26"/>
        <v>188</v>
      </c>
      <c r="Z93" s="1">
        <f t="shared" si="27"/>
        <v>379</v>
      </c>
      <c r="AA93" s="15">
        <f t="shared" si="28"/>
        <v>0.33156966490299822</v>
      </c>
      <c r="AB93" s="15">
        <f t="shared" si="29"/>
        <v>0.66843033509700178</v>
      </c>
    </row>
    <row r="94" spans="1:28" s="4" customFormat="1" x14ac:dyDescent="0.25">
      <c r="A94" s="2">
        <v>69</v>
      </c>
      <c r="B94" s="2" t="s">
        <v>30</v>
      </c>
      <c r="C94" s="2">
        <v>37</v>
      </c>
      <c r="D94" s="1" t="s">
        <v>632</v>
      </c>
      <c r="E94" s="1" t="s">
        <v>632</v>
      </c>
      <c r="F94" s="2">
        <v>222</v>
      </c>
      <c r="G94" s="2" t="s">
        <v>10</v>
      </c>
      <c r="H94" s="1">
        <v>548</v>
      </c>
      <c r="I94" s="1">
        <v>98</v>
      </c>
      <c r="J94" s="1">
        <v>101</v>
      </c>
      <c r="K94" s="1">
        <v>20</v>
      </c>
      <c r="L94" s="1">
        <v>5</v>
      </c>
      <c r="M94" s="1">
        <v>1</v>
      </c>
      <c r="N94" s="1">
        <v>2</v>
      </c>
      <c r="O94" s="1">
        <v>6</v>
      </c>
      <c r="P94" s="1">
        <v>1</v>
      </c>
      <c r="Q94" s="1">
        <v>2</v>
      </c>
      <c r="R94" s="1">
        <v>8</v>
      </c>
      <c r="S94" s="1">
        <v>1</v>
      </c>
      <c r="T94" s="1">
        <v>0</v>
      </c>
      <c r="U94" s="1">
        <v>0</v>
      </c>
      <c r="V94" s="1">
        <v>12</v>
      </c>
      <c r="W94" s="17">
        <v>0</v>
      </c>
      <c r="X94" s="1">
        <v>10</v>
      </c>
      <c r="Y94" s="1">
        <f t="shared" si="26"/>
        <v>267</v>
      </c>
      <c r="Z94" s="1">
        <f t="shared" si="27"/>
        <v>281</v>
      </c>
      <c r="AA94" s="15">
        <f t="shared" si="28"/>
        <v>0.48722627737226276</v>
      </c>
      <c r="AB94" s="15">
        <f t="shared" si="29"/>
        <v>0.51277372262773724</v>
      </c>
    </row>
    <row r="95" spans="1:28" s="4" customFormat="1" x14ac:dyDescent="0.25">
      <c r="A95" s="2">
        <v>70</v>
      </c>
      <c r="B95" s="2" t="s">
        <v>30</v>
      </c>
      <c r="C95" s="2">
        <v>37</v>
      </c>
      <c r="D95" s="1" t="s">
        <v>632</v>
      </c>
      <c r="E95" s="1" t="s">
        <v>632</v>
      </c>
      <c r="F95" s="2">
        <v>222</v>
      </c>
      <c r="G95" s="2" t="s">
        <v>11</v>
      </c>
      <c r="H95" s="1">
        <v>548</v>
      </c>
      <c r="I95" s="1">
        <v>123</v>
      </c>
      <c r="J95" s="1">
        <v>84</v>
      </c>
      <c r="K95" s="1">
        <v>14</v>
      </c>
      <c r="L95" s="1">
        <v>3</v>
      </c>
      <c r="M95" s="1">
        <v>3</v>
      </c>
      <c r="N95" s="1">
        <v>10</v>
      </c>
      <c r="O95" s="1">
        <v>3</v>
      </c>
      <c r="P95" s="1">
        <v>2</v>
      </c>
      <c r="Q95" s="1">
        <v>4</v>
      </c>
      <c r="R95" s="1">
        <v>6</v>
      </c>
      <c r="S95" s="1">
        <v>5</v>
      </c>
      <c r="T95" s="1">
        <v>1</v>
      </c>
      <c r="U95" s="1">
        <v>0</v>
      </c>
      <c r="V95" s="1">
        <v>10</v>
      </c>
      <c r="W95" s="17">
        <v>0</v>
      </c>
      <c r="X95" s="1">
        <v>7</v>
      </c>
      <c r="Y95" s="1">
        <f t="shared" si="26"/>
        <v>275</v>
      </c>
      <c r="Z95" s="1">
        <f t="shared" si="27"/>
        <v>273</v>
      </c>
      <c r="AA95" s="15">
        <f t="shared" si="28"/>
        <v>0.50182481751824815</v>
      </c>
      <c r="AB95" s="15">
        <f t="shared" si="29"/>
        <v>0.4981751824817518</v>
      </c>
    </row>
    <row r="96" spans="1:28" s="4" customFormat="1" x14ac:dyDescent="0.25">
      <c r="A96" s="2">
        <v>71</v>
      </c>
      <c r="B96" s="2" t="s">
        <v>30</v>
      </c>
      <c r="C96" s="2">
        <v>37</v>
      </c>
      <c r="D96" s="1" t="s">
        <v>632</v>
      </c>
      <c r="E96" s="1" t="s">
        <v>632</v>
      </c>
      <c r="F96" s="2">
        <v>223</v>
      </c>
      <c r="G96" s="2" t="s">
        <v>10</v>
      </c>
      <c r="H96" s="1">
        <v>274</v>
      </c>
      <c r="I96" s="1">
        <v>43</v>
      </c>
      <c r="J96" s="1">
        <v>81</v>
      </c>
      <c r="K96" s="1">
        <v>10</v>
      </c>
      <c r="L96" s="1">
        <v>2</v>
      </c>
      <c r="M96" s="1">
        <v>0</v>
      </c>
      <c r="N96" s="1">
        <v>1</v>
      </c>
      <c r="O96" s="1">
        <v>0</v>
      </c>
      <c r="P96" s="1">
        <v>0</v>
      </c>
      <c r="Q96" s="1">
        <v>0</v>
      </c>
      <c r="R96" s="1">
        <v>3</v>
      </c>
      <c r="S96" s="1">
        <v>0</v>
      </c>
      <c r="T96" s="1">
        <v>3</v>
      </c>
      <c r="U96" s="1">
        <v>0</v>
      </c>
      <c r="V96" s="1">
        <v>5</v>
      </c>
      <c r="W96" s="17">
        <v>0</v>
      </c>
      <c r="X96" s="1">
        <v>16</v>
      </c>
      <c r="Y96" s="1">
        <f t="shared" si="26"/>
        <v>164</v>
      </c>
      <c r="Z96" s="1">
        <f t="shared" si="27"/>
        <v>110</v>
      </c>
      <c r="AA96" s="15">
        <f t="shared" si="28"/>
        <v>0.59854014598540151</v>
      </c>
      <c r="AB96" s="15">
        <f t="shared" si="29"/>
        <v>0.40145985401459855</v>
      </c>
    </row>
    <row r="97" spans="1:28" s="4" customFormat="1" x14ac:dyDescent="0.25">
      <c r="A97" s="2">
        <v>72</v>
      </c>
      <c r="B97" s="2" t="s">
        <v>30</v>
      </c>
      <c r="C97" s="2">
        <v>37</v>
      </c>
      <c r="D97" s="1" t="s">
        <v>632</v>
      </c>
      <c r="E97" s="1" t="s">
        <v>632</v>
      </c>
      <c r="F97" s="2">
        <v>224</v>
      </c>
      <c r="G97" s="2" t="s">
        <v>10</v>
      </c>
      <c r="H97" s="1">
        <v>189</v>
      </c>
      <c r="I97" s="1">
        <v>70</v>
      </c>
      <c r="J97" s="1">
        <v>23</v>
      </c>
      <c r="K97" s="1">
        <v>2</v>
      </c>
      <c r="L97" s="1">
        <v>2</v>
      </c>
      <c r="M97" s="1">
        <v>0</v>
      </c>
      <c r="N97" s="1">
        <v>0</v>
      </c>
      <c r="O97" s="1">
        <v>0</v>
      </c>
      <c r="P97" s="1">
        <v>0</v>
      </c>
      <c r="Q97" s="1">
        <v>1</v>
      </c>
      <c r="R97" s="1">
        <v>0</v>
      </c>
      <c r="S97" s="1">
        <v>0</v>
      </c>
      <c r="T97" s="1">
        <v>0</v>
      </c>
      <c r="U97" s="1">
        <v>0</v>
      </c>
      <c r="V97" s="1">
        <v>3</v>
      </c>
      <c r="W97" s="17">
        <v>1</v>
      </c>
      <c r="X97" s="1">
        <v>2</v>
      </c>
      <c r="Y97" s="1">
        <f t="shared" si="26"/>
        <v>104</v>
      </c>
      <c r="Z97" s="1">
        <f t="shared" si="27"/>
        <v>85</v>
      </c>
      <c r="AA97" s="15">
        <f t="shared" si="28"/>
        <v>0.55026455026455023</v>
      </c>
      <c r="AB97" s="15">
        <f t="shared" si="29"/>
        <v>0.44973544973544971</v>
      </c>
    </row>
    <row r="98" spans="1:28" s="4" customFormat="1" x14ac:dyDescent="0.25">
      <c r="A98" s="2">
        <v>73</v>
      </c>
      <c r="B98" s="2" t="s">
        <v>30</v>
      </c>
      <c r="C98" s="2">
        <v>37</v>
      </c>
      <c r="D98" s="1" t="s">
        <v>632</v>
      </c>
      <c r="E98" s="1" t="s">
        <v>632</v>
      </c>
      <c r="F98" s="2">
        <v>225</v>
      </c>
      <c r="G98" s="2" t="s">
        <v>10</v>
      </c>
      <c r="H98" s="1">
        <v>239</v>
      </c>
      <c r="I98" s="1">
        <v>26</v>
      </c>
      <c r="J98" s="1">
        <v>95</v>
      </c>
      <c r="K98" s="1">
        <v>5</v>
      </c>
      <c r="L98" s="1">
        <v>0</v>
      </c>
      <c r="M98" s="1">
        <v>3</v>
      </c>
      <c r="N98" s="1">
        <v>1</v>
      </c>
      <c r="O98" s="1">
        <v>0</v>
      </c>
      <c r="P98" s="1">
        <v>1</v>
      </c>
      <c r="Q98" s="1">
        <v>0</v>
      </c>
      <c r="R98" s="1">
        <v>1</v>
      </c>
      <c r="S98" s="1">
        <v>0</v>
      </c>
      <c r="T98" s="1">
        <v>0</v>
      </c>
      <c r="U98" s="1">
        <v>0</v>
      </c>
      <c r="V98" s="1">
        <v>7</v>
      </c>
      <c r="W98" s="17">
        <v>0</v>
      </c>
      <c r="X98" s="1">
        <v>7</v>
      </c>
      <c r="Y98" s="1">
        <f t="shared" si="26"/>
        <v>146</v>
      </c>
      <c r="Z98" s="1">
        <f t="shared" si="27"/>
        <v>93</v>
      </c>
      <c r="AA98" s="15">
        <f t="shared" si="28"/>
        <v>0.61087866108786615</v>
      </c>
      <c r="AB98" s="15">
        <f t="shared" si="29"/>
        <v>0.38912133891213391</v>
      </c>
    </row>
    <row r="99" spans="1:28" s="4" customFormat="1" x14ac:dyDescent="0.25">
      <c r="A99" s="2">
        <v>74</v>
      </c>
      <c r="B99" s="2" t="s">
        <v>30</v>
      </c>
      <c r="C99" s="2">
        <v>37</v>
      </c>
      <c r="D99" s="1" t="s">
        <v>632</v>
      </c>
      <c r="E99" s="1" t="s">
        <v>632</v>
      </c>
      <c r="F99" s="2">
        <v>226</v>
      </c>
      <c r="G99" s="2" t="s">
        <v>10</v>
      </c>
      <c r="H99" s="1">
        <v>689</v>
      </c>
      <c r="I99" s="1">
        <v>118</v>
      </c>
      <c r="J99" s="1">
        <v>76</v>
      </c>
      <c r="K99" s="1">
        <v>12</v>
      </c>
      <c r="L99" s="1">
        <v>7</v>
      </c>
      <c r="M99" s="1">
        <v>2</v>
      </c>
      <c r="N99" s="1">
        <v>7</v>
      </c>
      <c r="O99" s="1">
        <v>0</v>
      </c>
      <c r="P99" s="1">
        <v>11</v>
      </c>
      <c r="Q99" s="1">
        <v>0</v>
      </c>
      <c r="R99" s="1">
        <v>5</v>
      </c>
      <c r="S99" s="1">
        <v>0</v>
      </c>
      <c r="T99" s="1">
        <v>2</v>
      </c>
      <c r="U99" s="1">
        <v>0</v>
      </c>
      <c r="V99" s="1">
        <v>7</v>
      </c>
      <c r="W99" s="17">
        <v>0</v>
      </c>
      <c r="X99" s="1">
        <v>6</v>
      </c>
      <c r="Y99" s="1">
        <f t="shared" si="26"/>
        <v>253</v>
      </c>
      <c r="Z99" s="1">
        <f t="shared" si="27"/>
        <v>436</v>
      </c>
      <c r="AA99" s="15">
        <f t="shared" si="28"/>
        <v>0.3671988388969521</v>
      </c>
      <c r="AB99" s="15">
        <f t="shared" si="29"/>
        <v>0.63280116110304785</v>
      </c>
    </row>
    <row r="100" spans="1:28" s="4" customFormat="1" x14ac:dyDescent="0.25">
      <c r="A100" s="2">
        <v>75</v>
      </c>
      <c r="B100" s="2" t="s">
        <v>30</v>
      </c>
      <c r="C100" s="2">
        <v>37</v>
      </c>
      <c r="D100" s="1" t="s">
        <v>632</v>
      </c>
      <c r="E100" s="1" t="s">
        <v>632</v>
      </c>
      <c r="F100" s="2">
        <v>227</v>
      </c>
      <c r="G100" s="2" t="s">
        <v>10</v>
      </c>
      <c r="H100" s="1">
        <v>461</v>
      </c>
      <c r="I100" s="1">
        <v>115</v>
      </c>
      <c r="J100" s="1">
        <v>34</v>
      </c>
      <c r="K100" s="1">
        <v>11</v>
      </c>
      <c r="L100" s="1">
        <v>3</v>
      </c>
      <c r="M100" s="1">
        <v>2</v>
      </c>
      <c r="N100" s="1">
        <v>1</v>
      </c>
      <c r="O100" s="1">
        <v>0</v>
      </c>
      <c r="P100" s="1">
        <v>1</v>
      </c>
      <c r="Q100" s="1">
        <v>3</v>
      </c>
      <c r="R100" s="1">
        <v>6</v>
      </c>
      <c r="S100" s="1">
        <v>6</v>
      </c>
      <c r="T100" s="1">
        <v>1</v>
      </c>
      <c r="U100" s="1">
        <v>0</v>
      </c>
      <c r="V100" s="1">
        <v>6</v>
      </c>
      <c r="W100" s="17">
        <v>0</v>
      </c>
      <c r="X100" s="1">
        <v>6</v>
      </c>
      <c r="Y100" s="1">
        <f t="shared" si="26"/>
        <v>195</v>
      </c>
      <c r="Z100" s="1">
        <f t="shared" si="27"/>
        <v>266</v>
      </c>
      <c r="AA100" s="15">
        <f t="shared" si="28"/>
        <v>0.42299349240780909</v>
      </c>
      <c r="AB100" s="15">
        <f t="shared" si="29"/>
        <v>0.57700650759219085</v>
      </c>
    </row>
    <row r="101" spans="1:28" s="4" customFormat="1" x14ac:dyDescent="0.25">
      <c r="A101" s="2">
        <v>76</v>
      </c>
      <c r="B101" s="2" t="s">
        <v>30</v>
      </c>
      <c r="C101" s="2">
        <v>37</v>
      </c>
      <c r="D101" s="1" t="s">
        <v>632</v>
      </c>
      <c r="E101" s="1" t="s">
        <v>632</v>
      </c>
      <c r="F101" s="2">
        <v>227</v>
      </c>
      <c r="G101" s="2" t="s">
        <v>11</v>
      </c>
      <c r="H101" s="1">
        <v>462</v>
      </c>
      <c r="I101" s="1">
        <v>111</v>
      </c>
      <c r="J101" s="1">
        <v>38</v>
      </c>
      <c r="K101" s="1">
        <v>5</v>
      </c>
      <c r="L101" s="1">
        <v>1</v>
      </c>
      <c r="M101" s="1">
        <v>0</v>
      </c>
      <c r="N101" s="1">
        <v>3</v>
      </c>
      <c r="O101" s="1">
        <v>1</v>
      </c>
      <c r="P101" s="1">
        <v>5</v>
      </c>
      <c r="Q101" s="1">
        <v>4</v>
      </c>
      <c r="R101" s="1">
        <v>4</v>
      </c>
      <c r="S101" s="1">
        <v>2</v>
      </c>
      <c r="T101" s="1">
        <v>1</v>
      </c>
      <c r="U101" s="1">
        <v>0</v>
      </c>
      <c r="V101" s="1">
        <v>2</v>
      </c>
      <c r="W101" s="17">
        <v>0</v>
      </c>
      <c r="X101" s="1">
        <v>3</v>
      </c>
      <c r="Y101" s="1">
        <f t="shared" si="26"/>
        <v>180</v>
      </c>
      <c r="Z101" s="1">
        <f t="shared" si="27"/>
        <v>282</v>
      </c>
      <c r="AA101" s="15">
        <f t="shared" si="28"/>
        <v>0.38961038961038963</v>
      </c>
      <c r="AB101" s="15">
        <f t="shared" si="29"/>
        <v>0.61038961038961037</v>
      </c>
    </row>
    <row r="102" spans="1:28" s="4" customFormat="1" x14ac:dyDescent="0.25">
      <c r="A102" s="2">
        <v>77</v>
      </c>
      <c r="B102" s="2" t="s">
        <v>30</v>
      </c>
      <c r="C102" s="2">
        <v>37</v>
      </c>
      <c r="D102" s="1" t="s">
        <v>632</v>
      </c>
      <c r="E102" s="1" t="s">
        <v>632</v>
      </c>
      <c r="F102" s="2">
        <v>228</v>
      </c>
      <c r="G102" s="2" t="s">
        <v>10</v>
      </c>
      <c r="H102" s="1">
        <v>707</v>
      </c>
      <c r="I102" s="1">
        <v>118</v>
      </c>
      <c r="J102" s="1">
        <v>63</v>
      </c>
      <c r="K102" s="1">
        <v>11</v>
      </c>
      <c r="L102" s="1">
        <v>5</v>
      </c>
      <c r="M102" s="1">
        <v>2</v>
      </c>
      <c r="N102" s="1">
        <v>3</v>
      </c>
      <c r="O102" s="1">
        <v>3</v>
      </c>
      <c r="P102" s="1">
        <v>21</v>
      </c>
      <c r="Q102" s="1">
        <v>1</v>
      </c>
      <c r="R102" s="1">
        <v>4</v>
      </c>
      <c r="S102" s="1">
        <v>0</v>
      </c>
      <c r="T102" s="1">
        <v>2</v>
      </c>
      <c r="U102" s="1">
        <v>0</v>
      </c>
      <c r="V102" s="1">
        <v>4</v>
      </c>
      <c r="W102" s="17">
        <v>0</v>
      </c>
      <c r="X102" s="1">
        <v>7</v>
      </c>
      <c r="Y102" s="1">
        <f t="shared" si="26"/>
        <v>244</v>
      </c>
      <c r="Z102" s="1">
        <f t="shared" si="27"/>
        <v>463</v>
      </c>
      <c r="AA102" s="15">
        <f t="shared" si="28"/>
        <v>0.3451202263083451</v>
      </c>
      <c r="AB102" s="15">
        <f t="shared" si="29"/>
        <v>0.65487977369165484</v>
      </c>
    </row>
    <row r="103" spans="1:28" s="4" customFormat="1" x14ac:dyDescent="0.25">
      <c r="A103" s="2">
        <v>78</v>
      </c>
      <c r="B103" s="2" t="s">
        <v>30</v>
      </c>
      <c r="C103" s="2">
        <v>37</v>
      </c>
      <c r="D103" s="1" t="s">
        <v>632</v>
      </c>
      <c r="E103" s="1" t="s">
        <v>632</v>
      </c>
      <c r="F103" s="2">
        <v>228</v>
      </c>
      <c r="G103" s="2" t="s">
        <v>11</v>
      </c>
      <c r="H103" s="1">
        <v>707</v>
      </c>
      <c r="I103" s="1">
        <v>124</v>
      </c>
      <c r="J103" s="1">
        <v>43</v>
      </c>
      <c r="K103" s="1">
        <v>6</v>
      </c>
      <c r="L103" s="1">
        <v>3</v>
      </c>
      <c r="M103" s="1">
        <v>4</v>
      </c>
      <c r="N103" s="1">
        <v>9</v>
      </c>
      <c r="O103" s="1">
        <v>3</v>
      </c>
      <c r="P103" s="1">
        <v>7</v>
      </c>
      <c r="Q103" s="1">
        <v>4</v>
      </c>
      <c r="R103" s="1">
        <v>4</v>
      </c>
      <c r="S103" s="1">
        <v>6</v>
      </c>
      <c r="T103" s="1">
        <v>0</v>
      </c>
      <c r="U103" s="1">
        <v>0</v>
      </c>
      <c r="V103" s="1">
        <v>2</v>
      </c>
      <c r="W103" s="17">
        <v>0</v>
      </c>
      <c r="X103" s="1">
        <v>5</v>
      </c>
      <c r="Y103" s="1">
        <f t="shared" si="26"/>
        <v>220</v>
      </c>
      <c r="Z103" s="1">
        <f t="shared" si="27"/>
        <v>487</v>
      </c>
      <c r="AA103" s="15">
        <f t="shared" si="28"/>
        <v>0.31117397454031115</v>
      </c>
      <c r="AB103" s="15">
        <f t="shared" si="29"/>
        <v>0.68882602545968885</v>
      </c>
    </row>
    <row r="104" spans="1:28" s="4" customFormat="1" x14ac:dyDescent="0.25">
      <c r="A104" s="2">
        <v>79</v>
      </c>
      <c r="B104" s="2" t="s">
        <v>30</v>
      </c>
      <c r="C104" s="2">
        <v>37</v>
      </c>
      <c r="D104" s="1" t="s">
        <v>632</v>
      </c>
      <c r="E104" s="1" t="s">
        <v>632</v>
      </c>
      <c r="F104" s="2">
        <v>228</v>
      </c>
      <c r="G104" s="2" t="s">
        <v>12</v>
      </c>
      <c r="H104" s="1">
        <v>707</v>
      </c>
      <c r="I104" s="1">
        <v>105</v>
      </c>
      <c r="J104" s="1">
        <v>53</v>
      </c>
      <c r="K104" s="1">
        <v>2</v>
      </c>
      <c r="L104" s="1">
        <v>3</v>
      </c>
      <c r="M104" s="1">
        <v>3</v>
      </c>
      <c r="N104" s="1">
        <v>4</v>
      </c>
      <c r="O104" s="1">
        <v>0</v>
      </c>
      <c r="P104" s="1">
        <v>12</v>
      </c>
      <c r="Q104" s="1">
        <v>1</v>
      </c>
      <c r="R104" s="1">
        <v>2</v>
      </c>
      <c r="S104" s="1">
        <v>0</v>
      </c>
      <c r="T104" s="1">
        <v>0</v>
      </c>
      <c r="U104" s="1">
        <v>0</v>
      </c>
      <c r="V104" s="1">
        <v>1</v>
      </c>
      <c r="W104" s="17">
        <v>0</v>
      </c>
      <c r="X104" s="1">
        <v>3</v>
      </c>
      <c r="Y104" s="1">
        <f t="shared" si="26"/>
        <v>189</v>
      </c>
      <c r="Z104" s="1">
        <f t="shared" si="27"/>
        <v>518</v>
      </c>
      <c r="AA104" s="15">
        <f t="shared" si="28"/>
        <v>0.26732673267326734</v>
      </c>
      <c r="AB104" s="15">
        <f t="shared" si="29"/>
        <v>0.73267326732673266</v>
      </c>
    </row>
    <row r="105" spans="1:28" s="4" customFormat="1" x14ac:dyDescent="0.25">
      <c r="A105" s="2">
        <v>80</v>
      </c>
      <c r="B105" s="2" t="s">
        <v>30</v>
      </c>
      <c r="C105" s="2">
        <v>37</v>
      </c>
      <c r="D105" s="1" t="s">
        <v>632</v>
      </c>
      <c r="E105" s="1" t="s">
        <v>632</v>
      </c>
      <c r="F105" s="2">
        <v>228</v>
      </c>
      <c r="G105" s="2" t="s">
        <v>13</v>
      </c>
      <c r="H105" s="1">
        <v>708</v>
      </c>
      <c r="I105" s="1">
        <v>152</v>
      </c>
      <c r="J105" s="1">
        <v>72</v>
      </c>
      <c r="K105" s="1">
        <v>6</v>
      </c>
      <c r="L105" s="1">
        <v>11</v>
      </c>
      <c r="M105" s="1">
        <v>0</v>
      </c>
      <c r="N105" s="1">
        <v>3</v>
      </c>
      <c r="O105" s="1">
        <v>1</v>
      </c>
      <c r="P105" s="1">
        <v>1</v>
      </c>
      <c r="Q105" s="1">
        <v>0</v>
      </c>
      <c r="R105" s="1">
        <v>9</v>
      </c>
      <c r="S105" s="1">
        <v>0</v>
      </c>
      <c r="T105" s="1">
        <v>0</v>
      </c>
      <c r="U105" s="1">
        <v>0</v>
      </c>
      <c r="V105" s="1">
        <v>5</v>
      </c>
      <c r="W105" s="17">
        <v>0</v>
      </c>
      <c r="X105" s="1">
        <v>4</v>
      </c>
      <c r="Y105" s="1">
        <f t="shared" si="26"/>
        <v>264</v>
      </c>
      <c r="Z105" s="1">
        <f t="shared" si="27"/>
        <v>444</v>
      </c>
      <c r="AA105" s="15">
        <f t="shared" si="28"/>
        <v>0.3728813559322034</v>
      </c>
      <c r="AB105" s="15">
        <f t="shared" si="29"/>
        <v>0.6271186440677966</v>
      </c>
    </row>
    <row r="106" spans="1:28" s="4" customFormat="1" x14ac:dyDescent="0.25">
      <c r="A106" s="2">
        <v>81</v>
      </c>
      <c r="B106" s="2" t="s">
        <v>30</v>
      </c>
      <c r="C106" s="2">
        <v>37</v>
      </c>
      <c r="D106" s="1" t="s">
        <v>632</v>
      </c>
      <c r="E106" s="1" t="s">
        <v>632</v>
      </c>
      <c r="F106" s="2">
        <v>229</v>
      </c>
      <c r="G106" s="2" t="s">
        <v>10</v>
      </c>
      <c r="H106" s="1">
        <v>121</v>
      </c>
      <c r="I106" s="1">
        <v>29</v>
      </c>
      <c r="J106" s="1">
        <v>23</v>
      </c>
      <c r="K106" s="1">
        <v>6</v>
      </c>
      <c r="L106" s="1">
        <v>0</v>
      </c>
      <c r="M106" s="1">
        <v>2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7">
        <v>0</v>
      </c>
      <c r="X106" s="1">
        <v>4</v>
      </c>
      <c r="Y106" s="1">
        <f t="shared" si="26"/>
        <v>64</v>
      </c>
      <c r="Z106" s="1">
        <f t="shared" si="27"/>
        <v>57</v>
      </c>
      <c r="AA106" s="15">
        <f t="shared" si="28"/>
        <v>0.52892561983471076</v>
      </c>
      <c r="AB106" s="15">
        <f t="shared" si="29"/>
        <v>0.47107438016528924</v>
      </c>
    </row>
    <row r="107" spans="1:28" s="4" customFormat="1" x14ac:dyDescent="0.25">
      <c r="A107" s="2">
        <v>82</v>
      </c>
      <c r="B107" s="2" t="s">
        <v>30</v>
      </c>
      <c r="C107" s="2">
        <v>37</v>
      </c>
      <c r="D107" s="1" t="s">
        <v>632</v>
      </c>
      <c r="E107" s="1" t="s">
        <v>632</v>
      </c>
      <c r="F107" s="2">
        <v>230</v>
      </c>
      <c r="G107" s="2" t="s">
        <v>10</v>
      </c>
      <c r="H107" s="1">
        <v>252</v>
      </c>
      <c r="I107" s="1">
        <v>73</v>
      </c>
      <c r="J107" s="1">
        <v>49</v>
      </c>
      <c r="K107" s="1">
        <v>7</v>
      </c>
      <c r="L107" s="1">
        <v>2</v>
      </c>
      <c r="M107" s="1">
        <v>1</v>
      </c>
      <c r="N107" s="1">
        <v>1</v>
      </c>
      <c r="O107" s="1">
        <v>0</v>
      </c>
      <c r="P107" s="1">
        <v>0</v>
      </c>
      <c r="Q107" s="1">
        <v>1</v>
      </c>
      <c r="R107" s="1">
        <v>3</v>
      </c>
      <c r="S107" s="1">
        <v>3</v>
      </c>
      <c r="T107" s="1">
        <v>1</v>
      </c>
      <c r="U107" s="1">
        <v>0</v>
      </c>
      <c r="V107" s="1">
        <v>1</v>
      </c>
      <c r="W107" s="17">
        <v>0</v>
      </c>
      <c r="X107" s="1">
        <v>1</v>
      </c>
      <c r="Y107" s="1">
        <f t="shared" si="26"/>
        <v>143</v>
      </c>
      <c r="Z107" s="1">
        <f t="shared" si="27"/>
        <v>109</v>
      </c>
      <c r="AA107" s="15">
        <f t="shared" si="28"/>
        <v>0.56746031746031744</v>
      </c>
      <c r="AB107" s="15">
        <f t="shared" si="29"/>
        <v>0.43253968253968256</v>
      </c>
    </row>
    <row r="108" spans="1:28" s="4" customFormat="1" x14ac:dyDescent="0.25">
      <c r="A108" s="2">
        <v>83</v>
      </c>
      <c r="B108" s="2" t="s">
        <v>30</v>
      </c>
      <c r="C108" s="2">
        <v>37</v>
      </c>
      <c r="D108" s="1" t="s">
        <v>632</v>
      </c>
      <c r="E108" s="1" t="s">
        <v>632</v>
      </c>
      <c r="F108" s="2">
        <v>231</v>
      </c>
      <c r="G108" s="2" t="s">
        <v>10</v>
      </c>
      <c r="H108" s="1">
        <v>707</v>
      </c>
      <c r="I108" s="1">
        <v>112</v>
      </c>
      <c r="J108" s="1">
        <v>37</v>
      </c>
      <c r="K108" s="1">
        <v>16</v>
      </c>
      <c r="L108" s="1">
        <v>2</v>
      </c>
      <c r="M108" s="1">
        <v>4</v>
      </c>
      <c r="N108" s="1">
        <v>13</v>
      </c>
      <c r="O108" s="1">
        <v>6</v>
      </c>
      <c r="P108" s="1">
        <v>6</v>
      </c>
      <c r="Q108" s="1">
        <v>10</v>
      </c>
      <c r="R108" s="1">
        <v>8</v>
      </c>
      <c r="S108" s="1">
        <v>0</v>
      </c>
      <c r="T108" s="1">
        <v>6</v>
      </c>
      <c r="U108" s="1">
        <v>0</v>
      </c>
      <c r="V108" s="1">
        <v>2</v>
      </c>
      <c r="W108" s="17">
        <v>1</v>
      </c>
      <c r="X108" s="1">
        <v>9</v>
      </c>
      <c r="Y108" s="1">
        <f t="shared" si="26"/>
        <v>232</v>
      </c>
      <c r="Z108" s="1">
        <f t="shared" si="27"/>
        <v>475</v>
      </c>
      <c r="AA108" s="15">
        <f t="shared" si="28"/>
        <v>0.32814710042432815</v>
      </c>
      <c r="AB108" s="15">
        <f t="shared" si="29"/>
        <v>0.67185289957567185</v>
      </c>
    </row>
    <row r="109" spans="1:28" s="4" customFormat="1" x14ac:dyDescent="0.25">
      <c r="A109" s="2">
        <v>84</v>
      </c>
      <c r="B109" s="2" t="s">
        <v>30</v>
      </c>
      <c r="C109" s="2">
        <v>37</v>
      </c>
      <c r="D109" s="1" t="s">
        <v>632</v>
      </c>
      <c r="E109" s="1" t="s">
        <v>632</v>
      </c>
      <c r="F109" s="2">
        <v>231</v>
      </c>
      <c r="G109" s="2" t="s">
        <v>11</v>
      </c>
      <c r="H109" s="1">
        <v>708</v>
      </c>
      <c r="I109" s="1">
        <v>118</v>
      </c>
      <c r="J109" s="1">
        <v>52</v>
      </c>
      <c r="K109" s="1">
        <v>13</v>
      </c>
      <c r="L109" s="1">
        <v>2</v>
      </c>
      <c r="M109" s="1">
        <v>3</v>
      </c>
      <c r="N109" s="1">
        <v>21</v>
      </c>
      <c r="O109" s="1">
        <v>4</v>
      </c>
      <c r="P109" s="1">
        <v>3</v>
      </c>
      <c r="Q109" s="1">
        <v>7</v>
      </c>
      <c r="R109" s="1">
        <v>8</v>
      </c>
      <c r="S109" s="1">
        <v>0</v>
      </c>
      <c r="T109" s="1">
        <v>3</v>
      </c>
      <c r="U109" s="1">
        <v>0</v>
      </c>
      <c r="V109" s="1">
        <v>5</v>
      </c>
      <c r="W109" s="17">
        <v>0</v>
      </c>
      <c r="X109" s="1">
        <v>12</v>
      </c>
      <c r="Y109" s="1">
        <f t="shared" si="26"/>
        <v>251</v>
      </c>
      <c r="Z109" s="1">
        <f t="shared" si="27"/>
        <v>457</v>
      </c>
      <c r="AA109" s="15">
        <f t="shared" si="28"/>
        <v>0.35451977401129942</v>
      </c>
      <c r="AB109" s="15">
        <f t="shared" si="29"/>
        <v>0.64548022598870058</v>
      </c>
    </row>
    <row r="110" spans="1:28" s="4" customFormat="1" x14ac:dyDescent="0.25">
      <c r="A110" s="2">
        <v>85</v>
      </c>
      <c r="B110" s="2" t="s">
        <v>30</v>
      </c>
      <c r="C110" s="2">
        <v>37</v>
      </c>
      <c r="D110" s="1" t="s">
        <v>632</v>
      </c>
      <c r="E110" s="1" t="s">
        <v>632</v>
      </c>
      <c r="F110" s="2">
        <v>231</v>
      </c>
      <c r="G110" s="2" t="s">
        <v>12</v>
      </c>
      <c r="H110" s="1">
        <v>708</v>
      </c>
      <c r="I110" s="1">
        <v>126</v>
      </c>
      <c r="J110" s="1">
        <v>47</v>
      </c>
      <c r="K110" s="1">
        <v>12</v>
      </c>
      <c r="L110" s="1">
        <v>1</v>
      </c>
      <c r="M110" s="1">
        <v>5</v>
      </c>
      <c r="N110" s="1">
        <v>8</v>
      </c>
      <c r="O110" s="1">
        <v>2</v>
      </c>
      <c r="P110" s="1">
        <v>13</v>
      </c>
      <c r="Q110" s="1">
        <v>5</v>
      </c>
      <c r="R110" s="1">
        <v>15</v>
      </c>
      <c r="S110" s="1">
        <v>2</v>
      </c>
      <c r="T110" s="1">
        <v>2</v>
      </c>
      <c r="U110" s="1">
        <v>1</v>
      </c>
      <c r="V110" s="1">
        <v>2</v>
      </c>
      <c r="W110" s="17">
        <v>0</v>
      </c>
      <c r="X110" s="1">
        <v>6</v>
      </c>
      <c r="Y110" s="1">
        <f t="shared" si="26"/>
        <v>247</v>
      </c>
      <c r="Z110" s="1">
        <f t="shared" si="27"/>
        <v>461</v>
      </c>
      <c r="AA110" s="15">
        <f t="shared" si="28"/>
        <v>0.34887005649717512</v>
      </c>
      <c r="AB110" s="15">
        <f t="shared" si="29"/>
        <v>0.65112994350282483</v>
      </c>
    </row>
    <row r="111" spans="1:28" s="4" customFormat="1" x14ac:dyDescent="0.25">
      <c r="A111" s="2">
        <v>86</v>
      </c>
      <c r="B111" s="2" t="s">
        <v>30</v>
      </c>
      <c r="C111" s="2">
        <v>37</v>
      </c>
      <c r="D111" s="1" t="s">
        <v>632</v>
      </c>
      <c r="E111" s="1" t="s">
        <v>632</v>
      </c>
      <c r="F111" s="2">
        <v>926</v>
      </c>
      <c r="G111" s="2" t="s">
        <v>10</v>
      </c>
      <c r="H111" s="1">
        <v>369</v>
      </c>
      <c r="I111" s="1">
        <v>109</v>
      </c>
      <c r="J111" s="1">
        <v>30</v>
      </c>
      <c r="K111" s="1">
        <v>9</v>
      </c>
      <c r="L111" s="1">
        <v>2</v>
      </c>
      <c r="M111" s="1">
        <v>1</v>
      </c>
      <c r="N111" s="1">
        <v>4</v>
      </c>
      <c r="O111" s="1">
        <v>0</v>
      </c>
      <c r="P111" s="1">
        <v>0</v>
      </c>
      <c r="Q111" s="1">
        <v>1</v>
      </c>
      <c r="R111" s="1">
        <v>4</v>
      </c>
      <c r="S111" s="1">
        <v>5</v>
      </c>
      <c r="T111" s="1">
        <v>0</v>
      </c>
      <c r="U111" s="1">
        <v>0</v>
      </c>
      <c r="V111" s="1">
        <v>2</v>
      </c>
      <c r="W111" s="17">
        <v>0</v>
      </c>
      <c r="X111" s="1">
        <v>4</v>
      </c>
      <c r="Y111" s="1">
        <f t="shared" si="26"/>
        <v>171</v>
      </c>
      <c r="Z111" s="1">
        <f t="shared" si="27"/>
        <v>198</v>
      </c>
      <c r="AA111" s="15">
        <f t="shared" si="28"/>
        <v>0.46341463414634149</v>
      </c>
      <c r="AB111" s="15">
        <f t="shared" si="29"/>
        <v>0.53658536585365857</v>
      </c>
    </row>
    <row r="112" spans="1:28" s="4" customFormat="1" x14ac:dyDescent="0.25">
      <c r="A112" s="2">
        <v>87</v>
      </c>
      <c r="B112" s="2" t="s">
        <v>30</v>
      </c>
      <c r="C112" s="2">
        <v>37</v>
      </c>
      <c r="D112" s="1" t="s">
        <v>632</v>
      </c>
      <c r="E112" s="1" t="s">
        <v>632</v>
      </c>
      <c r="F112" s="2">
        <v>1280</v>
      </c>
      <c r="G112" s="2" t="s">
        <v>10</v>
      </c>
      <c r="H112" s="1">
        <v>553</v>
      </c>
      <c r="I112" s="1">
        <v>79</v>
      </c>
      <c r="J112" s="1">
        <v>50</v>
      </c>
      <c r="K112" s="1">
        <v>43</v>
      </c>
      <c r="L112" s="1">
        <v>5</v>
      </c>
      <c r="M112" s="1">
        <v>7</v>
      </c>
      <c r="N112" s="1">
        <v>8</v>
      </c>
      <c r="O112" s="1">
        <v>25</v>
      </c>
      <c r="P112" s="1">
        <v>4</v>
      </c>
      <c r="Q112" s="1">
        <v>0</v>
      </c>
      <c r="R112" s="1">
        <v>3</v>
      </c>
      <c r="S112" s="1">
        <v>0</v>
      </c>
      <c r="T112" s="1">
        <v>0</v>
      </c>
      <c r="U112" s="1">
        <v>0</v>
      </c>
      <c r="V112" s="1">
        <v>1</v>
      </c>
      <c r="W112" s="17">
        <v>0</v>
      </c>
      <c r="X112" s="1">
        <v>5</v>
      </c>
      <c r="Y112" s="1">
        <f t="shared" si="26"/>
        <v>230</v>
      </c>
      <c r="Z112" s="1">
        <f t="shared" si="27"/>
        <v>323</v>
      </c>
      <c r="AA112" s="15">
        <f t="shared" si="28"/>
        <v>0.41591320072332733</v>
      </c>
      <c r="AB112" s="15">
        <f t="shared" si="29"/>
        <v>0.58408679927667273</v>
      </c>
    </row>
    <row r="113" spans="1:29" s="4" customFormat="1" x14ac:dyDescent="0.25">
      <c r="A113" s="2">
        <v>88</v>
      </c>
      <c r="B113" s="2" t="s">
        <v>30</v>
      </c>
      <c r="C113" s="2">
        <v>37</v>
      </c>
      <c r="D113" s="1" t="s">
        <v>632</v>
      </c>
      <c r="E113" s="1" t="s">
        <v>632</v>
      </c>
      <c r="F113" s="2">
        <v>2451</v>
      </c>
      <c r="G113" s="2" t="s">
        <v>10</v>
      </c>
      <c r="H113" s="1">
        <v>448</v>
      </c>
      <c r="I113" s="1">
        <v>109</v>
      </c>
      <c r="J113" s="1">
        <v>86</v>
      </c>
      <c r="K113" s="1">
        <v>0</v>
      </c>
      <c r="L113" s="1">
        <v>1</v>
      </c>
      <c r="M113" s="1">
        <v>0</v>
      </c>
      <c r="N113" s="1">
        <v>1</v>
      </c>
      <c r="O113" s="1">
        <v>0</v>
      </c>
      <c r="P113" s="1">
        <v>1</v>
      </c>
      <c r="Q113" s="1">
        <v>0</v>
      </c>
      <c r="R113" s="1">
        <v>2</v>
      </c>
      <c r="S113" s="1">
        <v>0</v>
      </c>
      <c r="T113" s="1">
        <v>0</v>
      </c>
      <c r="U113" s="1">
        <v>0</v>
      </c>
      <c r="V113" s="1">
        <v>3</v>
      </c>
      <c r="W113" s="17">
        <v>1</v>
      </c>
      <c r="X113" s="1">
        <v>3</v>
      </c>
      <c r="Y113" s="1">
        <f t="shared" si="26"/>
        <v>207</v>
      </c>
      <c r="Z113" s="1">
        <f t="shared" si="27"/>
        <v>241</v>
      </c>
      <c r="AA113" s="15">
        <f t="shared" si="28"/>
        <v>0.46205357142857145</v>
      </c>
      <c r="AB113" s="15">
        <f t="shared" si="29"/>
        <v>0.5379464285714286</v>
      </c>
    </row>
    <row r="114" spans="1:29" s="4" customFormat="1" x14ac:dyDescent="0.25">
      <c r="A114" s="3"/>
      <c r="B114" s="3"/>
      <c r="C114" s="3"/>
      <c r="D114" s="128" t="s">
        <v>631</v>
      </c>
      <c r="E114" s="129"/>
      <c r="F114" s="81">
        <f>COUNTIF(G26:G113,"B")</f>
        <v>34</v>
      </c>
      <c r="G114" s="81">
        <f>COUNTA(G26:G113)</f>
        <v>88</v>
      </c>
      <c r="H114" s="70">
        <f>SUM(H26:H113)</f>
        <v>52369</v>
      </c>
      <c r="I114" s="70">
        <f t="shared" ref="I114:X114" si="30">SUM(I26:I113)</f>
        <v>7517</v>
      </c>
      <c r="J114" s="70">
        <f t="shared" si="30"/>
        <v>5049</v>
      </c>
      <c r="K114" s="70">
        <f t="shared" si="30"/>
        <v>1354</v>
      </c>
      <c r="L114" s="70">
        <f t="shared" si="30"/>
        <v>280</v>
      </c>
      <c r="M114" s="70">
        <f t="shared" si="30"/>
        <v>215</v>
      </c>
      <c r="N114" s="70">
        <f t="shared" si="30"/>
        <v>1289</v>
      </c>
      <c r="O114" s="70">
        <f t="shared" si="30"/>
        <v>327</v>
      </c>
      <c r="P114" s="70">
        <f t="shared" si="30"/>
        <v>474</v>
      </c>
      <c r="Q114" s="70">
        <f t="shared" si="30"/>
        <v>482</v>
      </c>
      <c r="R114" s="70">
        <f t="shared" si="30"/>
        <v>572</v>
      </c>
      <c r="S114" s="70">
        <f t="shared" si="30"/>
        <v>162</v>
      </c>
      <c r="T114" s="70">
        <f t="shared" si="30"/>
        <v>71</v>
      </c>
      <c r="U114" s="70">
        <f t="shared" si="30"/>
        <v>21</v>
      </c>
      <c r="V114" s="70">
        <f t="shared" si="30"/>
        <v>423</v>
      </c>
      <c r="W114" s="70">
        <f t="shared" si="30"/>
        <v>19</v>
      </c>
      <c r="X114" s="70">
        <f t="shared" si="30"/>
        <v>701</v>
      </c>
      <c r="Y114" s="70">
        <f t="shared" ref="Y114" si="31">SUM(I114:X114)</f>
        <v>18956</v>
      </c>
      <c r="Z114" s="70">
        <f t="shared" ref="Z114" si="32">H114-Y114</f>
        <v>33413</v>
      </c>
      <c r="AA114" s="71">
        <f t="shared" ref="AA114" si="33">Y114/H114</f>
        <v>0.36196986766980466</v>
      </c>
      <c r="AB114" s="71">
        <f t="shared" ref="AB114" si="34">Z114/H114</f>
        <v>0.63803013233019534</v>
      </c>
    </row>
    <row r="115" spans="1:29" s="4" customFormat="1" x14ac:dyDescent="0.25">
      <c r="A115" s="3"/>
      <c r="B115" s="3"/>
      <c r="C115" s="3"/>
      <c r="F115" s="3"/>
      <c r="G115" s="3"/>
    </row>
    <row r="116" spans="1:29" s="32" customFormat="1" x14ac:dyDescent="0.25">
      <c r="A116" s="31"/>
      <c r="B116" s="31"/>
      <c r="C116" s="31"/>
      <c r="E116" s="133" t="s">
        <v>51</v>
      </c>
      <c r="F116" s="134"/>
      <c r="G116" s="134"/>
      <c r="H116" s="134"/>
      <c r="I116" s="65" t="s">
        <v>0</v>
      </c>
      <c r="J116" s="65" t="s">
        <v>1</v>
      </c>
      <c r="K116" s="65" t="s">
        <v>2</v>
      </c>
      <c r="L116" s="65" t="s">
        <v>27</v>
      </c>
      <c r="M116" s="65" t="s">
        <v>3</v>
      </c>
      <c r="N116" s="65" t="s">
        <v>28</v>
      </c>
      <c r="O116" s="65" t="s">
        <v>25</v>
      </c>
      <c r="P116" s="65" t="s">
        <v>29</v>
      </c>
      <c r="Q116" s="65" t="s">
        <v>4</v>
      </c>
      <c r="R116" s="36" t="s">
        <v>26</v>
      </c>
      <c r="S116" s="37" t="s">
        <v>46</v>
      </c>
      <c r="T116" s="37"/>
      <c r="AA116" s="33"/>
      <c r="AB116" s="33"/>
      <c r="AC116" s="4"/>
    </row>
    <row r="117" spans="1:29" s="4" customFormat="1" x14ac:dyDescent="0.2">
      <c r="A117" s="3"/>
      <c r="B117" s="3"/>
      <c r="C117" s="3"/>
      <c r="E117" s="134"/>
      <c r="F117" s="134"/>
      <c r="G117" s="134"/>
      <c r="H117" s="134"/>
      <c r="I117" s="72">
        <v>7825</v>
      </c>
      <c r="J117" s="72">
        <v>5261</v>
      </c>
      <c r="K117" s="72">
        <v>1637</v>
      </c>
      <c r="L117" s="72">
        <v>491</v>
      </c>
      <c r="M117" s="72">
        <v>450</v>
      </c>
      <c r="N117" s="72">
        <v>1289</v>
      </c>
      <c r="O117" s="72">
        <v>327</v>
      </c>
      <c r="P117" s="72">
        <v>474</v>
      </c>
      <c r="Q117" s="72">
        <v>482</v>
      </c>
      <c r="R117" s="82">
        <f>W114</f>
        <v>19</v>
      </c>
      <c r="S117" s="83">
        <f>X114</f>
        <v>701</v>
      </c>
      <c r="T117" s="38"/>
      <c r="AA117" s="10"/>
      <c r="AB117" s="10"/>
    </row>
    <row r="118" spans="1:29" s="4" customFormat="1" ht="6.75" customHeight="1" x14ac:dyDescent="0.25">
      <c r="A118" s="3"/>
      <c r="B118" s="3"/>
      <c r="C118" s="3"/>
      <c r="F118" s="3"/>
      <c r="G118" s="3"/>
      <c r="H118" s="12"/>
      <c r="I118" s="3"/>
      <c r="J118" s="3"/>
      <c r="K118" s="3"/>
      <c r="L118" s="3"/>
      <c r="M118" s="3"/>
      <c r="N118" s="3"/>
      <c r="O118" s="3"/>
      <c r="P118" s="3"/>
      <c r="Q118" s="3"/>
      <c r="R118" s="39"/>
      <c r="S118" s="40"/>
      <c r="T118" s="40"/>
      <c r="AA118" s="10"/>
      <c r="AB118" s="10"/>
    </row>
    <row r="119" spans="1:29" s="13" customFormat="1" x14ac:dyDescent="0.25">
      <c r="A119" s="34"/>
      <c r="B119" s="34"/>
      <c r="C119" s="34"/>
      <c r="E119" s="133" t="s">
        <v>52</v>
      </c>
      <c r="F119" s="133"/>
      <c r="G119" s="133"/>
      <c r="H119" s="133"/>
      <c r="I119" s="133" t="s">
        <v>530</v>
      </c>
      <c r="J119" s="134"/>
      <c r="K119" s="134"/>
      <c r="L119" s="133" t="s">
        <v>531</v>
      </c>
      <c r="M119" s="133"/>
      <c r="N119" s="65" t="s">
        <v>28</v>
      </c>
      <c r="O119" s="65" t="s">
        <v>25</v>
      </c>
      <c r="P119" s="65" t="s">
        <v>29</v>
      </c>
      <c r="Q119" s="65" t="s">
        <v>4</v>
      </c>
      <c r="AA119" s="35"/>
      <c r="AB119" s="35"/>
      <c r="AC119" s="4"/>
    </row>
    <row r="120" spans="1:29" s="4" customFormat="1" x14ac:dyDescent="0.25">
      <c r="A120" s="3"/>
      <c r="B120" s="3"/>
      <c r="C120" s="3"/>
      <c r="E120" s="133"/>
      <c r="F120" s="133"/>
      <c r="G120" s="133"/>
      <c r="H120" s="133"/>
      <c r="I120" s="135">
        <f>I117+K117+M117</f>
        <v>9912</v>
      </c>
      <c r="J120" s="136"/>
      <c r="K120" s="136"/>
      <c r="L120" s="135">
        <f>J117+L117</f>
        <v>5752</v>
      </c>
      <c r="M120" s="136"/>
      <c r="N120" s="66">
        <f>N117</f>
        <v>1289</v>
      </c>
      <c r="O120" s="66">
        <f>O117</f>
        <v>327</v>
      </c>
      <c r="P120" s="66">
        <f>P117</f>
        <v>474</v>
      </c>
      <c r="Q120" s="66">
        <f>Q117</f>
        <v>482</v>
      </c>
      <c r="AA120" s="10"/>
      <c r="AB120" s="10"/>
    </row>
    <row r="121" spans="1:29" s="4" customFormat="1" x14ac:dyDescent="0.25">
      <c r="A121" s="3"/>
      <c r="B121" s="3"/>
      <c r="C121" s="3"/>
      <c r="F121" s="3"/>
      <c r="G121" s="3"/>
    </row>
    <row r="122" spans="1:29" x14ac:dyDescent="0.2">
      <c r="AC122" s="4"/>
    </row>
    <row r="123" spans="1:29" s="4" customFormat="1" x14ac:dyDescent="0.25">
      <c r="A123" s="2">
        <v>1</v>
      </c>
      <c r="B123" s="2" t="s">
        <v>30</v>
      </c>
      <c r="C123" s="2">
        <v>55</v>
      </c>
      <c r="D123" s="1" t="s">
        <v>68</v>
      </c>
      <c r="E123" s="1" t="s">
        <v>68</v>
      </c>
      <c r="F123" s="2">
        <v>389</v>
      </c>
      <c r="G123" s="2" t="s">
        <v>10</v>
      </c>
      <c r="H123" s="1">
        <v>443</v>
      </c>
      <c r="I123" s="1">
        <v>5</v>
      </c>
      <c r="J123" s="1">
        <v>99</v>
      </c>
      <c r="K123" s="1">
        <v>74</v>
      </c>
      <c r="L123" s="1">
        <v>2</v>
      </c>
      <c r="M123" s="1">
        <v>2</v>
      </c>
      <c r="N123" s="1">
        <v>24</v>
      </c>
      <c r="O123" s="2" t="s">
        <v>727</v>
      </c>
      <c r="P123" s="1">
        <v>105</v>
      </c>
      <c r="Q123" s="1">
        <v>0</v>
      </c>
      <c r="R123" s="1">
        <v>4</v>
      </c>
      <c r="S123" s="1">
        <v>1</v>
      </c>
      <c r="T123" s="1">
        <v>0</v>
      </c>
      <c r="U123" s="1">
        <v>0</v>
      </c>
      <c r="V123" s="1">
        <v>0</v>
      </c>
      <c r="W123" s="17">
        <v>0</v>
      </c>
      <c r="X123" s="1">
        <v>7</v>
      </c>
      <c r="Y123" s="1">
        <f t="shared" si="26"/>
        <v>323</v>
      </c>
      <c r="Z123" s="1">
        <f t="shared" si="27"/>
        <v>120</v>
      </c>
      <c r="AA123" s="15">
        <f t="shared" si="28"/>
        <v>0.72911963882618513</v>
      </c>
      <c r="AB123" s="15">
        <f t="shared" si="29"/>
        <v>0.27088036117381492</v>
      </c>
    </row>
    <row r="124" spans="1:29" s="4" customFormat="1" x14ac:dyDescent="0.25">
      <c r="A124" s="2">
        <v>2</v>
      </c>
      <c r="B124" s="2" t="s">
        <v>30</v>
      </c>
      <c r="C124" s="2">
        <v>55</v>
      </c>
      <c r="D124" s="1" t="s">
        <v>68</v>
      </c>
      <c r="E124" s="1" t="s">
        <v>68</v>
      </c>
      <c r="F124" s="2">
        <v>389</v>
      </c>
      <c r="G124" s="2" t="s">
        <v>11</v>
      </c>
      <c r="H124" s="1">
        <v>444</v>
      </c>
      <c r="I124" s="1">
        <v>11</v>
      </c>
      <c r="J124" s="1">
        <v>87</v>
      </c>
      <c r="K124" s="1">
        <v>73</v>
      </c>
      <c r="L124" s="1">
        <v>1</v>
      </c>
      <c r="M124" s="1">
        <v>0</v>
      </c>
      <c r="N124" s="1">
        <v>23</v>
      </c>
      <c r="O124" s="2" t="s">
        <v>727</v>
      </c>
      <c r="P124" s="1">
        <v>105</v>
      </c>
      <c r="Q124" s="1">
        <v>2</v>
      </c>
      <c r="R124" s="1">
        <v>0</v>
      </c>
      <c r="S124" s="1">
        <v>0</v>
      </c>
      <c r="T124" s="1">
        <v>0</v>
      </c>
      <c r="U124" s="1">
        <v>2</v>
      </c>
      <c r="V124" s="1">
        <v>3</v>
      </c>
      <c r="W124" s="17">
        <v>0</v>
      </c>
      <c r="X124" s="1">
        <v>10</v>
      </c>
      <c r="Y124" s="1">
        <f t="shared" si="26"/>
        <v>317</v>
      </c>
      <c r="Z124" s="1">
        <f t="shared" si="27"/>
        <v>127</v>
      </c>
      <c r="AA124" s="15">
        <f t="shared" si="28"/>
        <v>0.713963963963964</v>
      </c>
      <c r="AB124" s="15">
        <f t="shared" si="29"/>
        <v>0.28603603603603606</v>
      </c>
    </row>
    <row r="125" spans="1:29" s="4" customFormat="1" x14ac:dyDescent="0.25">
      <c r="A125" s="2">
        <v>3</v>
      </c>
      <c r="B125" s="2" t="s">
        <v>30</v>
      </c>
      <c r="C125" s="2">
        <v>55</v>
      </c>
      <c r="D125" s="1" t="s">
        <v>68</v>
      </c>
      <c r="E125" s="1" t="s">
        <v>68</v>
      </c>
      <c r="F125" s="2">
        <v>390</v>
      </c>
      <c r="G125" s="2" t="s">
        <v>10</v>
      </c>
      <c r="H125" s="1">
        <v>376</v>
      </c>
      <c r="I125" s="1">
        <v>7</v>
      </c>
      <c r="J125" s="1">
        <v>62</v>
      </c>
      <c r="K125" s="1">
        <v>57</v>
      </c>
      <c r="L125" s="1">
        <v>2</v>
      </c>
      <c r="M125" s="1">
        <v>0</v>
      </c>
      <c r="N125" s="1">
        <v>3</v>
      </c>
      <c r="O125" s="2" t="s">
        <v>727</v>
      </c>
      <c r="P125" s="1">
        <v>92</v>
      </c>
      <c r="Q125" s="1">
        <v>5</v>
      </c>
      <c r="R125" s="1">
        <v>1</v>
      </c>
      <c r="S125" s="1">
        <v>1</v>
      </c>
      <c r="T125" s="1">
        <v>0</v>
      </c>
      <c r="U125" s="1">
        <v>0</v>
      </c>
      <c r="V125" s="1">
        <v>2</v>
      </c>
      <c r="W125" s="17">
        <v>0</v>
      </c>
      <c r="X125" s="1">
        <v>7</v>
      </c>
      <c r="Y125" s="1">
        <f t="shared" si="26"/>
        <v>239</v>
      </c>
      <c r="Z125" s="1">
        <f t="shared" si="27"/>
        <v>137</v>
      </c>
      <c r="AA125" s="15">
        <f t="shared" si="28"/>
        <v>0.63563829787234039</v>
      </c>
      <c r="AB125" s="15">
        <f t="shared" si="29"/>
        <v>0.36436170212765956</v>
      </c>
    </row>
    <row r="126" spans="1:29" s="4" customFormat="1" x14ac:dyDescent="0.25">
      <c r="A126" s="2">
        <v>4</v>
      </c>
      <c r="B126" s="2" t="s">
        <v>30</v>
      </c>
      <c r="C126" s="2">
        <v>55</v>
      </c>
      <c r="D126" s="1" t="s">
        <v>68</v>
      </c>
      <c r="E126" s="1" t="s">
        <v>68</v>
      </c>
      <c r="F126" s="2">
        <v>391</v>
      </c>
      <c r="G126" s="2" t="s">
        <v>10</v>
      </c>
      <c r="H126" s="1">
        <v>488</v>
      </c>
      <c r="I126" s="1">
        <v>17</v>
      </c>
      <c r="J126" s="1">
        <v>67</v>
      </c>
      <c r="K126" s="1">
        <v>74</v>
      </c>
      <c r="L126" s="1">
        <v>3</v>
      </c>
      <c r="M126" s="1">
        <v>1</v>
      </c>
      <c r="N126" s="1">
        <v>3</v>
      </c>
      <c r="O126" s="2" t="s">
        <v>727</v>
      </c>
      <c r="P126" s="1">
        <v>151</v>
      </c>
      <c r="Q126" s="1">
        <v>3</v>
      </c>
      <c r="R126" s="1">
        <v>2</v>
      </c>
      <c r="S126" s="1">
        <v>0</v>
      </c>
      <c r="T126" s="1">
        <v>0</v>
      </c>
      <c r="U126" s="1">
        <v>0</v>
      </c>
      <c r="V126" s="1">
        <v>5</v>
      </c>
      <c r="W126" s="17">
        <v>0</v>
      </c>
      <c r="X126" s="1">
        <v>4</v>
      </c>
      <c r="Y126" s="1">
        <f t="shared" si="26"/>
        <v>330</v>
      </c>
      <c r="Z126" s="1">
        <f t="shared" si="27"/>
        <v>158</v>
      </c>
      <c r="AA126" s="15">
        <f t="shared" si="28"/>
        <v>0.67622950819672134</v>
      </c>
      <c r="AB126" s="15">
        <f t="shared" si="29"/>
        <v>0.32377049180327871</v>
      </c>
    </row>
    <row r="127" spans="1:29" s="4" customFormat="1" x14ac:dyDescent="0.25">
      <c r="A127" s="2">
        <v>5</v>
      </c>
      <c r="B127" s="2" t="s">
        <v>30</v>
      </c>
      <c r="C127" s="2">
        <v>55</v>
      </c>
      <c r="D127" s="1" t="s">
        <v>68</v>
      </c>
      <c r="E127" s="1" t="s">
        <v>68</v>
      </c>
      <c r="F127" s="2">
        <v>392</v>
      </c>
      <c r="G127" s="2" t="s">
        <v>10</v>
      </c>
      <c r="H127" s="1">
        <v>116</v>
      </c>
      <c r="I127" s="1">
        <v>2</v>
      </c>
      <c r="J127" s="1">
        <v>16</v>
      </c>
      <c r="K127" s="1">
        <v>24</v>
      </c>
      <c r="L127" s="1">
        <v>0</v>
      </c>
      <c r="M127" s="1">
        <v>0</v>
      </c>
      <c r="N127" s="1">
        <v>0</v>
      </c>
      <c r="O127" s="2" t="s">
        <v>727</v>
      </c>
      <c r="P127" s="1">
        <v>10</v>
      </c>
      <c r="Q127" s="1">
        <v>1</v>
      </c>
      <c r="R127" s="1">
        <v>1</v>
      </c>
      <c r="S127" s="1">
        <v>0</v>
      </c>
      <c r="T127" s="1">
        <v>0</v>
      </c>
      <c r="U127" s="1">
        <v>1</v>
      </c>
      <c r="V127" s="1">
        <v>3</v>
      </c>
      <c r="W127" s="17">
        <v>0</v>
      </c>
      <c r="X127" s="1">
        <v>3</v>
      </c>
      <c r="Y127" s="1">
        <f t="shared" si="26"/>
        <v>61</v>
      </c>
      <c r="Z127" s="1">
        <f t="shared" si="27"/>
        <v>55</v>
      </c>
      <c r="AA127" s="15">
        <f t="shared" si="28"/>
        <v>0.52586206896551724</v>
      </c>
      <c r="AB127" s="15">
        <f t="shared" si="29"/>
        <v>0.47413793103448276</v>
      </c>
    </row>
    <row r="128" spans="1:29" s="4" customFormat="1" x14ac:dyDescent="0.25">
      <c r="A128" s="2">
        <v>6</v>
      </c>
      <c r="B128" s="2" t="s">
        <v>30</v>
      </c>
      <c r="C128" s="2">
        <v>55</v>
      </c>
      <c r="D128" s="1" t="s">
        <v>68</v>
      </c>
      <c r="E128" s="1" t="s">
        <v>68</v>
      </c>
      <c r="F128" s="2">
        <v>393</v>
      </c>
      <c r="G128" s="2" t="s">
        <v>10</v>
      </c>
      <c r="H128" s="1">
        <v>413</v>
      </c>
      <c r="I128" s="1">
        <v>2</v>
      </c>
      <c r="J128" s="1">
        <v>84</v>
      </c>
      <c r="K128" s="1">
        <v>22</v>
      </c>
      <c r="L128" s="1">
        <v>0</v>
      </c>
      <c r="M128" s="1">
        <v>0</v>
      </c>
      <c r="N128" s="1">
        <v>0</v>
      </c>
      <c r="O128" s="2" t="s">
        <v>727</v>
      </c>
      <c r="P128" s="1">
        <v>74</v>
      </c>
      <c r="Q128" s="1">
        <v>0</v>
      </c>
      <c r="R128" s="1">
        <v>0</v>
      </c>
      <c r="S128" s="1">
        <v>0</v>
      </c>
      <c r="T128" s="1">
        <v>0</v>
      </c>
      <c r="U128" s="1">
        <v>1</v>
      </c>
      <c r="V128" s="1">
        <v>3</v>
      </c>
      <c r="W128" s="17">
        <v>1</v>
      </c>
      <c r="X128" s="1">
        <v>8</v>
      </c>
      <c r="Y128" s="1">
        <f t="shared" si="26"/>
        <v>195</v>
      </c>
      <c r="Z128" s="1">
        <f t="shared" si="27"/>
        <v>218</v>
      </c>
      <c r="AA128" s="15">
        <f t="shared" si="28"/>
        <v>0.4721549636803874</v>
      </c>
      <c r="AB128" s="15">
        <f t="shared" si="29"/>
        <v>0.52784503631961255</v>
      </c>
    </row>
    <row r="129" spans="1:29" s="4" customFormat="1" x14ac:dyDescent="0.25">
      <c r="A129" s="2">
        <v>7</v>
      </c>
      <c r="B129" s="2" t="s">
        <v>30</v>
      </c>
      <c r="C129" s="2">
        <v>55</v>
      </c>
      <c r="D129" s="1" t="s">
        <v>68</v>
      </c>
      <c r="E129" s="1" t="s">
        <v>68</v>
      </c>
      <c r="F129" s="2">
        <v>394</v>
      </c>
      <c r="G129" s="2" t="s">
        <v>10</v>
      </c>
      <c r="H129" s="1">
        <v>302</v>
      </c>
      <c r="I129" s="1">
        <v>3</v>
      </c>
      <c r="J129" s="1">
        <v>57</v>
      </c>
      <c r="K129" s="1">
        <v>36</v>
      </c>
      <c r="L129" s="1">
        <v>2</v>
      </c>
      <c r="M129" s="1">
        <v>2</v>
      </c>
      <c r="N129" s="1">
        <v>0</v>
      </c>
      <c r="O129" s="2" t="s">
        <v>727</v>
      </c>
      <c r="P129" s="1">
        <v>66</v>
      </c>
      <c r="Q129" s="1">
        <v>14</v>
      </c>
      <c r="R129" s="1">
        <v>1</v>
      </c>
      <c r="S129" s="1">
        <v>0</v>
      </c>
      <c r="T129" s="1">
        <v>0</v>
      </c>
      <c r="U129" s="1">
        <v>0</v>
      </c>
      <c r="V129" s="1">
        <v>2</v>
      </c>
      <c r="W129" s="17">
        <v>0</v>
      </c>
      <c r="X129" s="1">
        <v>10</v>
      </c>
      <c r="Y129" s="1">
        <f t="shared" si="26"/>
        <v>193</v>
      </c>
      <c r="Z129" s="1">
        <f t="shared" si="27"/>
        <v>109</v>
      </c>
      <c r="AA129" s="15">
        <f t="shared" si="28"/>
        <v>0.63907284768211925</v>
      </c>
      <c r="AB129" s="15">
        <f t="shared" si="29"/>
        <v>0.36092715231788081</v>
      </c>
    </row>
    <row r="130" spans="1:29" s="4" customFormat="1" x14ac:dyDescent="0.25">
      <c r="A130" s="2">
        <v>8</v>
      </c>
      <c r="B130" s="2" t="s">
        <v>30</v>
      </c>
      <c r="C130" s="2">
        <v>55</v>
      </c>
      <c r="D130" s="1" t="s">
        <v>68</v>
      </c>
      <c r="E130" s="1" t="s">
        <v>68</v>
      </c>
      <c r="F130" s="2">
        <v>395</v>
      </c>
      <c r="G130" s="2" t="s">
        <v>10</v>
      </c>
      <c r="H130" s="1">
        <v>218</v>
      </c>
      <c r="I130" s="1">
        <v>1</v>
      </c>
      <c r="J130" s="1">
        <v>54</v>
      </c>
      <c r="K130" s="1">
        <v>8</v>
      </c>
      <c r="L130" s="1">
        <v>0</v>
      </c>
      <c r="M130" s="1">
        <v>0</v>
      </c>
      <c r="N130" s="1">
        <v>0</v>
      </c>
      <c r="O130" s="2" t="s">
        <v>727</v>
      </c>
      <c r="P130" s="1">
        <v>45</v>
      </c>
      <c r="Q130" s="1">
        <v>1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7">
        <v>0</v>
      </c>
      <c r="X130" s="1">
        <v>6</v>
      </c>
      <c r="Y130" s="1">
        <f t="shared" si="26"/>
        <v>115</v>
      </c>
      <c r="Z130" s="1">
        <f t="shared" si="27"/>
        <v>103</v>
      </c>
      <c r="AA130" s="15">
        <f t="shared" si="28"/>
        <v>0.52752293577981646</v>
      </c>
      <c r="AB130" s="15">
        <f t="shared" si="29"/>
        <v>0.47247706422018348</v>
      </c>
    </row>
    <row r="131" spans="1:29" s="4" customFormat="1" x14ac:dyDescent="0.25">
      <c r="A131" s="3"/>
      <c r="B131" s="3"/>
      <c r="C131" s="3"/>
      <c r="D131" s="128" t="s">
        <v>633</v>
      </c>
      <c r="E131" s="129"/>
      <c r="F131" s="81">
        <v>7</v>
      </c>
      <c r="G131" s="81">
        <f>COUNTA(G123:G130)</f>
        <v>8</v>
      </c>
      <c r="H131" s="70">
        <f>SUM(H123:H130)</f>
        <v>2800</v>
      </c>
      <c r="I131" s="70">
        <f t="shared" ref="I131:X131" si="35">SUM(I123:I130)</f>
        <v>48</v>
      </c>
      <c r="J131" s="70">
        <f t="shared" si="35"/>
        <v>526</v>
      </c>
      <c r="K131" s="70">
        <f t="shared" si="35"/>
        <v>368</v>
      </c>
      <c r="L131" s="70">
        <f t="shared" si="35"/>
        <v>10</v>
      </c>
      <c r="M131" s="70">
        <f t="shared" si="35"/>
        <v>5</v>
      </c>
      <c r="N131" s="70">
        <f t="shared" si="35"/>
        <v>53</v>
      </c>
      <c r="O131" s="120" t="s">
        <v>727</v>
      </c>
      <c r="P131" s="70">
        <f t="shared" si="35"/>
        <v>648</v>
      </c>
      <c r="Q131" s="70">
        <f t="shared" si="35"/>
        <v>26</v>
      </c>
      <c r="R131" s="70">
        <f t="shared" si="35"/>
        <v>9</v>
      </c>
      <c r="S131" s="70">
        <f t="shared" si="35"/>
        <v>2</v>
      </c>
      <c r="T131" s="70">
        <f t="shared" si="35"/>
        <v>0</v>
      </c>
      <c r="U131" s="70">
        <f t="shared" si="35"/>
        <v>4</v>
      </c>
      <c r="V131" s="70">
        <f t="shared" si="35"/>
        <v>18</v>
      </c>
      <c r="W131" s="70">
        <f t="shared" si="35"/>
        <v>1</v>
      </c>
      <c r="X131" s="70">
        <f t="shared" si="35"/>
        <v>55</v>
      </c>
      <c r="Y131" s="70">
        <f t="shared" ref="Y131" si="36">SUM(I131:X131)</f>
        <v>1773</v>
      </c>
      <c r="Z131" s="70">
        <f t="shared" ref="Z131" si="37">H131-Y131</f>
        <v>1027</v>
      </c>
      <c r="AA131" s="71">
        <f t="shared" ref="AA131" si="38">Y131/H131</f>
        <v>0.63321428571428573</v>
      </c>
      <c r="AB131" s="71">
        <f t="shared" ref="AB131" si="39">Z131/H131</f>
        <v>0.36678571428571427</v>
      </c>
    </row>
    <row r="132" spans="1:29" s="4" customFormat="1" x14ac:dyDescent="0.25">
      <c r="A132" s="3"/>
      <c r="B132" s="3"/>
      <c r="C132" s="3"/>
      <c r="F132" s="3"/>
      <c r="G132" s="3"/>
    </row>
    <row r="133" spans="1:29" s="32" customFormat="1" x14ac:dyDescent="0.25">
      <c r="A133" s="31"/>
      <c r="B133" s="31"/>
      <c r="C133" s="31"/>
      <c r="E133" s="133" t="s">
        <v>51</v>
      </c>
      <c r="F133" s="134"/>
      <c r="G133" s="134"/>
      <c r="H133" s="134"/>
      <c r="I133" s="65" t="s">
        <v>0</v>
      </c>
      <c r="J133" s="65" t="s">
        <v>1</v>
      </c>
      <c r="K133" s="65" t="s">
        <v>2</v>
      </c>
      <c r="L133" s="65" t="s">
        <v>27</v>
      </c>
      <c r="M133" s="65" t="s">
        <v>3</v>
      </c>
      <c r="N133" s="65" t="s">
        <v>28</v>
      </c>
      <c r="O133" s="65" t="s">
        <v>25</v>
      </c>
      <c r="P133" s="65" t="s">
        <v>29</v>
      </c>
      <c r="Q133" s="65" t="s">
        <v>4</v>
      </c>
      <c r="R133" s="36" t="s">
        <v>26</v>
      </c>
      <c r="S133" s="37" t="s">
        <v>46</v>
      </c>
      <c r="T133" s="37"/>
      <c r="AA133" s="33"/>
      <c r="AB133" s="33"/>
      <c r="AC133" s="4"/>
    </row>
    <row r="134" spans="1:29" s="4" customFormat="1" x14ac:dyDescent="0.2">
      <c r="A134" s="3"/>
      <c r="B134" s="3"/>
      <c r="C134" s="3"/>
      <c r="E134" s="134"/>
      <c r="F134" s="134"/>
      <c r="G134" s="134"/>
      <c r="H134" s="134"/>
      <c r="I134" s="72">
        <v>52</v>
      </c>
      <c r="J134" s="72">
        <v>535</v>
      </c>
      <c r="K134" s="72">
        <v>374</v>
      </c>
      <c r="L134" s="72">
        <v>19</v>
      </c>
      <c r="M134" s="72">
        <v>10</v>
      </c>
      <c r="N134" s="72">
        <v>53</v>
      </c>
      <c r="O134" s="72" t="s">
        <v>727</v>
      </c>
      <c r="P134" s="72">
        <v>648</v>
      </c>
      <c r="Q134" s="72">
        <v>26</v>
      </c>
      <c r="R134" s="82">
        <f>W131</f>
        <v>1</v>
      </c>
      <c r="S134" s="83">
        <f>X131</f>
        <v>55</v>
      </c>
      <c r="T134" s="38"/>
      <c r="AA134" s="10"/>
      <c r="AB134" s="10"/>
    </row>
    <row r="135" spans="1:29" s="4" customFormat="1" ht="6.75" customHeight="1" x14ac:dyDescent="0.25">
      <c r="A135" s="3"/>
      <c r="B135" s="3"/>
      <c r="C135" s="3"/>
      <c r="F135" s="3"/>
      <c r="G135" s="3"/>
      <c r="H135" s="12"/>
      <c r="I135" s="3"/>
      <c r="J135" s="3"/>
      <c r="K135" s="3"/>
      <c r="L135" s="3"/>
      <c r="M135" s="3"/>
      <c r="N135" s="3"/>
      <c r="O135" s="3"/>
      <c r="P135" s="3"/>
      <c r="Q135" s="3"/>
      <c r="R135" s="39"/>
      <c r="S135" s="40"/>
      <c r="T135" s="40"/>
      <c r="AA135" s="10"/>
      <c r="AB135" s="10"/>
    </row>
    <row r="136" spans="1:29" s="13" customFormat="1" x14ac:dyDescent="0.25">
      <c r="A136" s="34"/>
      <c r="B136" s="34"/>
      <c r="C136" s="34"/>
      <c r="E136" s="133" t="s">
        <v>52</v>
      </c>
      <c r="F136" s="133"/>
      <c r="G136" s="133"/>
      <c r="H136" s="133"/>
      <c r="I136" s="133" t="s">
        <v>530</v>
      </c>
      <c r="J136" s="134"/>
      <c r="K136" s="134"/>
      <c r="L136" s="133" t="s">
        <v>531</v>
      </c>
      <c r="M136" s="133"/>
      <c r="N136" s="65" t="s">
        <v>28</v>
      </c>
      <c r="O136" s="65" t="s">
        <v>25</v>
      </c>
      <c r="P136" s="65" t="s">
        <v>29</v>
      </c>
      <c r="Q136" s="65" t="s">
        <v>4</v>
      </c>
      <c r="AA136" s="35"/>
      <c r="AB136" s="35"/>
      <c r="AC136" s="4"/>
    </row>
    <row r="137" spans="1:29" s="4" customFormat="1" x14ac:dyDescent="0.25">
      <c r="A137" s="3"/>
      <c r="B137" s="3"/>
      <c r="C137" s="3"/>
      <c r="E137" s="133"/>
      <c r="F137" s="133"/>
      <c r="G137" s="133"/>
      <c r="H137" s="133"/>
      <c r="I137" s="135">
        <f>I134+K134+M134</f>
        <v>436</v>
      </c>
      <c r="J137" s="136"/>
      <c r="K137" s="136"/>
      <c r="L137" s="135">
        <f>J134+L134</f>
        <v>554</v>
      </c>
      <c r="M137" s="136"/>
      <c r="N137" s="66">
        <f>N134</f>
        <v>53</v>
      </c>
      <c r="O137" s="66" t="str">
        <f>O134</f>
        <v>N.P.</v>
      </c>
      <c r="P137" s="66">
        <f>P134</f>
        <v>648</v>
      </c>
      <c r="Q137" s="66">
        <f>Q134</f>
        <v>26</v>
      </c>
      <c r="AA137" s="10"/>
      <c r="AB137" s="10"/>
    </row>
    <row r="138" spans="1:29" s="4" customFormat="1" x14ac:dyDescent="0.25">
      <c r="A138" s="3"/>
      <c r="B138" s="3"/>
      <c r="C138" s="3"/>
      <c r="F138" s="3"/>
      <c r="G138" s="3"/>
    </row>
    <row r="139" spans="1:29" x14ac:dyDescent="0.2">
      <c r="AC139" s="4"/>
    </row>
    <row r="140" spans="1:29" s="4" customFormat="1" x14ac:dyDescent="0.25">
      <c r="A140" s="2">
        <v>1</v>
      </c>
      <c r="B140" s="2" t="s">
        <v>30</v>
      </c>
      <c r="C140" s="2">
        <v>86</v>
      </c>
      <c r="D140" s="1" t="s">
        <v>69</v>
      </c>
      <c r="E140" s="1" t="s">
        <v>69</v>
      </c>
      <c r="F140" s="2">
        <v>741</v>
      </c>
      <c r="G140" s="2" t="s">
        <v>10</v>
      </c>
      <c r="H140" s="1">
        <v>619</v>
      </c>
      <c r="I140" s="1">
        <v>8</v>
      </c>
      <c r="J140" s="1">
        <v>159</v>
      </c>
      <c r="K140" s="1">
        <v>169</v>
      </c>
      <c r="L140" s="1">
        <v>4</v>
      </c>
      <c r="M140" s="1">
        <v>1</v>
      </c>
      <c r="N140" s="2" t="s">
        <v>727</v>
      </c>
      <c r="O140" s="2" t="s">
        <v>727</v>
      </c>
      <c r="P140" s="2" t="s">
        <v>727</v>
      </c>
      <c r="Q140" s="2" t="s">
        <v>727</v>
      </c>
      <c r="R140" s="1">
        <v>10</v>
      </c>
      <c r="S140" s="1">
        <v>1</v>
      </c>
      <c r="T140" s="1">
        <v>0</v>
      </c>
      <c r="U140" s="1">
        <v>2</v>
      </c>
      <c r="V140" s="1">
        <v>29</v>
      </c>
      <c r="W140" s="17">
        <v>0</v>
      </c>
      <c r="X140" s="1">
        <v>14</v>
      </c>
      <c r="Y140" s="1">
        <f t="shared" si="26"/>
        <v>397</v>
      </c>
      <c r="Z140" s="1">
        <f t="shared" si="27"/>
        <v>222</v>
      </c>
      <c r="AA140" s="15">
        <f t="shared" si="28"/>
        <v>0.64135702746365109</v>
      </c>
      <c r="AB140" s="15">
        <f t="shared" si="29"/>
        <v>0.35864297253634897</v>
      </c>
    </row>
    <row r="141" spans="1:29" s="4" customFormat="1" x14ac:dyDescent="0.25">
      <c r="A141" s="2">
        <v>2</v>
      </c>
      <c r="B141" s="2" t="s">
        <v>30</v>
      </c>
      <c r="C141" s="2">
        <v>86</v>
      </c>
      <c r="D141" s="1" t="s">
        <v>69</v>
      </c>
      <c r="E141" s="1" t="s">
        <v>69</v>
      </c>
      <c r="F141" s="2">
        <v>741</v>
      </c>
      <c r="G141" s="2" t="s">
        <v>11</v>
      </c>
      <c r="H141" s="1">
        <v>620</v>
      </c>
      <c r="I141" s="1">
        <v>3</v>
      </c>
      <c r="J141" s="1">
        <v>147</v>
      </c>
      <c r="K141" s="1">
        <v>168</v>
      </c>
      <c r="L141" s="1">
        <v>1</v>
      </c>
      <c r="M141" s="1">
        <v>1</v>
      </c>
      <c r="N141" s="2" t="s">
        <v>727</v>
      </c>
      <c r="O141" s="2" t="s">
        <v>727</v>
      </c>
      <c r="P141" s="2" t="s">
        <v>727</v>
      </c>
      <c r="Q141" s="2" t="s">
        <v>727</v>
      </c>
      <c r="R141" s="1">
        <v>12</v>
      </c>
      <c r="S141" s="1">
        <v>4</v>
      </c>
      <c r="T141" s="1">
        <v>0</v>
      </c>
      <c r="U141" s="1">
        <v>4</v>
      </c>
      <c r="V141" s="1">
        <v>21</v>
      </c>
      <c r="W141" s="17">
        <v>0</v>
      </c>
      <c r="X141" s="1">
        <v>6</v>
      </c>
      <c r="Y141" s="1">
        <f t="shared" si="26"/>
        <v>367</v>
      </c>
      <c r="Z141" s="1">
        <f t="shared" si="27"/>
        <v>253</v>
      </c>
      <c r="AA141" s="15">
        <f t="shared" si="28"/>
        <v>0.59193548387096773</v>
      </c>
      <c r="AB141" s="15">
        <f t="shared" si="29"/>
        <v>0.40806451612903227</v>
      </c>
    </row>
    <row r="142" spans="1:29" s="4" customFormat="1" x14ac:dyDescent="0.25">
      <c r="A142" s="2">
        <v>3</v>
      </c>
      <c r="B142" s="2" t="s">
        <v>30</v>
      </c>
      <c r="C142" s="2">
        <v>86</v>
      </c>
      <c r="D142" s="1" t="s">
        <v>69</v>
      </c>
      <c r="E142" s="1" t="s">
        <v>69</v>
      </c>
      <c r="F142" s="2">
        <v>742</v>
      </c>
      <c r="G142" s="2" t="s">
        <v>10</v>
      </c>
      <c r="H142" s="1">
        <v>349</v>
      </c>
      <c r="I142" s="1">
        <v>7</v>
      </c>
      <c r="J142" s="1">
        <v>53</v>
      </c>
      <c r="K142" s="1">
        <v>71</v>
      </c>
      <c r="L142" s="1">
        <v>1</v>
      </c>
      <c r="M142" s="1">
        <v>3</v>
      </c>
      <c r="N142" s="2" t="s">
        <v>727</v>
      </c>
      <c r="O142" s="2" t="s">
        <v>727</v>
      </c>
      <c r="P142" s="2" t="s">
        <v>727</v>
      </c>
      <c r="Q142" s="2" t="s">
        <v>727</v>
      </c>
      <c r="R142" s="1">
        <v>0</v>
      </c>
      <c r="S142" s="1">
        <v>3</v>
      </c>
      <c r="T142" s="1">
        <v>0</v>
      </c>
      <c r="U142" s="1">
        <v>0</v>
      </c>
      <c r="V142" s="1">
        <v>7</v>
      </c>
      <c r="W142" s="17">
        <v>0</v>
      </c>
      <c r="X142" s="1">
        <v>9</v>
      </c>
      <c r="Y142" s="1">
        <f t="shared" si="26"/>
        <v>154</v>
      </c>
      <c r="Z142" s="1">
        <f t="shared" si="27"/>
        <v>195</v>
      </c>
      <c r="AA142" s="15">
        <f t="shared" si="28"/>
        <v>0.44126074498567336</v>
      </c>
      <c r="AB142" s="15">
        <f t="shared" si="29"/>
        <v>0.55873925501432664</v>
      </c>
    </row>
    <row r="143" spans="1:29" s="4" customFormat="1" x14ac:dyDescent="0.25">
      <c r="A143" s="2">
        <v>4</v>
      </c>
      <c r="B143" s="2" t="s">
        <v>30</v>
      </c>
      <c r="C143" s="2">
        <v>86</v>
      </c>
      <c r="D143" s="1" t="s">
        <v>69</v>
      </c>
      <c r="E143" s="1" t="s">
        <v>69</v>
      </c>
      <c r="F143" s="2">
        <v>743</v>
      </c>
      <c r="G143" s="2" t="s">
        <v>10</v>
      </c>
      <c r="H143" s="1">
        <v>118</v>
      </c>
      <c r="I143" s="1">
        <v>2</v>
      </c>
      <c r="J143" s="1">
        <v>13</v>
      </c>
      <c r="K143" s="1">
        <v>47</v>
      </c>
      <c r="L143" s="1">
        <v>0</v>
      </c>
      <c r="M143" s="1">
        <v>0</v>
      </c>
      <c r="N143" s="2" t="s">
        <v>727</v>
      </c>
      <c r="O143" s="2" t="s">
        <v>727</v>
      </c>
      <c r="P143" s="2" t="s">
        <v>727</v>
      </c>
      <c r="Q143" s="2" t="s">
        <v>727</v>
      </c>
      <c r="R143" s="1">
        <v>2</v>
      </c>
      <c r="S143" s="1">
        <v>1</v>
      </c>
      <c r="T143" s="1">
        <v>0</v>
      </c>
      <c r="U143" s="1">
        <v>1</v>
      </c>
      <c r="V143" s="1">
        <v>1</v>
      </c>
      <c r="W143" s="17">
        <v>0</v>
      </c>
      <c r="X143" s="1">
        <v>1</v>
      </c>
      <c r="Y143" s="1">
        <f t="shared" si="26"/>
        <v>68</v>
      </c>
      <c r="Z143" s="1">
        <f t="shared" si="27"/>
        <v>50</v>
      </c>
      <c r="AA143" s="15">
        <f t="shared" si="28"/>
        <v>0.57627118644067798</v>
      </c>
      <c r="AB143" s="15">
        <f t="shared" si="29"/>
        <v>0.42372881355932202</v>
      </c>
    </row>
    <row r="144" spans="1:29" s="4" customFormat="1" x14ac:dyDescent="0.25">
      <c r="A144" s="3"/>
      <c r="B144" s="3"/>
      <c r="C144" s="3"/>
      <c r="D144" s="128" t="s">
        <v>634</v>
      </c>
      <c r="E144" s="129"/>
      <c r="F144" s="81">
        <v>3</v>
      </c>
      <c r="G144" s="81">
        <v>4</v>
      </c>
      <c r="H144" s="70">
        <f>SUM(H140:H143)</f>
        <v>1706</v>
      </c>
      <c r="I144" s="70">
        <f t="shared" ref="I144:X144" si="40">SUM(I140:I143)</f>
        <v>20</v>
      </c>
      <c r="J144" s="70">
        <f t="shared" si="40"/>
        <v>372</v>
      </c>
      <c r="K144" s="70">
        <f t="shared" si="40"/>
        <v>455</v>
      </c>
      <c r="L144" s="70">
        <v>65</v>
      </c>
      <c r="M144" s="70">
        <f t="shared" si="40"/>
        <v>5</v>
      </c>
      <c r="N144" s="120" t="s">
        <v>727</v>
      </c>
      <c r="O144" s="120" t="s">
        <v>727</v>
      </c>
      <c r="P144" s="120" t="s">
        <v>727</v>
      </c>
      <c r="Q144" s="120" t="s">
        <v>727</v>
      </c>
      <c r="R144" s="70">
        <f t="shared" si="40"/>
        <v>24</v>
      </c>
      <c r="S144" s="70">
        <f t="shared" si="40"/>
        <v>9</v>
      </c>
      <c r="T144" s="70">
        <f t="shared" si="40"/>
        <v>0</v>
      </c>
      <c r="U144" s="70">
        <f t="shared" si="40"/>
        <v>7</v>
      </c>
      <c r="V144" s="70">
        <f t="shared" si="40"/>
        <v>58</v>
      </c>
      <c r="W144" s="70">
        <f t="shared" si="40"/>
        <v>0</v>
      </c>
      <c r="X144" s="70">
        <f t="shared" si="40"/>
        <v>30</v>
      </c>
      <c r="Y144" s="70">
        <f t="shared" ref="Y144" si="41">SUM(I144:X144)</f>
        <v>1045</v>
      </c>
      <c r="Z144" s="70">
        <f t="shared" ref="Z144" si="42">H144-Y144</f>
        <v>661</v>
      </c>
      <c r="AA144" s="71">
        <f t="shared" ref="AA144" si="43">Y144/H144</f>
        <v>0.61254396248534582</v>
      </c>
      <c r="AB144" s="71">
        <f t="shared" ref="AB144" si="44">Z144/H144</f>
        <v>0.38745603751465418</v>
      </c>
    </row>
    <row r="145" spans="1:29" s="4" customFormat="1" x14ac:dyDescent="0.25">
      <c r="A145" s="3"/>
      <c r="B145" s="3"/>
      <c r="C145" s="3"/>
      <c r="F145" s="3"/>
      <c r="G145" s="3"/>
    </row>
    <row r="146" spans="1:29" s="32" customFormat="1" x14ac:dyDescent="0.25">
      <c r="A146" s="31"/>
      <c r="B146" s="31"/>
      <c r="C146" s="31"/>
      <c r="E146" s="133" t="s">
        <v>51</v>
      </c>
      <c r="F146" s="134"/>
      <c r="G146" s="134"/>
      <c r="H146" s="134"/>
      <c r="I146" s="65" t="s">
        <v>0</v>
      </c>
      <c r="J146" s="65" t="s">
        <v>1</v>
      </c>
      <c r="K146" s="65" t="s">
        <v>2</v>
      </c>
      <c r="L146" s="65" t="s">
        <v>27</v>
      </c>
      <c r="M146" s="65" t="s">
        <v>3</v>
      </c>
      <c r="N146" s="65" t="s">
        <v>28</v>
      </c>
      <c r="O146" s="65" t="s">
        <v>25</v>
      </c>
      <c r="P146" s="65" t="s">
        <v>29</v>
      </c>
      <c r="Q146" s="65" t="s">
        <v>4</v>
      </c>
      <c r="R146" s="36" t="s">
        <v>26</v>
      </c>
      <c r="S146" s="37" t="s">
        <v>46</v>
      </c>
      <c r="T146" s="37"/>
      <c r="AA146" s="33"/>
      <c r="AB146" s="33"/>
      <c r="AC146" s="4"/>
    </row>
    <row r="147" spans="1:29" s="4" customFormat="1" x14ac:dyDescent="0.2">
      <c r="A147" s="3"/>
      <c r="B147" s="3"/>
      <c r="C147" s="3"/>
      <c r="E147" s="134"/>
      <c r="F147" s="134"/>
      <c r="G147" s="134"/>
      <c r="H147" s="134"/>
      <c r="I147" s="72">
        <v>32</v>
      </c>
      <c r="J147" s="72">
        <v>401</v>
      </c>
      <c r="K147" s="72">
        <v>472</v>
      </c>
      <c r="L147" s="72">
        <v>94</v>
      </c>
      <c r="M147" s="72">
        <v>16</v>
      </c>
      <c r="N147" s="72" t="s">
        <v>727</v>
      </c>
      <c r="O147" s="72" t="s">
        <v>727</v>
      </c>
      <c r="P147" s="72" t="s">
        <v>727</v>
      </c>
      <c r="Q147" s="72" t="s">
        <v>727</v>
      </c>
      <c r="R147" s="82">
        <f>W144</f>
        <v>0</v>
      </c>
      <c r="S147" s="83">
        <f>X144</f>
        <v>30</v>
      </c>
      <c r="T147" s="38"/>
      <c r="AA147" s="10"/>
      <c r="AB147" s="10"/>
    </row>
    <row r="148" spans="1:29" s="4" customFormat="1" ht="6.75" customHeight="1" x14ac:dyDescent="0.25">
      <c r="A148" s="3"/>
      <c r="B148" s="3"/>
      <c r="C148" s="3"/>
      <c r="F148" s="3"/>
      <c r="G148" s="3"/>
      <c r="H148" s="12"/>
      <c r="I148" s="3"/>
      <c r="J148" s="3"/>
      <c r="K148" s="3"/>
      <c r="L148" s="3"/>
      <c r="M148" s="3"/>
      <c r="N148" s="3"/>
      <c r="O148" s="3"/>
      <c r="P148" s="3"/>
      <c r="Q148" s="3"/>
      <c r="R148" s="39"/>
      <c r="S148" s="40"/>
      <c r="T148" s="40"/>
      <c r="AA148" s="10"/>
      <c r="AB148" s="10"/>
    </row>
    <row r="149" spans="1:29" s="13" customFormat="1" x14ac:dyDescent="0.25">
      <c r="A149" s="34"/>
      <c r="B149" s="34"/>
      <c r="C149" s="34"/>
      <c r="E149" s="133" t="s">
        <v>52</v>
      </c>
      <c r="F149" s="133"/>
      <c r="G149" s="133"/>
      <c r="H149" s="133"/>
      <c r="I149" s="133" t="s">
        <v>530</v>
      </c>
      <c r="J149" s="134"/>
      <c r="K149" s="134"/>
      <c r="L149" s="133" t="s">
        <v>531</v>
      </c>
      <c r="M149" s="133"/>
      <c r="N149" s="65" t="s">
        <v>28</v>
      </c>
      <c r="O149" s="65" t="s">
        <v>25</v>
      </c>
      <c r="P149" s="65" t="s">
        <v>29</v>
      </c>
      <c r="Q149" s="65" t="s">
        <v>4</v>
      </c>
      <c r="AA149" s="35"/>
      <c r="AB149" s="35"/>
      <c r="AC149" s="4"/>
    </row>
    <row r="150" spans="1:29" s="4" customFormat="1" x14ac:dyDescent="0.25">
      <c r="A150" s="3"/>
      <c r="B150" s="3"/>
      <c r="C150" s="3"/>
      <c r="E150" s="133"/>
      <c r="F150" s="133"/>
      <c r="G150" s="133"/>
      <c r="H150" s="133"/>
      <c r="I150" s="135">
        <f>I147+K147+M147</f>
        <v>520</v>
      </c>
      <c r="J150" s="136"/>
      <c r="K150" s="136"/>
      <c r="L150" s="135">
        <f>J147+L147</f>
        <v>495</v>
      </c>
      <c r="M150" s="136"/>
      <c r="N150" s="66" t="str">
        <f>N147</f>
        <v>N.P.</v>
      </c>
      <c r="O150" s="66" t="str">
        <f>O147</f>
        <v>N.P.</v>
      </c>
      <c r="P150" s="66" t="str">
        <f>P147</f>
        <v>N.P.</v>
      </c>
      <c r="Q150" s="66" t="str">
        <f>Q147</f>
        <v>N.P.</v>
      </c>
      <c r="AA150" s="10"/>
      <c r="AB150" s="10"/>
    </row>
    <row r="151" spans="1:29" s="4" customFormat="1" x14ac:dyDescent="0.25">
      <c r="A151" s="3"/>
      <c r="B151" s="3"/>
      <c r="C151" s="3"/>
      <c r="F151" s="3"/>
      <c r="G151" s="3"/>
    </row>
    <row r="152" spans="1:29" x14ac:dyDescent="0.2">
      <c r="AC152" s="4"/>
    </row>
    <row r="153" spans="1:29" s="4" customFormat="1" x14ac:dyDescent="0.25">
      <c r="A153" s="2">
        <v>1</v>
      </c>
      <c r="B153" s="2" t="s">
        <v>30</v>
      </c>
      <c r="C153" s="2">
        <v>157</v>
      </c>
      <c r="D153" s="1" t="s">
        <v>70</v>
      </c>
      <c r="E153" s="1" t="s">
        <v>70</v>
      </c>
      <c r="F153" s="2">
        <v>924</v>
      </c>
      <c r="G153" s="2" t="s">
        <v>10</v>
      </c>
      <c r="H153" s="1">
        <v>585</v>
      </c>
      <c r="I153" s="1">
        <v>121</v>
      </c>
      <c r="J153" s="1">
        <v>149</v>
      </c>
      <c r="K153" s="1">
        <v>18</v>
      </c>
      <c r="L153" s="1">
        <v>3</v>
      </c>
      <c r="M153" s="1">
        <v>1</v>
      </c>
      <c r="N153" s="2" t="s">
        <v>727</v>
      </c>
      <c r="O153" s="2" t="s">
        <v>727</v>
      </c>
      <c r="P153" s="2" t="s">
        <v>727</v>
      </c>
      <c r="Q153" s="2" t="s">
        <v>727</v>
      </c>
      <c r="R153" s="1">
        <v>0</v>
      </c>
      <c r="S153" s="1">
        <v>9</v>
      </c>
      <c r="T153" s="1">
        <v>0</v>
      </c>
      <c r="U153" s="1">
        <v>0</v>
      </c>
      <c r="V153" s="1">
        <v>16</v>
      </c>
      <c r="W153" s="17">
        <v>1</v>
      </c>
      <c r="X153" s="1">
        <v>3</v>
      </c>
      <c r="Y153" s="1">
        <f t="shared" si="26"/>
        <v>321</v>
      </c>
      <c r="Z153" s="1">
        <f t="shared" si="27"/>
        <v>264</v>
      </c>
      <c r="AA153" s="15">
        <f t="shared" si="28"/>
        <v>0.54871794871794877</v>
      </c>
      <c r="AB153" s="15">
        <f t="shared" si="29"/>
        <v>0.45128205128205129</v>
      </c>
    </row>
    <row r="154" spans="1:29" s="4" customFormat="1" x14ac:dyDescent="0.25">
      <c r="A154" s="2">
        <v>2</v>
      </c>
      <c r="B154" s="2" t="s">
        <v>30</v>
      </c>
      <c r="C154" s="2">
        <v>157</v>
      </c>
      <c r="D154" s="1" t="s">
        <v>70</v>
      </c>
      <c r="E154" s="1" t="s">
        <v>70</v>
      </c>
      <c r="F154" s="2">
        <v>925</v>
      </c>
      <c r="G154" s="2" t="s">
        <v>10</v>
      </c>
      <c r="H154" s="1">
        <v>618</v>
      </c>
      <c r="I154" s="1">
        <v>175</v>
      </c>
      <c r="J154" s="1">
        <v>156</v>
      </c>
      <c r="K154" s="1">
        <v>27</v>
      </c>
      <c r="L154" s="1">
        <v>2</v>
      </c>
      <c r="M154" s="1">
        <v>0</v>
      </c>
      <c r="N154" s="2" t="s">
        <v>727</v>
      </c>
      <c r="O154" s="2" t="s">
        <v>727</v>
      </c>
      <c r="P154" s="2" t="s">
        <v>727</v>
      </c>
      <c r="Q154" s="2" t="s">
        <v>727</v>
      </c>
      <c r="R154" s="1">
        <v>3</v>
      </c>
      <c r="S154" s="1">
        <v>7</v>
      </c>
      <c r="T154" s="1">
        <v>0</v>
      </c>
      <c r="U154" s="1">
        <v>0</v>
      </c>
      <c r="V154" s="1">
        <v>13</v>
      </c>
      <c r="W154" s="17">
        <v>1</v>
      </c>
      <c r="X154" s="1">
        <v>7</v>
      </c>
      <c r="Y154" s="1">
        <f t="shared" si="26"/>
        <v>391</v>
      </c>
      <c r="Z154" s="1">
        <f t="shared" si="27"/>
        <v>227</v>
      </c>
      <c r="AA154" s="15">
        <f t="shared" si="28"/>
        <v>0.6326860841423948</v>
      </c>
      <c r="AB154" s="15">
        <f t="shared" si="29"/>
        <v>0.3673139158576052</v>
      </c>
    </row>
    <row r="155" spans="1:29" s="4" customFormat="1" x14ac:dyDescent="0.25">
      <c r="A155" s="3"/>
      <c r="B155" s="3"/>
      <c r="C155" s="3"/>
      <c r="D155" s="128" t="s">
        <v>635</v>
      </c>
      <c r="E155" s="129"/>
      <c r="F155" s="81">
        <v>2</v>
      </c>
      <c r="G155" s="81">
        <v>2</v>
      </c>
      <c r="H155" s="70">
        <f>SUM(H153:H154)</f>
        <v>1203</v>
      </c>
      <c r="I155" s="70">
        <f t="shared" ref="I155:X155" si="45">SUM(I153:I154)</f>
        <v>296</v>
      </c>
      <c r="J155" s="70">
        <f t="shared" si="45"/>
        <v>305</v>
      </c>
      <c r="K155" s="70">
        <f t="shared" si="45"/>
        <v>45</v>
      </c>
      <c r="L155" s="70">
        <f t="shared" si="45"/>
        <v>5</v>
      </c>
      <c r="M155" s="70">
        <f t="shared" si="45"/>
        <v>1</v>
      </c>
      <c r="N155" s="120" t="s">
        <v>727</v>
      </c>
      <c r="O155" s="120" t="s">
        <v>727</v>
      </c>
      <c r="P155" s="120" t="s">
        <v>727</v>
      </c>
      <c r="Q155" s="120" t="s">
        <v>727</v>
      </c>
      <c r="R155" s="70">
        <f t="shared" si="45"/>
        <v>3</v>
      </c>
      <c r="S155" s="70">
        <f t="shared" si="45"/>
        <v>16</v>
      </c>
      <c r="T155" s="70">
        <f t="shared" si="45"/>
        <v>0</v>
      </c>
      <c r="U155" s="70">
        <f t="shared" si="45"/>
        <v>0</v>
      </c>
      <c r="V155" s="70">
        <f t="shared" si="45"/>
        <v>29</v>
      </c>
      <c r="W155" s="70">
        <f t="shared" si="45"/>
        <v>2</v>
      </c>
      <c r="X155" s="70">
        <f t="shared" si="45"/>
        <v>10</v>
      </c>
      <c r="Y155" s="70">
        <f t="shared" ref="Y155" si="46">SUM(I155:X155)</f>
        <v>712</v>
      </c>
      <c r="Z155" s="70">
        <f t="shared" ref="Z155" si="47">H155-Y155</f>
        <v>491</v>
      </c>
      <c r="AA155" s="71">
        <f t="shared" ref="AA155" si="48">Y155/H155</f>
        <v>0.59185369908561924</v>
      </c>
      <c r="AB155" s="71">
        <f t="shared" ref="AB155" si="49">Z155/H155</f>
        <v>0.4081463009143807</v>
      </c>
    </row>
    <row r="156" spans="1:29" s="4" customFormat="1" x14ac:dyDescent="0.25">
      <c r="A156" s="3"/>
      <c r="B156" s="3"/>
      <c r="C156" s="3"/>
      <c r="F156" s="3"/>
      <c r="G156" s="3"/>
    </row>
    <row r="157" spans="1:29" s="32" customFormat="1" x14ac:dyDescent="0.25">
      <c r="A157" s="31"/>
      <c r="B157" s="31"/>
      <c r="C157" s="31"/>
      <c r="E157" s="133" t="s">
        <v>51</v>
      </c>
      <c r="F157" s="134"/>
      <c r="G157" s="134"/>
      <c r="H157" s="134"/>
      <c r="I157" s="65" t="s">
        <v>0</v>
      </c>
      <c r="J157" s="65" t="s">
        <v>1</v>
      </c>
      <c r="K157" s="65" t="s">
        <v>2</v>
      </c>
      <c r="L157" s="65" t="s">
        <v>27</v>
      </c>
      <c r="M157" s="65" t="s">
        <v>3</v>
      </c>
      <c r="N157" s="65" t="s">
        <v>28</v>
      </c>
      <c r="O157" s="65" t="s">
        <v>25</v>
      </c>
      <c r="P157" s="65" t="s">
        <v>29</v>
      </c>
      <c r="Q157" s="65" t="s">
        <v>4</v>
      </c>
      <c r="R157" s="36" t="s">
        <v>26</v>
      </c>
      <c r="S157" s="37" t="s">
        <v>46</v>
      </c>
      <c r="T157" s="37"/>
      <c r="AA157" s="33"/>
      <c r="AB157" s="33"/>
      <c r="AC157" s="4"/>
    </row>
    <row r="158" spans="1:29" s="4" customFormat="1" x14ac:dyDescent="0.2">
      <c r="A158" s="3"/>
      <c r="B158" s="3"/>
      <c r="C158" s="3"/>
      <c r="E158" s="134"/>
      <c r="F158" s="134"/>
      <c r="G158" s="134"/>
      <c r="H158" s="134"/>
      <c r="I158" s="72">
        <v>305</v>
      </c>
      <c r="J158" s="72">
        <v>320</v>
      </c>
      <c r="K158" s="72">
        <v>54</v>
      </c>
      <c r="L158" s="72">
        <v>19</v>
      </c>
      <c r="M158" s="72">
        <v>2</v>
      </c>
      <c r="N158" s="72" t="s">
        <v>727</v>
      </c>
      <c r="O158" s="72" t="s">
        <v>727</v>
      </c>
      <c r="P158" s="72" t="s">
        <v>727</v>
      </c>
      <c r="Q158" s="72" t="s">
        <v>727</v>
      </c>
      <c r="R158" s="82">
        <f>W155</f>
        <v>2</v>
      </c>
      <c r="S158" s="83">
        <f>X155</f>
        <v>10</v>
      </c>
      <c r="T158" s="38"/>
      <c r="AA158" s="10"/>
      <c r="AB158" s="10"/>
    </row>
    <row r="159" spans="1:29" s="4" customFormat="1" ht="6.75" customHeight="1" x14ac:dyDescent="0.25">
      <c r="A159" s="3"/>
      <c r="B159" s="3"/>
      <c r="C159" s="3"/>
      <c r="F159" s="3"/>
      <c r="G159" s="3"/>
      <c r="H159" s="12"/>
      <c r="I159" s="3"/>
      <c r="J159" s="3"/>
      <c r="K159" s="3"/>
      <c r="L159" s="3"/>
      <c r="M159" s="3"/>
      <c r="N159" s="3"/>
      <c r="O159" s="3"/>
      <c r="P159" s="3"/>
      <c r="Q159" s="3"/>
      <c r="R159" s="39"/>
      <c r="S159" s="40"/>
      <c r="T159" s="40"/>
      <c r="AA159" s="10"/>
      <c r="AB159" s="10"/>
    </row>
    <row r="160" spans="1:29" s="13" customFormat="1" x14ac:dyDescent="0.25">
      <c r="A160" s="34"/>
      <c r="B160" s="34"/>
      <c r="C160" s="34"/>
      <c r="E160" s="133" t="s">
        <v>52</v>
      </c>
      <c r="F160" s="133"/>
      <c r="G160" s="133"/>
      <c r="H160" s="133"/>
      <c r="I160" s="133" t="s">
        <v>530</v>
      </c>
      <c r="J160" s="134"/>
      <c r="K160" s="134"/>
      <c r="L160" s="133" t="s">
        <v>531</v>
      </c>
      <c r="M160" s="133"/>
      <c r="N160" s="65" t="s">
        <v>28</v>
      </c>
      <c r="O160" s="65" t="s">
        <v>25</v>
      </c>
      <c r="P160" s="65" t="s">
        <v>29</v>
      </c>
      <c r="Q160" s="65" t="s">
        <v>4</v>
      </c>
      <c r="AA160" s="35"/>
      <c r="AB160" s="35"/>
      <c r="AC160" s="4"/>
    </row>
    <row r="161" spans="1:29" s="4" customFormat="1" x14ac:dyDescent="0.25">
      <c r="A161" s="3"/>
      <c r="B161" s="3"/>
      <c r="C161" s="3"/>
      <c r="E161" s="133"/>
      <c r="F161" s="133"/>
      <c r="G161" s="133"/>
      <c r="H161" s="133"/>
      <c r="I161" s="135">
        <f>I158+K158+M158</f>
        <v>361</v>
      </c>
      <c r="J161" s="136"/>
      <c r="K161" s="136"/>
      <c r="L161" s="135">
        <f>J158+L158</f>
        <v>339</v>
      </c>
      <c r="M161" s="136"/>
      <c r="N161" s="66" t="str">
        <f>N158</f>
        <v>N.P.</v>
      </c>
      <c r="O161" s="66" t="str">
        <f>O158</f>
        <v>N.P.</v>
      </c>
      <c r="P161" s="66" t="str">
        <f>P158</f>
        <v>N.P.</v>
      </c>
      <c r="Q161" s="66" t="str">
        <f>Q158</f>
        <v>N.P.</v>
      </c>
      <c r="AA161" s="10"/>
      <c r="AB161" s="10"/>
    </row>
    <row r="162" spans="1:29" s="4" customFormat="1" x14ac:dyDescent="0.25">
      <c r="A162" s="3"/>
      <c r="B162" s="3"/>
      <c r="C162" s="3"/>
      <c r="F162" s="3"/>
      <c r="G162" s="3"/>
    </row>
    <row r="163" spans="1:29" x14ac:dyDescent="0.2">
      <c r="AC163" s="4"/>
    </row>
    <row r="164" spans="1:29" s="4" customFormat="1" x14ac:dyDescent="0.25">
      <c r="A164" s="2">
        <v>1</v>
      </c>
      <c r="B164" s="2" t="s">
        <v>30</v>
      </c>
      <c r="C164" s="2">
        <v>179</v>
      </c>
      <c r="D164" s="1" t="s">
        <v>71</v>
      </c>
      <c r="E164" s="1" t="s">
        <v>71</v>
      </c>
      <c r="F164" s="2">
        <v>1005</v>
      </c>
      <c r="G164" s="2" t="s">
        <v>10</v>
      </c>
      <c r="H164" s="1">
        <v>303</v>
      </c>
      <c r="I164" s="1">
        <v>145</v>
      </c>
      <c r="J164" s="1">
        <v>103</v>
      </c>
      <c r="K164" s="1">
        <v>5</v>
      </c>
      <c r="L164" s="1">
        <v>0</v>
      </c>
      <c r="M164" s="1">
        <v>0</v>
      </c>
      <c r="N164" s="2" t="s">
        <v>727</v>
      </c>
      <c r="O164" s="2" t="s">
        <v>727</v>
      </c>
      <c r="P164" s="2" t="s">
        <v>727</v>
      </c>
      <c r="Q164" s="2" t="s">
        <v>727</v>
      </c>
      <c r="R164" s="1">
        <v>3</v>
      </c>
      <c r="S164" s="1">
        <v>0</v>
      </c>
      <c r="T164" s="1">
        <v>0</v>
      </c>
      <c r="U164" s="1">
        <v>0</v>
      </c>
      <c r="V164" s="1">
        <v>2</v>
      </c>
      <c r="W164" s="17">
        <v>0</v>
      </c>
      <c r="X164" s="1">
        <v>4</v>
      </c>
      <c r="Y164" s="1">
        <f t="shared" si="26"/>
        <v>262</v>
      </c>
      <c r="Z164" s="1">
        <f t="shared" si="27"/>
        <v>41</v>
      </c>
      <c r="AA164" s="15">
        <f t="shared" si="28"/>
        <v>0.86468646864686471</v>
      </c>
      <c r="AB164" s="15">
        <f t="shared" si="29"/>
        <v>0.13531353135313531</v>
      </c>
    </row>
    <row r="165" spans="1:29" s="4" customFormat="1" x14ac:dyDescent="0.25">
      <c r="A165" s="2">
        <v>2</v>
      </c>
      <c r="B165" s="2" t="s">
        <v>30</v>
      </c>
      <c r="C165" s="2">
        <v>179</v>
      </c>
      <c r="D165" s="1" t="s">
        <v>71</v>
      </c>
      <c r="E165" s="1" t="s">
        <v>71</v>
      </c>
      <c r="F165" s="2">
        <v>1006</v>
      </c>
      <c r="G165" s="2" t="s">
        <v>10</v>
      </c>
      <c r="H165" s="1">
        <v>99</v>
      </c>
      <c r="I165" s="1">
        <v>17</v>
      </c>
      <c r="J165" s="1">
        <v>49</v>
      </c>
      <c r="K165" s="1">
        <v>3</v>
      </c>
      <c r="L165" s="1">
        <v>0</v>
      </c>
      <c r="M165" s="1">
        <v>0</v>
      </c>
      <c r="N165" s="2" t="s">
        <v>727</v>
      </c>
      <c r="O165" s="2" t="s">
        <v>727</v>
      </c>
      <c r="P165" s="2" t="s">
        <v>727</v>
      </c>
      <c r="Q165" s="2" t="s">
        <v>727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7">
        <v>0</v>
      </c>
      <c r="X165" s="1">
        <v>4</v>
      </c>
      <c r="Y165" s="1">
        <f t="shared" si="26"/>
        <v>73</v>
      </c>
      <c r="Z165" s="1">
        <f t="shared" si="27"/>
        <v>26</v>
      </c>
      <c r="AA165" s="15">
        <f t="shared" si="28"/>
        <v>0.73737373737373735</v>
      </c>
      <c r="AB165" s="15">
        <f t="shared" si="29"/>
        <v>0.26262626262626265</v>
      </c>
    </row>
    <row r="166" spans="1:29" s="4" customFormat="1" x14ac:dyDescent="0.25">
      <c r="A166" s="3"/>
      <c r="B166" s="3"/>
      <c r="C166" s="3"/>
      <c r="D166" s="128" t="s">
        <v>636</v>
      </c>
      <c r="E166" s="129"/>
      <c r="F166" s="81">
        <v>2</v>
      </c>
      <c r="G166" s="81">
        <v>2</v>
      </c>
      <c r="H166" s="70">
        <f>SUM(H164:H165)</f>
        <v>402</v>
      </c>
      <c r="I166" s="70">
        <f t="shared" ref="I166" si="50">SUM(I164:I165)</f>
        <v>162</v>
      </c>
      <c r="J166" s="70">
        <f t="shared" ref="J166" si="51">SUM(J164:J165)</f>
        <v>152</v>
      </c>
      <c r="K166" s="70">
        <f t="shared" ref="K166" si="52">SUM(K164:K165)</f>
        <v>8</v>
      </c>
      <c r="L166" s="70">
        <f t="shared" ref="L166" si="53">SUM(L164:L165)</f>
        <v>0</v>
      </c>
      <c r="M166" s="70">
        <f t="shared" ref="M166" si="54">SUM(M164:M165)</f>
        <v>0</v>
      </c>
      <c r="N166" s="120" t="s">
        <v>727</v>
      </c>
      <c r="O166" s="120" t="s">
        <v>727</v>
      </c>
      <c r="P166" s="120" t="s">
        <v>727</v>
      </c>
      <c r="Q166" s="120" t="s">
        <v>727</v>
      </c>
      <c r="R166" s="70">
        <f t="shared" ref="R166" si="55">SUM(R164:R165)</f>
        <v>3</v>
      </c>
      <c r="S166" s="70">
        <f t="shared" ref="S166" si="56">SUM(S164:S165)</f>
        <v>0</v>
      </c>
      <c r="T166" s="70">
        <f t="shared" ref="T166" si="57">SUM(T164:T165)</f>
        <v>0</v>
      </c>
      <c r="U166" s="70">
        <f t="shared" ref="U166" si="58">SUM(U164:U165)</f>
        <v>0</v>
      </c>
      <c r="V166" s="70">
        <f t="shared" ref="V166" si="59">SUM(V164:V165)</f>
        <v>2</v>
      </c>
      <c r="W166" s="70">
        <f t="shared" ref="W166" si="60">SUM(W164:W165)</f>
        <v>0</v>
      </c>
      <c r="X166" s="70">
        <f t="shared" ref="X166" si="61">SUM(X164:X165)</f>
        <v>8</v>
      </c>
      <c r="Y166" s="70">
        <f t="shared" ref="Y166" si="62">SUM(I166:X166)</f>
        <v>335</v>
      </c>
      <c r="Z166" s="70">
        <f t="shared" ref="Z166" si="63">H166-Y166</f>
        <v>67</v>
      </c>
      <c r="AA166" s="71">
        <f t="shared" ref="AA166" si="64">Y166/H166</f>
        <v>0.83333333333333337</v>
      </c>
      <c r="AB166" s="71">
        <f t="shared" ref="AB166" si="65">Z166/H166</f>
        <v>0.16666666666666666</v>
      </c>
    </row>
    <row r="167" spans="1:29" s="4" customFormat="1" x14ac:dyDescent="0.25">
      <c r="A167" s="3"/>
      <c r="B167" s="3"/>
      <c r="C167" s="3"/>
      <c r="F167" s="3"/>
      <c r="G167" s="3"/>
    </row>
    <row r="168" spans="1:29" s="32" customFormat="1" x14ac:dyDescent="0.25">
      <c r="A168" s="31"/>
      <c r="B168" s="31"/>
      <c r="C168" s="31"/>
      <c r="E168" s="133" t="s">
        <v>51</v>
      </c>
      <c r="F168" s="134"/>
      <c r="G168" s="134"/>
      <c r="H168" s="134"/>
      <c r="I168" s="65" t="s">
        <v>0</v>
      </c>
      <c r="J168" s="65" t="s">
        <v>1</v>
      </c>
      <c r="K168" s="65" t="s">
        <v>2</v>
      </c>
      <c r="L168" s="65" t="s">
        <v>27</v>
      </c>
      <c r="M168" s="65" t="s">
        <v>3</v>
      </c>
      <c r="N168" s="65" t="s">
        <v>28</v>
      </c>
      <c r="O168" s="65" t="s">
        <v>25</v>
      </c>
      <c r="P168" s="65" t="s">
        <v>29</v>
      </c>
      <c r="Q168" s="65" t="s">
        <v>4</v>
      </c>
      <c r="R168" s="36" t="s">
        <v>26</v>
      </c>
      <c r="S168" s="37" t="s">
        <v>46</v>
      </c>
      <c r="T168" s="37"/>
      <c r="AA168" s="33"/>
      <c r="AB168" s="33"/>
      <c r="AC168" s="4"/>
    </row>
    <row r="169" spans="1:29" s="4" customFormat="1" x14ac:dyDescent="0.2">
      <c r="A169" s="3"/>
      <c r="B169" s="3"/>
      <c r="C169" s="3"/>
      <c r="E169" s="134"/>
      <c r="F169" s="134"/>
      <c r="G169" s="134"/>
      <c r="H169" s="134"/>
      <c r="I169" s="72">
        <v>163</v>
      </c>
      <c r="J169" s="72">
        <v>153</v>
      </c>
      <c r="K169" s="72">
        <v>9</v>
      </c>
      <c r="L169" s="72">
        <v>1</v>
      </c>
      <c r="M169" s="72">
        <v>1</v>
      </c>
      <c r="N169" s="72" t="s">
        <v>727</v>
      </c>
      <c r="O169" s="72" t="s">
        <v>727</v>
      </c>
      <c r="P169" s="72" t="s">
        <v>727</v>
      </c>
      <c r="Q169" s="72" t="s">
        <v>727</v>
      </c>
      <c r="R169" s="82">
        <f>W166</f>
        <v>0</v>
      </c>
      <c r="S169" s="83">
        <f>X166</f>
        <v>8</v>
      </c>
      <c r="T169" s="38"/>
      <c r="AA169" s="10"/>
      <c r="AB169" s="10"/>
    </row>
    <row r="170" spans="1:29" s="4" customFormat="1" ht="6.75" customHeight="1" x14ac:dyDescent="0.25">
      <c r="A170" s="3"/>
      <c r="B170" s="3"/>
      <c r="C170" s="3"/>
      <c r="F170" s="3"/>
      <c r="G170" s="3"/>
      <c r="H170" s="12"/>
      <c r="I170" s="3"/>
      <c r="J170" s="3"/>
      <c r="K170" s="3"/>
      <c r="L170" s="3"/>
      <c r="M170" s="3"/>
      <c r="N170" s="3"/>
      <c r="O170" s="3"/>
      <c r="P170" s="3"/>
      <c r="Q170" s="3"/>
      <c r="R170" s="39"/>
      <c r="S170" s="40"/>
      <c r="T170" s="40"/>
      <c r="AA170" s="10"/>
      <c r="AB170" s="10"/>
    </row>
    <row r="171" spans="1:29" s="13" customFormat="1" x14ac:dyDescent="0.25">
      <c r="A171" s="34"/>
      <c r="B171" s="34"/>
      <c r="C171" s="34"/>
      <c r="E171" s="133" t="s">
        <v>52</v>
      </c>
      <c r="F171" s="133"/>
      <c r="G171" s="133"/>
      <c r="H171" s="133"/>
      <c r="I171" s="133" t="s">
        <v>530</v>
      </c>
      <c r="J171" s="134"/>
      <c r="K171" s="134"/>
      <c r="L171" s="133" t="s">
        <v>531</v>
      </c>
      <c r="M171" s="133"/>
      <c r="N171" s="65" t="s">
        <v>28</v>
      </c>
      <c r="O171" s="65" t="s">
        <v>25</v>
      </c>
      <c r="P171" s="65" t="s">
        <v>29</v>
      </c>
      <c r="Q171" s="65" t="s">
        <v>4</v>
      </c>
      <c r="AA171" s="35"/>
      <c r="AB171" s="35"/>
      <c r="AC171" s="4"/>
    </row>
    <row r="172" spans="1:29" s="4" customFormat="1" x14ac:dyDescent="0.25">
      <c r="A172" s="3"/>
      <c r="B172" s="3"/>
      <c r="C172" s="3"/>
      <c r="E172" s="133"/>
      <c r="F172" s="133"/>
      <c r="G172" s="133"/>
      <c r="H172" s="133"/>
      <c r="I172" s="135">
        <f>I169+K169+M169</f>
        <v>173</v>
      </c>
      <c r="J172" s="136"/>
      <c r="K172" s="136"/>
      <c r="L172" s="135">
        <f>J169+L169</f>
        <v>154</v>
      </c>
      <c r="M172" s="136"/>
      <c r="N172" s="66" t="str">
        <f>N169</f>
        <v>N.P.</v>
      </c>
      <c r="O172" s="66" t="str">
        <f>O169</f>
        <v>N.P.</v>
      </c>
      <c r="P172" s="66" t="str">
        <f>P169</f>
        <v>N.P.</v>
      </c>
      <c r="Q172" s="66" t="str">
        <f>Q169</f>
        <v>N.P.</v>
      </c>
      <c r="AA172" s="10"/>
      <c r="AB172" s="10"/>
    </row>
    <row r="173" spans="1:29" s="4" customFormat="1" x14ac:dyDescent="0.25">
      <c r="A173" s="3"/>
      <c r="B173" s="3"/>
      <c r="C173" s="3"/>
      <c r="F173" s="3"/>
      <c r="G173" s="3"/>
    </row>
    <row r="174" spans="1:29" x14ac:dyDescent="0.2">
      <c r="AC174" s="4"/>
    </row>
    <row r="175" spans="1:29" s="4" customFormat="1" x14ac:dyDescent="0.25">
      <c r="A175" s="2">
        <v>1</v>
      </c>
      <c r="B175" s="2" t="s">
        <v>30</v>
      </c>
      <c r="C175" s="2">
        <v>237</v>
      </c>
      <c r="D175" s="1" t="s">
        <v>72</v>
      </c>
      <c r="E175" s="1" t="s">
        <v>72</v>
      </c>
      <c r="F175" s="2">
        <v>1278</v>
      </c>
      <c r="G175" s="2" t="s">
        <v>10</v>
      </c>
      <c r="H175" s="1">
        <v>665</v>
      </c>
      <c r="I175" s="1">
        <v>1</v>
      </c>
      <c r="J175" s="1">
        <v>118</v>
      </c>
      <c r="K175" s="1">
        <v>120</v>
      </c>
      <c r="L175" s="1">
        <v>1</v>
      </c>
      <c r="M175" s="1">
        <v>6</v>
      </c>
      <c r="N175" s="1">
        <v>161</v>
      </c>
      <c r="O175" s="2" t="s">
        <v>727</v>
      </c>
      <c r="P175" s="2" t="s">
        <v>727</v>
      </c>
      <c r="Q175" s="2" t="s">
        <v>727</v>
      </c>
      <c r="R175" s="1">
        <v>7</v>
      </c>
      <c r="S175" s="1">
        <v>1</v>
      </c>
      <c r="T175" s="1">
        <v>0</v>
      </c>
      <c r="U175" s="1">
        <v>2</v>
      </c>
      <c r="V175" s="1">
        <v>4</v>
      </c>
      <c r="W175" s="17">
        <v>0</v>
      </c>
      <c r="X175" s="1">
        <v>2</v>
      </c>
      <c r="Y175" s="1">
        <f t="shared" si="26"/>
        <v>423</v>
      </c>
      <c r="Z175" s="1">
        <f t="shared" si="27"/>
        <v>242</v>
      </c>
      <c r="AA175" s="15">
        <f t="shared" si="28"/>
        <v>0.63609022556390982</v>
      </c>
      <c r="AB175" s="15">
        <f t="shared" si="29"/>
        <v>0.36390977443609024</v>
      </c>
    </row>
    <row r="176" spans="1:29" s="4" customFormat="1" x14ac:dyDescent="0.25">
      <c r="A176" s="2">
        <v>2</v>
      </c>
      <c r="B176" s="2" t="s">
        <v>30</v>
      </c>
      <c r="C176" s="2">
        <v>237</v>
      </c>
      <c r="D176" s="1" t="s">
        <v>72</v>
      </c>
      <c r="E176" s="1" t="s">
        <v>72</v>
      </c>
      <c r="F176" s="2">
        <v>1279</v>
      </c>
      <c r="G176" s="2" t="s">
        <v>10</v>
      </c>
      <c r="H176" s="1">
        <v>404</v>
      </c>
      <c r="I176" s="1">
        <v>2</v>
      </c>
      <c r="J176" s="1">
        <v>62</v>
      </c>
      <c r="K176" s="1">
        <v>82</v>
      </c>
      <c r="L176" s="1">
        <v>1</v>
      </c>
      <c r="M176" s="1">
        <v>2</v>
      </c>
      <c r="N176" s="1">
        <v>81</v>
      </c>
      <c r="O176" s="2" t="s">
        <v>727</v>
      </c>
      <c r="P176" s="2" t="s">
        <v>727</v>
      </c>
      <c r="Q176" s="2" t="s">
        <v>727</v>
      </c>
      <c r="R176" s="1">
        <v>1</v>
      </c>
      <c r="S176" s="1">
        <v>1</v>
      </c>
      <c r="T176" s="1">
        <v>0</v>
      </c>
      <c r="U176" s="1">
        <v>2</v>
      </c>
      <c r="V176" s="1">
        <v>4</v>
      </c>
      <c r="W176" s="17">
        <v>0</v>
      </c>
      <c r="X176" s="1">
        <v>7</v>
      </c>
      <c r="Y176" s="1">
        <f t="shared" si="26"/>
        <v>245</v>
      </c>
      <c r="Z176" s="1">
        <f t="shared" si="27"/>
        <v>159</v>
      </c>
      <c r="AA176" s="15">
        <f t="shared" si="28"/>
        <v>0.60643564356435642</v>
      </c>
      <c r="AB176" s="15">
        <f t="shared" si="29"/>
        <v>0.39356435643564358</v>
      </c>
    </row>
    <row r="177" spans="1:29" s="4" customFormat="1" x14ac:dyDescent="0.25">
      <c r="A177" s="2">
        <v>3</v>
      </c>
      <c r="B177" s="2" t="s">
        <v>30</v>
      </c>
      <c r="C177" s="2">
        <v>237</v>
      </c>
      <c r="D177" s="1" t="s">
        <v>72</v>
      </c>
      <c r="E177" s="1" t="s">
        <v>72</v>
      </c>
      <c r="F177" s="2">
        <v>1281</v>
      </c>
      <c r="G177" s="2" t="s">
        <v>10</v>
      </c>
      <c r="H177" s="1">
        <v>222</v>
      </c>
      <c r="I177" s="1">
        <v>0</v>
      </c>
      <c r="J177" s="1">
        <v>109</v>
      </c>
      <c r="K177" s="1">
        <v>50</v>
      </c>
      <c r="L177" s="1">
        <v>1</v>
      </c>
      <c r="M177" s="1">
        <v>2</v>
      </c>
      <c r="N177" s="1">
        <v>2</v>
      </c>
      <c r="O177" s="2" t="s">
        <v>727</v>
      </c>
      <c r="P177" s="2" t="s">
        <v>727</v>
      </c>
      <c r="Q177" s="2" t="s">
        <v>727</v>
      </c>
      <c r="R177" s="1">
        <v>0</v>
      </c>
      <c r="S177" s="1">
        <v>0</v>
      </c>
      <c r="T177" s="1">
        <v>0</v>
      </c>
      <c r="U177" s="1">
        <v>0</v>
      </c>
      <c r="V177" s="1">
        <v>4</v>
      </c>
      <c r="W177" s="17">
        <v>0</v>
      </c>
      <c r="X177" s="1">
        <v>2</v>
      </c>
      <c r="Y177" s="1">
        <f t="shared" si="26"/>
        <v>170</v>
      </c>
      <c r="Z177" s="1">
        <f t="shared" si="27"/>
        <v>52</v>
      </c>
      <c r="AA177" s="15">
        <f t="shared" si="28"/>
        <v>0.76576576576576572</v>
      </c>
      <c r="AB177" s="15">
        <f t="shared" si="29"/>
        <v>0.23423423423423423</v>
      </c>
    </row>
    <row r="178" spans="1:29" s="4" customFormat="1" x14ac:dyDescent="0.25">
      <c r="A178" s="3"/>
      <c r="B178" s="3"/>
      <c r="C178" s="3"/>
      <c r="D178" s="128" t="s">
        <v>637</v>
      </c>
      <c r="E178" s="129"/>
      <c r="F178" s="81">
        <v>3</v>
      </c>
      <c r="G178" s="81">
        <v>3</v>
      </c>
      <c r="H178" s="70">
        <f>SUM(H175:H177)</f>
        <v>1291</v>
      </c>
      <c r="I178" s="70">
        <f t="shared" ref="I178:X178" si="66">SUM(I175:I177)</f>
        <v>3</v>
      </c>
      <c r="J178" s="70">
        <f t="shared" si="66"/>
        <v>289</v>
      </c>
      <c r="K178" s="70">
        <f t="shared" si="66"/>
        <v>252</v>
      </c>
      <c r="L178" s="70">
        <f t="shared" si="66"/>
        <v>3</v>
      </c>
      <c r="M178" s="70">
        <f t="shared" si="66"/>
        <v>10</v>
      </c>
      <c r="N178" s="70">
        <f t="shared" si="66"/>
        <v>244</v>
      </c>
      <c r="O178" s="120" t="s">
        <v>727</v>
      </c>
      <c r="P178" s="120" t="s">
        <v>727</v>
      </c>
      <c r="Q178" s="120" t="s">
        <v>727</v>
      </c>
      <c r="R178" s="70">
        <f t="shared" si="66"/>
        <v>8</v>
      </c>
      <c r="S178" s="70">
        <f t="shared" si="66"/>
        <v>2</v>
      </c>
      <c r="T178" s="70">
        <f t="shared" si="66"/>
        <v>0</v>
      </c>
      <c r="U178" s="70">
        <f t="shared" si="66"/>
        <v>4</v>
      </c>
      <c r="V178" s="70">
        <f t="shared" si="66"/>
        <v>12</v>
      </c>
      <c r="W178" s="70">
        <f t="shared" si="66"/>
        <v>0</v>
      </c>
      <c r="X178" s="70">
        <f t="shared" si="66"/>
        <v>11</v>
      </c>
      <c r="Y178" s="70">
        <f t="shared" ref="Y178" si="67">SUM(I178:X178)</f>
        <v>838</v>
      </c>
      <c r="Z178" s="70">
        <f t="shared" ref="Z178" si="68">H178-Y178</f>
        <v>453</v>
      </c>
      <c r="AA178" s="71">
        <f t="shared" ref="AA178" si="69">Y178/H178</f>
        <v>0.64910921766072815</v>
      </c>
      <c r="AB178" s="71">
        <f t="shared" ref="AB178" si="70">Z178/H178</f>
        <v>0.3508907823392719</v>
      </c>
    </row>
    <row r="179" spans="1:29" s="4" customFormat="1" x14ac:dyDescent="0.25">
      <c r="A179" s="3"/>
      <c r="B179" s="3"/>
      <c r="C179" s="3"/>
      <c r="F179" s="3"/>
      <c r="G179" s="3"/>
    </row>
    <row r="180" spans="1:29" s="32" customFormat="1" x14ac:dyDescent="0.25">
      <c r="A180" s="31"/>
      <c r="B180" s="31"/>
      <c r="C180" s="31"/>
      <c r="E180" s="133" t="s">
        <v>51</v>
      </c>
      <c r="F180" s="134"/>
      <c r="G180" s="134"/>
      <c r="H180" s="134"/>
      <c r="I180" s="65" t="s">
        <v>0</v>
      </c>
      <c r="J180" s="65" t="s">
        <v>1</v>
      </c>
      <c r="K180" s="65" t="s">
        <v>2</v>
      </c>
      <c r="L180" s="65" t="s">
        <v>27</v>
      </c>
      <c r="M180" s="65" t="s">
        <v>3</v>
      </c>
      <c r="N180" s="65" t="s">
        <v>28</v>
      </c>
      <c r="O180" s="65" t="s">
        <v>25</v>
      </c>
      <c r="P180" s="65" t="s">
        <v>29</v>
      </c>
      <c r="Q180" s="65" t="s">
        <v>4</v>
      </c>
      <c r="R180" s="36" t="s">
        <v>26</v>
      </c>
      <c r="S180" s="37" t="s">
        <v>46</v>
      </c>
      <c r="T180" s="37"/>
      <c r="AA180" s="33"/>
      <c r="AB180" s="33"/>
      <c r="AC180" s="4"/>
    </row>
    <row r="181" spans="1:29" s="4" customFormat="1" x14ac:dyDescent="0.2">
      <c r="A181" s="3"/>
      <c r="B181" s="3"/>
      <c r="C181" s="3"/>
      <c r="E181" s="134"/>
      <c r="F181" s="134"/>
      <c r="G181" s="134"/>
      <c r="H181" s="134"/>
      <c r="I181" s="72">
        <v>6</v>
      </c>
      <c r="J181" s="72">
        <v>295</v>
      </c>
      <c r="K181" s="72">
        <v>258</v>
      </c>
      <c r="L181" s="72">
        <v>9</v>
      </c>
      <c r="M181" s="72">
        <v>15</v>
      </c>
      <c r="N181" s="72">
        <v>244</v>
      </c>
      <c r="O181" s="72" t="s">
        <v>727</v>
      </c>
      <c r="P181" s="72" t="s">
        <v>727</v>
      </c>
      <c r="Q181" s="72" t="s">
        <v>727</v>
      </c>
      <c r="R181" s="82">
        <f>W178</f>
        <v>0</v>
      </c>
      <c r="S181" s="83">
        <f>X178</f>
        <v>11</v>
      </c>
      <c r="T181" s="38"/>
      <c r="AA181" s="10"/>
      <c r="AB181" s="10"/>
    </row>
    <row r="182" spans="1:29" s="4" customFormat="1" ht="6.75" customHeight="1" x14ac:dyDescent="0.25">
      <c r="A182" s="3"/>
      <c r="B182" s="3"/>
      <c r="C182" s="3"/>
      <c r="F182" s="3"/>
      <c r="G182" s="3"/>
      <c r="H182" s="12"/>
      <c r="I182" s="3"/>
      <c r="J182" s="3"/>
      <c r="K182" s="3"/>
      <c r="L182" s="3"/>
      <c r="M182" s="3"/>
      <c r="N182" s="3"/>
      <c r="O182" s="3"/>
      <c r="P182" s="3"/>
      <c r="Q182" s="3"/>
      <c r="R182" s="39"/>
      <c r="S182" s="40"/>
      <c r="T182" s="40"/>
      <c r="AA182" s="10"/>
      <c r="AB182" s="10"/>
    </row>
    <row r="183" spans="1:29" s="13" customFormat="1" x14ac:dyDescent="0.25">
      <c r="A183" s="34"/>
      <c r="B183" s="34"/>
      <c r="C183" s="34"/>
      <c r="E183" s="133" t="s">
        <v>52</v>
      </c>
      <c r="F183" s="133"/>
      <c r="G183" s="133"/>
      <c r="H183" s="133"/>
      <c r="I183" s="133" t="s">
        <v>530</v>
      </c>
      <c r="J183" s="134"/>
      <c r="K183" s="134"/>
      <c r="L183" s="133" t="s">
        <v>531</v>
      </c>
      <c r="M183" s="133"/>
      <c r="N183" s="65" t="s">
        <v>28</v>
      </c>
      <c r="O183" s="65" t="s">
        <v>25</v>
      </c>
      <c r="P183" s="65" t="s">
        <v>29</v>
      </c>
      <c r="Q183" s="65" t="s">
        <v>4</v>
      </c>
      <c r="AA183" s="35"/>
      <c r="AB183" s="35"/>
      <c r="AC183" s="4"/>
    </row>
    <row r="184" spans="1:29" s="4" customFormat="1" x14ac:dyDescent="0.25">
      <c r="A184" s="3"/>
      <c r="B184" s="3"/>
      <c r="C184" s="3"/>
      <c r="E184" s="133"/>
      <c r="F184" s="133"/>
      <c r="G184" s="133"/>
      <c r="H184" s="133"/>
      <c r="I184" s="135">
        <f>I181+K181+M181</f>
        <v>279</v>
      </c>
      <c r="J184" s="136"/>
      <c r="K184" s="136"/>
      <c r="L184" s="135">
        <f>J181+L181</f>
        <v>304</v>
      </c>
      <c r="M184" s="136"/>
      <c r="N184" s="66">
        <f>N181</f>
        <v>244</v>
      </c>
      <c r="O184" s="66" t="str">
        <f>O181</f>
        <v>N.P.</v>
      </c>
      <c r="P184" s="66" t="str">
        <f>P181</f>
        <v>N.P.</v>
      </c>
      <c r="Q184" s="66" t="str">
        <f>Q181</f>
        <v>N.P.</v>
      </c>
      <c r="AA184" s="10"/>
      <c r="AB184" s="10"/>
    </row>
    <row r="185" spans="1:29" s="4" customFormat="1" x14ac:dyDescent="0.25">
      <c r="A185" s="3"/>
      <c r="B185" s="3"/>
      <c r="C185" s="3"/>
      <c r="F185" s="3"/>
      <c r="G185" s="3"/>
    </row>
    <row r="186" spans="1:29" x14ac:dyDescent="0.2">
      <c r="AC186" s="4"/>
    </row>
    <row r="187" spans="1:29" s="4" customFormat="1" x14ac:dyDescent="0.25">
      <c r="A187" s="2">
        <v>1</v>
      </c>
      <c r="B187" s="2" t="s">
        <v>30</v>
      </c>
      <c r="C187" s="2">
        <v>245</v>
      </c>
      <c r="D187" s="1" t="s">
        <v>73</v>
      </c>
      <c r="E187" s="1" t="s">
        <v>73</v>
      </c>
      <c r="F187" s="2">
        <v>1294</v>
      </c>
      <c r="G187" s="2" t="s">
        <v>10</v>
      </c>
      <c r="H187" s="1">
        <v>433</v>
      </c>
      <c r="I187" s="1">
        <v>3</v>
      </c>
      <c r="J187" s="1">
        <v>150</v>
      </c>
      <c r="K187" s="1">
        <v>122</v>
      </c>
      <c r="L187" s="1">
        <v>0</v>
      </c>
      <c r="M187" s="1">
        <v>1</v>
      </c>
      <c r="N187" s="2" t="s">
        <v>727</v>
      </c>
      <c r="O187" s="2" t="s">
        <v>727</v>
      </c>
      <c r="P187" s="2" t="s">
        <v>727</v>
      </c>
      <c r="Q187" s="2" t="s">
        <v>727</v>
      </c>
      <c r="R187" s="1">
        <v>3</v>
      </c>
      <c r="S187" s="1">
        <v>1</v>
      </c>
      <c r="T187" s="1">
        <v>0</v>
      </c>
      <c r="U187" s="1">
        <v>0</v>
      </c>
      <c r="V187" s="1">
        <v>7</v>
      </c>
      <c r="W187" s="17">
        <v>0</v>
      </c>
      <c r="X187" s="1">
        <v>5</v>
      </c>
      <c r="Y187" s="1">
        <f t="shared" si="26"/>
        <v>292</v>
      </c>
      <c r="Z187" s="1">
        <f t="shared" si="27"/>
        <v>141</v>
      </c>
      <c r="AA187" s="15">
        <f t="shared" si="28"/>
        <v>0.67436489607390304</v>
      </c>
      <c r="AB187" s="15">
        <f t="shared" si="29"/>
        <v>0.32563510392609701</v>
      </c>
    </row>
    <row r="188" spans="1:29" s="4" customFormat="1" x14ac:dyDescent="0.25">
      <c r="A188" s="2">
        <v>2</v>
      </c>
      <c r="B188" s="2" t="s">
        <v>30</v>
      </c>
      <c r="C188" s="2">
        <v>245</v>
      </c>
      <c r="D188" s="1" t="s">
        <v>73</v>
      </c>
      <c r="E188" s="1" t="s">
        <v>73</v>
      </c>
      <c r="F188" s="2">
        <v>1294</v>
      </c>
      <c r="G188" s="2" t="s">
        <v>11</v>
      </c>
      <c r="H188" s="1">
        <v>433</v>
      </c>
      <c r="I188" s="1">
        <v>0</v>
      </c>
      <c r="J188" s="1">
        <v>167</v>
      </c>
      <c r="K188" s="1">
        <v>85</v>
      </c>
      <c r="L188" s="1">
        <v>2</v>
      </c>
      <c r="M188" s="1">
        <v>1</v>
      </c>
      <c r="N188" s="2" t="s">
        <v>727</v>
      </c>
      <c r="O188" s="2" t="s">
        <v>727</v>
      </c>
      <c r="P188" s="2" t="s">
        <v>727</v>
      </c>
      <c r="Q188" s="2" t="s">
        <v>727</v>
      </c>
      <c r="R188" s="1">
        <v>5</v>
      </c>
      <c r="S188" s="1">
        <v>0</v>
      </c>
      <c r="T188" s="1">
        <v>0</v>
      </c>
      <c r="U188" s="1">
        <v>2</v>
      </c>
      <c r="V188" s="1">
        <v>11</v>
      </c>
      <c r="W188" s="17">
        <v>0</v>
      </c>
      <c r="X188" s="1">
        <v>4</v>
      </c>
      <c r="Y188" s="1">
        <f t="shared" si="26"/>
        <v>277</v>
      </c>
      <c r="Z188" s="1">
        <f t="shared" si="27"/>
        <v>156</v>
      </c>
      <c r="AA188" s="15">
        <f t="shared" si="28"/>
        <v>0.63972286374133946</v>
      </c>
      <c r="AB188" s="15">
        <f t="shared" si="29"/>
        <v>0.36027713625866054</v>
      </c>
    </row>
    <row r="189" spans="1:29" s="4" customFormat="1" x14ac:dyDescent="0.25">
      <c r="A189" s="2">
        <v>3</v>
      </c>
      <c r="B189" s="2" t="s">
        <v>30</v>
      </c>
      <c r="C189" s="2">
        <v>245</v>
      </c>
      <c r="D189" s="1" t="s">
        <v>73</v>
      </c>
      <c r="E189" s="1" t="s">
        <v>73</v>
      </c>
      <c r="F189" s="2">
        <v>1295</v>
      </c>
      <c r="G189" s="2" t="s">
        <v>10</v>
      </c>
      <c r="H189" s="1">
        <v>407</v>
      </c>
      <c r="I189" s="1">
        <v>0</v>
      </c>
      <c r="J189" s="1">
        <v>113</v>
      </c>
      <c r="K189" s="1">
        <v>113</v>
      </c>
      <c r="L189" s="1">
        <v>3</v>
      </c>
      <c r="M189" s="1">
        <v>1</v>
      </c>
      <c r="N189" s="2" t="s">
        <v>727</v>
      </c>
      <c r="O189" s="2" t="s">
        <v>727</v>
      </c>
      <c r="P189" s="2" t="s">
        <v>727</v>
      </c>
      <c r="Q189" s="2" t="s">
        <v>727</v>
      </c>
      <c r="R189" s="1">
        <v>1</v>
      </c>
      <c r="S189" s="1">
        <v>0</v>
      </c>
      <c r="T189" s="1">
        <v>0</v>
      </c>
      <c r="U189" s="1">
        <v>0</v>
      </c>
      <c r="V189" s="1">
        <v>9</v>
      </c>
      <c r="W189" s="17">
        <v>0</v>
      </c>
      <c r="X189" s="1">
        <v>2</v>
      </c>
      <c r="Y189" s="1">
        <f t="shared" si="26"/>
        <v>242</v>
      </c>
      <c r="Z189" s="1">
        <f t="shared" si="27"/>
        <v>165</v>
      </c>
      <c r="AA189" s="15">
        <f t="shared" si="28"/>
        <v>0.59459459459459463</v>
      </c>
      <c r="AB189" s="15">
        <f t="shared" si="29"/>
        <v>0.40540540540540543</v>
      </c>
    </row>
    <row r="190" spans="1:29" s="4" customFormat="1" x14ac:dyDescent="0.25">
      <c r="A190" s="3"/>
      <c r="B190" s="3"/>
      <c r="C190" s="3"/>
      <c r="D190" s="128" t="s">
        <v>638</v>
      </c>
      <c r="E190" s="129"/>
      <c r="F190" s="81">
        <v>2</v>
      </c>
      <c r="G190" s="81">
        <v>3</v>
      </c>
      <c r="H190" s="70">
        <f>SUM(H187:H189)</f>
        <v>1273</v>
      </c>
      <c r="I190" s="70">
        <f t="shared" ref="I190" si="71">SUM(I187:I189)</f>
        <v>3</v>
      </c>
      <c r="J190" s="70">
        <f t="shared" ref="J190" si="72">SUM(J187:J189)</f>
        <v>430</v>
      </c>
      <c r="K190" s="70">
        <f t="shared" ref="K190" si="73">SUM(K187:K189)</f>
        <v>320</v>
      </c>
      <c r="L190" s="70">
        <f t="shared" ref="L190" si="74">SUM(L187:L189)</f>
        <v>5</v>
      </c>
      <c r="M190" s="70">
        <f t="shared" ref="M190" si="75">SUM(M187:M189)</f>
        <v>3</v>
      </c>
      <c r="N190" s="120" t="s">
        <v>727</v>
      </c>
      <c r="O190" s="120" t="s">
        <v>727</v>
      </c>
      <c r="P190" s="120" t="s">
        <v>727</v>
      </c>
      <c r="Q190" s="120" t="s">
        <v>727</v>
      </c>
      <c r="R190" s="70">
        <f t="shared" ref="R190" si="76">SUM(R187:R189)</f>
        <v>9</v>
      </c>
      <c r="S190" s="70">
        <f t="shared" ref="S190" si="77">SUM(S187:S189)</f>
        <v>1</v>
      </c>
      <c r="T190" s="70">
        <f t="shared" ref="T190" si="78">SUM(T187:T189)</f>
        <v>0</v>
      </c>
      <c r="U190" s="70">
        <f t="shared" ref="U190" si="79">SUM(U187:U189)</f>
        <v>2</v>
      </c>
      <c r="V190" s="70">
        <f t="shared" ref="V190" si="80">SUM(V187:V189)</f>
        <v>27</v>
      </c>
      <c r="W190" s="70">
        <f t="shared" ref="W190" si="81">SUM(W187:W189)</f>
        <v>0</v>
      </c>
      <c r="X190" s="70">
        <f t="shared" ref="X190" si="82">SUM(X187:X189)</f>
        <v>11</v>
      </c>
      <c r="Y190" s="70">
        <f t="shared" ref="Y190" si="83">SUM(I190:X190)</f>
        <v>811</v>
      </c>
      <c r="Z190" s="70">
        <f t="shared" ref="Z190" si="84">H190-Y190</f>
        <v>462</v>
      </c>
      <c r="AA190" s="71">
        <f t="shared" ref="AA190" si="85">Y190/H190</f>
        <v>0.63707776904948943</v>
      </c>
      <c r="AB190" s="71">
        <f t="shared" ref="AB190" si="86">Z190/H190</f>
        <v>0.36292223095051063</v>
      </c>
    </row>
    <row r="191" spans="1:29" s="4" customFormat="1" x14ac:dyDescent="0.25">
      <c r="A191" s="3"/>
      <c r="B191" s="3"/>
      <c r="C191" s="3"/>
      <c r="F191" s="3"/>
      <c r="G191" s="3"/>
    </row>
    <row r="192" spans="1:29" s="32" customFormat="1" x14ac:dyDescent="0.25">
      <c r="A192" s="31"/>
      <c r="B192" s="31"/>
      <c r="C192" s="31"/>
      <c r="E192" s="133" t="s">
        <v>51</v>
      </c>
      <c r="F192" s="134"/>
      <c r="G192" s="134"/>
      <c r="H192" s="134"/>
      <c r="I192" s="65" t="s">
        <v>0</v>
      </c>
      <c r="J192" s="65" t="s">
        <v>1</v>
      </c>
      <c r="K192" s="65" t="s">
        <v>2</v>
      </c>
      <c r="L192" s="65" t="s">
        <v>27</v>
      </c>
      <c r="M192" s="65" t="s">
        <v>3</v>
      </c>
      <c r="N192" s="65" t="s">
        <v>28</v>
      </c>
      <c r="O192" s="65" t="s">
        <v>25</v>
      </c>
      <c r="P192" s="65" t="s">
        <v>29</v>
      </c>
      <c r="Q192" s="65" t="s">
        <v>4</v>
      </c>
      <c r="R192" s="36" t="s">
        <v>26</v>
      </c>
      <c r="S192" s="37" t="s">
        <v>46</v>
      </c>
      <c r="T192" s="37"/>
      <c r="AA192" s="33"/>
      <c r="AB192" s="33"/>
      <c r="AC192" s="4"/>
    </row>
    <row r="193" spans="1:29" s="4" customFormat="1" x14ac:dyDescent="0.2">
      <c r="A193" s="3"/>
      <c r="B193" s="3"/>
      <c r="C193" s="3"/>
      <c r="E193" s="134"/>
      <c r="F193" s="134"/>
      <c r="G193" s="134"/>
      <c r="H193" s="134"/>
      <c r="I193" s="72">
        <v>6</v>
      </c>
      <c r="J193" s="72">
        <v>444</v>
      </c>
      <c r="K193" s="72">
        <v>325</v>
      </c>
      <c r="L193" s="72">
        <v>18</v>
      </c>
      <c r="M193" s="72">
        <v>7</v>
      </c>
      <c r="N193" s="72" t="s">
        <v>727</v>
      </c>
      <c r="O193" s="72" t="s">
        <v>727</v>
      </c>
      <c r="P193" s="72" t="s">
        <v>727</v>
      </c>
      <c r="Q193" s="72" t="s">
        <v>727</v>
      </c>
      <c r="R193" s="82">
        <f>W190</f>
        <v>0</v>
      </c>
      <c r="S193" s="83">
        <f>X190</f>
        <v>11</v>
      </c>
      <c r="T193" s="38"/>
      <c r="AA193" s="10"/>
      <c r="AB193" s="10"/>
    </row>
    <row r="194" spans="1:29" s="4" customFormat="1" ht="6.75" customHeight="1" x14ac:dyDescent="0.25">
      <c r="A194" s="3"/>
      <c r="B194" s="3"/>
      <c r="C194" s="3"/>
      <c r="F194" s="3"/>
      <c r="G194" s="3"/>
      <c r="H194" s="12"/>
      <c r="I194" s="3"/>
      <c r="J194" s="3"/>
      <c r="K194" s="3"/>
      <c r="L194" s="3"/>
      <c r="M194" s="3"/>
      <c r="N194" s="3"/>
      <c r="O194" s="3"/>
      <c r="P194" s="3"/>
      <c r="Q194" s="3"/>
      <c r="R194" s="39"/>
      <c r="S194" s="40"/>
      <c r="T194" s="40"/>
      <c r="AA194" s="10"/>
      <c r="AB194" s="10"/>
    </row>
    <row r="195" spans="1:29" s="13" customFormat="1" x14ac:dyDescent="0.25">
      <c r="A195" s="34"/>
      <c r="B195" s="34"/>
      <c r="C195" s="34"/>
      <c r="E195" s="133" t="s">
        <v>52</v>
      </c>
      <c r="F195" s="133"/>
      <c r="G195" s="133"/>
      <c r="H195" s="133"/>
      <c r="I195" s="133" t="s">
        <v>530</v>
      </c>
      <c r="J195" s="134"/>
      <c r="K195" s="134"/>
      <c r="L195" s="133" t="s">
        <v>531</v>
      </c>
      <c r="M195" s="133"/>
      <c r="N195" s="65" t="s">
        <v>28</v>
      </c>
      <c r="O195" s="65" t="s">
        <v>25</v>
      </c>
      <c r="P195" s="65" t="s">
        <v>29</v>
      </c>
      <c r="Q195" s="65" t="s">
        <v>4</v>
      </c>
      <c r="AA195" s="35"/>
      <c r="AB195" s="35"/>
      <c r="AC195" s="4"/>
    </row>
    <row r="196" spans="1:29" s="4" customFormat="1" x14ac:dyDescent="0.25">
      <c r="A196" s="3"/>
      <c r="B196" s="3"/>
      <c r="C196" s="3"/>
      <c r="E196" s="133"/>
      <c r="F196" s="133"/>
      <c r="G196" s="133"/>
      <c r="H196" s="133"/>
      <c r="I196" s="135">
        <f>I193+K193+M193</f>
        <v>338</v>
      </c>
      <c r="J196" s="136"/>
      <c r="K196" s="136"/>
      <c r="L196" s="135">
        <f>J193+L193</f>
        <v>462</v>
      </c>
      <c r="M196" s="136"/>
      <c r="N196" s="66" t="str">
        <f>N193</f>
        <v>N.P.</v>
      </c>
      <c r="O196" s="66" t="str">
        <f>O193</f>
        <v>N.P.</v>
      </c>
      <c r="P196" s="66" t="str">
        <f>P193</f>
        <v>N.P.</v>
      </c>
      <c r="Q196" s="66" t="str">
        <f>Q193</f>
        <v>N.P.</v>
      </c>
      <c r="AA196" s="10"/>
      <c r="AB196" s="10"/>
    </row>
    <row r="197" spans="1:29" s="4" customFormat="1" ht="10.5" customHeight="1" x14ac:dyDescent="0.25">
      <c r="A197" s="3"/>
      <c r="B197" s="3"/>
      <c r="C197" s="3"/>
      <c r="F197" s="3"/>
      <c r="G197" s="3"/>
    </row>
    <row r="198" spans="1:29" ht="9" customHeight="1" x14ac:dyDescent="0.2">
      <c r="AC198" s="4"/>
    </row>
    <row r="199" spans="1:29" s="4" customFormat="1" x14ac:dyDescent="0.25">
      <c r="A199" s="2">
        <v>1</v>
      </c>
      <c r="B199" s="2" t="s">
        <v>30</v>
      </c>
      <c r="C199" s="2">
        <v>260</v>
      </c>
      <c r="D199" s="1" t="s">
        <v>74</v>
      </c>
      <c r="E199" s="1" t="s">
        <v>74</v>
      </c>
      <c r="F199" s="2">
        <v>1324</v>
      </c>
      <c r="G199" s="2" t="s">
        <v>10</v>
      </c>
      <c r="H199" s="1">
        <v>421</v>
      </c>
      <c r="I199" s="1">
        <v>174</v>
      </c>
      <c r="J199" s="1">
        <v>123</v>
      </c>
      <c r="K199" s="1">
        <v>0</v>
      </c>
      <c r="L199" s="1">
        <v>4</v>
      </c>
      <c r="M199" s="1">
        <v>0</v>
      </c>
      <c r="N199" s="1">
        <v>0</v>
      </c>
      <c r="O199" s="2" t="s">
        <v>727</v>
      </c>
      <c r="P199" s="2" t="s">
        <v>727</v>
      </c>
      <c r="Q199" s="2" t="s">
        <v>727</v>
      </c>
      <c r="R199" s="1">
        <v>2</v>
      </c>
      <c r="S199" s="1">
        <v>6</v>
      </c>
      <c r="T199" s="1">
        <v>0</v>
      </c>
      <c r="U199" s="1">
        <v>1</v>
      </c>
      <c r="V199" s="1">
        <v>3</v>
      </c>
      <c r="W199" s="17">
        <v>0</v>
      </c>
      <c r="X199" s="1">
        <v>6</v>
      </c>
      <c r="Y199" s="1">
        <f t="shared" si="26"/>
        <v>319</v>
      </c>
      <c r="Z199" s="1">
        <f t="shared" si="27"/>
        <v>102</v>
      </c>
      <c r="AA199" s="15">
        <f t="shared" si="28"/>
        <v>0.75771971496437052</v>
      </c>
      <c r="AB199" s="15">
        <f t="shared" si="29"/>
        <v>0.24228028503562946</v>
      </c>
    </row>
    <row r="200" spans="1:29" s="4" customFormat="1" x14ac:dyDescent="0.25">
      <c r="A200" s="2">
        <v>2</v>
      </c>
      <c r="B200" s="2" t="s">
        <v>30</v>
      </c>
      <c r="C200" s="2">
        <v>260</v>
      </c>
      <c r="D200" s="1" t="s">
        <v>74</v>
      </c>
      <c r="E200" s="1" t="s">
        <v>74</v>
      </c>
      <c r="F200" s="2">
        <v>1324</v>
      </c>
      <c r="G200" s="2" t="s">
        <v>11</v>
      </c>
      <c r="H200" s="1">
        <v>422</v>
      </c>
      <c r="I200" s="1">
        <v>182</v>
      </c>
      <c r="J200" s="1">
        <v>130</v>
      </c>
      <c r="K200" s="1">
        <v>4</v>
      </c>
      <c r="L200" s="1">
        <v>4</v>
      </c>
      <c r="M200" s="1">
        <v>2</v>
      </c>
      <c r="N200" s="1">
        <v>1</v>
      </c>
      <c r="O200" s="2" t="s">
        <v>727</v>
      </c>
      <c r="P200" s="2" t="s">
        <v>727</v>
      </c>
      <c r="Q200" s="2" t="s">
        <v>727</v>
      </c>
      <c r="R200" s="1">
        <v>2</v>
      </c>
      <c r="S200" s="1">
        <v>1</v>
      </c>
      <c r="T200" s="1">
        <v>0</v>
      </c>
      <c r="U200" s="1">
        <v>0</v>
      </c>
      <c r="V200" s="1">
        <v>7</v>
      </c>
      <c r="W200" s="17">
        <v>0</v>
      </c>
      <c r="X200" s="1">
        <v>3</v>
      </c>
      <c r="Y200" s="1">
        <f t="shared" si="26"/>
        <v>336</v>
      </c>
      <c r="Z200" s="1">
        <f t="shared" si="27"/>
        <v>86</v>
      </c>
      <c r="AA200" s="15">
        <f t="shared" si="28"/>
        <v>0.79620853080568721</v>
      </c>
      <c r="AB200" s="15">
        <f t="shared" si="29"/>
        <v>0.20379146919431279</v>
      </c>
    </row>
    <row r="201" spans="1:29" s="4" customFormat="1" x14ac:dyDescent="0.25">
      <c r="A201" s="2">
        <v>3</v>
      </c>
      <c r="B201" s="2" t="s">
        <v>30</v>
      </c>
      <c r="C201" s="2">
        <v>260</v>
      </c>
      <c r="D201" s="1" t="s">
        <v>74</v>
      </c>
      <c r="E201" s="1" t="s">
        <v>74</v>
      </c>
      <c r="F201" s="2">
        <v>1325</v>
      </c>
      <c r="G201" s="2" t="s">
        <v>10</v>
      </c>
      <c r="H201" s="1">
        <v>495</v>
      </c>
      <c r="I201" s="1">
        <v>138</v>
      </c>
      <c r="J201" s="1">
        <v>104</v>
      </c>
      <c r="K201" s="1">
        <v>8</v>
      </c>
      <c r="L201" s="1">
        <v>2</v>
      </c>
      <c r="M201" s="1">
        <v>6</v>
      </c>
      <c r="N201" s="1">
        <v>0</v>
      </c>
      <c r="O201" s="2" t="s">
        <v>727</v>
      </c>
      <c r="P201" s="2" t="s">
        <v>727</v>
      </c>
      <c r="Q201" s="2" t="s">
        <v>727</v>
      </c>
      <c r="R201" s="1">
        <v>5</v>
      </c>
      <c r="S201" s="1">
        <v>2</v>
      </c>
      <c r="T201" s="1">
        <v>0</v>
      </c>
      <c r="U201" s="1">
        <v>0</v>
      </c>
      <c r="V201" s="1">
        <v>4</v>
      </c>
      <c r="W201" s="17">
        <v>1</v>
      </c>
      <c r="X201" s="1">
        <v>8</v>
      </c>
      <c r="Y201" s="1">
        <f t="shared" si="26"/>
        <v>278</v>
      </c>
      <c r="Z201" s="1">
        <f t="shared" si="27"/>
        <v>217</v>
      </c>
      <c r="AA201" s="15">
        <f t="shared" si="28"/>
        <v>0.56161616161616157</v>
      </c>
      <c r="AB201" s="15">
        <f t="shared" si="29"/>
        <v>0.43838383838383838</v>
      </c>
    </row>
    <row r="202" spans="1:29" s="4" customFormat="1" x14ac:dyDescent="0.25">
      <c r="A202" s="2">
        <v>4</v>
      </c>
      <c r="B202" s="2" t="s">
        <v>30</v>
      </c>
      <c r="C202" s="2">
        <v>260</v>
      </c>
      <c r="D202" s="1" t="s">
        <v>74</v>
      </c>
      <c r="E202" s="1" t="s">
        <v>74</v>
      </c>
      <c r="F202" s="2">
        <v>1325</v>
      </c>
      <c r="G202" s="2" t="s">
        <v>11</v>
      </c>
      <c r="H202" s="1">
        <v>496</v>
      </c>
      <c r="I202" s="1">
        <v>130</v>
      </c>
      <c r="J202" s="1">
        <v>97</v>
      </c>
      <c r="K202" s="1">
        <v>3</v>
      </c>
      <c r="L202" s="1">
        <v>0</v>
      </c>
      <c r="M202" s="1">
        <v>6</v>
      </c>
      <c r="N202" s="1">
        <v>0</v>
      </c>
      <c r="O202" s="2" t="s">
        <v>727</v>
      </c>
      <c r="P202" s="2" t="s">
        <v>727</v>
      </c>
      <c r="Q202" s="2" t="s">
        <v>727</v>
      </c>
      <c r="R202" s="1">
        <v>3</v>
      </c>
      <c r="S202" s="1">
        <v>0</v>
      </c>
      <c r="T202" s="1">
        <v>0</v>
      </c>
      <c r="U202" s="1">
        <v>0</v>
      </c>
      <c r="V202" s="1">
        <v>8</v>
      </c>
      <c r="W202" s="17">
        <v>0</v>
      </c>
      <c r="X202" s="1">
        <v>7</v>
      </c>
      <c r="Y202" s="1">
        <f t="shared" si="26"/>
        <v>254</v>
      </c>
      <c r="Z202" s="1">
        <f t="shared" si="27"/>
        <v>242</v>
      </c>
      <c r="AA202" s="15">
        <f t="shared" si="28"/>
        <v>0.51209677419354838</v>
      </c>
      <c r="AB202" s="15">
        <f t="shared" si="29"/>
        <v>0.48790322580645162</v>
      </c>
    </row>
    <row r="203" spans="1:29" s="4" customFormat="1" x14ac:dyDescent="0.25">
      <c r="A203" s="2">
        <v>5</v>
      </c>
      <c r="B203" s="2" t="s">
        <v>30</v>
      </c>
      <c r="C203" s="2">
        <v>260</v>
      </c>
      <c r="D203" s="1" t="s">
        <v>74</v>
      </c>
      <c r="E203" s="1" t="s">
        <v>74</v>
      </c>
      <c r="F203" s="2">
        <v>1326</v>
      </c>
      <c r="G203" s="2" t="s">
        <v>10</v>
      </c>
      <c r="H203" s="1">
        <v>367</v>
      </c>
      <c r="I203" s="1">
        <v>54</v>
      </c>
      <c r="J203" s="1">
        <v>108</v>
      </c>
      <c r="K203" s="1">
        <v>8</v>
      </c>
      <c r="L203" s="1">
        <v>0</v>
      </c>
      <c r="M203" s="1">
        <v>55</v>
      </c>
      <c r="N203" s="1">
        <v>0</v>
      </c>
      <c r="O203" s="2" t="s">
        <v>727</v>
      </c>
      <c r="P203" s="2" t="s">
        <v>727</v>
      </c>
      <c r="Q203" s="2" t="s">
        <v>727</v>
      </c>
      <c r="R203" s="1">
        <v>1</v>
      </c>
      <c r="S203" s="1">
        <v>1</v>
      </c>
      <c r="T203" s="1">
        <v>0</v>
      </c>
      <c r="U203" s="1">
        <v>4</v>
      </c>
      <c r="V203" s="1">
        <v>2</v>
      </c>
      <c r="W203" s="17">
        <v>0</v>
      </c>
      <c r="X203" s="1">
        <v>40</v>
      </c>
      <c r="Y203" s="1">
        <f t="shared" si="26"/>
        <v>273</v>
      </c>
      <c r="Z203" s="1">
        <f t="shared" si="27"/>
        <v>94</v>
      </c>
      <c r="AA203" s="15">
        <f t="shared" si="28"/>
        <v>0.7438692098092643</v>
      </c>
      <c r="AB203" s="15">
        <f t="shared" si="29"/>
        <v>0.2561307901907357</v>
      </c>
    </row>
    <row r="204" spans="1:29" s="4" customFormat="1" x14ac:dyDescent="0.25">
      <c r="A204" s="2">
        <v>6</v>
      </c>
      <c r="B204" s="2" t="s">
        <v>30</v>
      </c>
      <c r="C204" s="2">
        <v>260</v>
      </c>
      <c r="D204" s="1" t="s">
        <v>74</v>
      </c>
      <c r="E204" s="1" t="s">
        <v>74</v>
      </c>
      <c r="F204" s="2">
        <v>1326</v>
      </c>
      <c r="G204" s="2" t="s">
        <v>19</v>
      </c>
      <c r="H204" s="1">
        <v>571</v>
      </c>
      <c r="I204" s="1">
        <v>85</v>
      </c>
      <c r="J204" s="1">
        <v>268</v>
      </c>
      <c r="K204" s="1">
        <v>8</v>
      </c>
      <c r="L204" s="1">
        <v>2</v>
      </c>
      <c r="M204" s="1">
        <v>21</v>
      </c>
      <c r="N204" s="1">
        <v>2</v>
      </c>
      <c r="O204" s="2" t="s">
        <v>727</v>
      </c>
      <c r="P204" s="11">
        <v>1</v>
      </c>
      <c r="Q204" s="2" t="s">
        <v>727</v>
      </c>
      <c r="R204" s="1">
        <v>2</v>
      </c>
      <c r="S204" s="1">
        <v>2</v>
      </c>
      <c r="T204" s="1">
        <v>0</v>
      </c>
      <c r="U204" s="1">
        <v>1</v>
      </c>
      <c r="V204" s="1">
        <v>11</v>
      </c>
      <c r="W204" s="17">
        <v>1</v>
      </c>
      <c r="X204" s="1">
        <v>25</v>
      </c>
      <c r="Y204" s="1">
        <f t="shared" si="26"/>
        <v>429</v>
      </c>
      <c r="Z204" s="1">
        <f t="shared" si="27"/>
        <v>142</v>
      </c>
      <c r="AA204" s="15">
        <f t="shared" si="28"/>
        <v>0.75131348511383533</v>
      </c>
      <c r="AB204" s="15">
        <f t="shared" si="29"/>
        <v>0.24868651488616461</v>
      </c>
    </row>
    <row r="205" spans="1:29" s="4" customFormat="1" x14ac:dyDescent="0.25">
      <c r="A205" s="2">
        <v>7</v>
      </c>
      <c r="B205" s="2" t="s">
        <v>30</v>
      </c>
      <c r="C205" s="2">
        <v>260</v>
      </c>
      <c r="D205" s="1" t="s">
        <v>74</v>
      </c>
      <c r="E205" s="1" t="s">
        <v>74</v>
      </c>
      <c r="F205" s="2">
        <v>1327</v>
      </c>
      <c r="G205" s="2" t="s">
        <v>10</v>
      </c>
      <c r="H205" s="1">
        <v>453</v>
      </c>
      <c r="I205" s="1">
        <v>167</v>
      </c>
      <c r="J205" s="1">
        <v>118</v>
      </c>
      <c r="K205" s="1">
        <v>6</v>
      </c>
      <c r="L205" s="1">
        <v>1</v>
      </c>
      <c r="M205" s="1">
        <v>12</v>
      </c>
      <c r="N205" s="1">
        <v>0</v>
      </c>
      <c r="O205" s="2" t="s">
        <v>727</v>
      </c>
      <c r="P205" s="2" t="s">
        <v>727</v>
      </c>
      <c r="Q205" s="2" t="s">
        <v>727</v>
      </c>
      <c r="R205" s="1">
        <v>6</v>
      </c>
      <c r="S205" s="1">
        <v>1</v>
      </c>
      <c r="T205" s="1">
        <v>1</v>
      </c>
      <c r="U205" s="1">
        <v>0</v>
      </c>
      <c r="V205" s="1">
        <v>3</v>
      </c>
      <c r="W205" s="17">
        <v>0</v>
      </c>
      <c r="X205" s="1">
        <v>9</v>
      </c>
      <c r="Y205" s="1">
        <f t="shared" si="26"/>
        <v>324</v>
      </c>
      <c r="Z205" s="1">
        <f t="shared" si="27"/>
        <v>129</v>
      </c>
      <c r="AA205" s="15">
        <f t="shared" si="28"/>
        <v>0.71523178807947019</v>
      </c>
      <c r="AB205" s="15">
        <f t="shared" si="29"/>
        <v>0.28476821192052981</v>
      </c>
    </row>
    <row r="206" spans="1:29" s="4" customFormat="1" x14ac:dyDescent="0.25">
      <c r="A206" s="2">
        <v>8</v>
      </c>
      <c r="B206" s="2" t="s">
        <v>30</v>
      </c>
      <c r="C206" s="2">
        <v>260</v>
      </c>
      <c r="D206" s="1" t="s">
        <v>74</v>
      </c>
      <c r="E206" s="1" t="s">
        <v>74</v>
      </c>
      <c r="F206" s="2">
        <v>1327</v>
      </c>
      <c r="G206" s="2" t="s">
        <v>19</v>
      </c>
      <c r="H206" s="1">
        <v>168</v>
      </c>
      <c r="I206" s="1">
        <v>65</v>
      </c>
      <c r="J206" s="1">
        <v>54</v>
      </c>
      <c r="K206" s="1">
        <v>0</v>
      </c>
      <c r="L206" s="1">
        <v>0</v>
      </c>
      <c r="M206" s="1">
        <v>1</v>
      </c>
      <c r="N206" s="1">
        <v>0</v>
      </c>
      <c r="O206" s="2" t="s">
        <v>727</v>
      </c>
      <c r="P206" s="2" t="s">
        <v>727</v>
      </c>
      <c r="Q206" s="2" t="s">
        <v>727</v>
      </c>
      <c r="R206" s="1">
        <v>2</v>
      </c>
      <c r="S206" s="1">
        <v>1</v>
      </c>
      <c r="T206" s="1">
        <v>0</v>
      </c>
      <c r="U206" s="1">
        <v>0</v>
      </c>
      <c r="V206" s="1">
        <v>2</v>
      </c>
      <c r="W206" s="17">
        <v>0</v>
      </c>
      <c r="X206" s="1">
        <v>3</v>
      </c>
      <c r="Y206" s="1">
        <f t="shared" si="26"/>
        <v>128</v>
      </c>
      <c r="Z206" s="1">
        <f t="shared" si="27"/>
        <v>40</v>
      </c>
      <c r="AA206" s="15">
        <f t="shared" si="28"/>
        <v>0.76190476190476186</v>
      </c>
      <c r="AB206" s="15">
        <f t="shared" si="29"/>
        <v>0.23809523809523808</v>
      </c>
    </row>
    <row r="207" spans="1:29" s="4" customFormat="1" x14ac:dyDescent="0.25">
      <c r="A207" s="2">
        <v>9</v>
      </c>
      <c r="B207" s="2" t="s">
        <v>30</v>
      </c>
      <c r="C207" s="2">
        <v>260</v>
      </c>
      <c r="D207" s="1" t="s">
        <v>74</v>
      </c>
      <c r="E207" s="1" t="s">
        <v>74</v>
      </c>
      <c r="F207" s="2">
        <v>1328</v>
      </c>
      <c r="G207" s="2" t="s">
        <v>10</v>
      </c>
      <c r="H207" s="1">
        <v>159</v>
      </c>
      <c r="I207" s="1">
        <v>28</v>
      </c>
      <c r="J207" s="1">
        <v>44</v>
      </c>
      <c r="K207" s="1">
        <v>30</v>
      </c>
      <c r="L207" s="1">
        <v>0</v>
      </c>
      <c r="M207" s="1">
        <v>4</v>
      </c>
      <c r="N207" s="1">
        <v>0</v>
      </c>
      <c r="O207" s="2" t="s">
        <v>727</v>
      </c>
      <c r="P207" s="2" t="s">
        <v>727</v>
      </c>
      <c r="Q207" s="2" t="s">
        <v>727</v>
      </c>
      <c r="R207" s="1">
        <v>0</v>
      </c>
      <c r="S207" s="1">
        <v>0</v>
      </c>
      <c r="T207" s="1">
        <v>0</v>
      </c>
      <c r="U207" s="1">
        <v>0</v>
      </c>
      <c r="V207" s="1">
        <v>1</v>
      </c>
      <c r="W207" s="17">
        <v>0</v>
      </c>
      <c r="X207" s="1">
        <v>1</v>
      </c>
      <c r="Y207" s="1">
        <f t="shared" si="26"/>
        <v>108</v>
      </c>
      <c r="Z207" s="1">
        <f t="shared" si="27"/>
        <v>51</v>
      </c>
      <c r="AA207" s="15">
        <f t="shared" si="28"/>
        <v>0.67924528301886788</v>
      </c>
      <c r="AB207" s="15">
        <f t="shared" si="29"/>
        <v>0.32075471698113206</v>
      </c>
    </row>
    <row r="208" spans="1:29" s="4" customFormat="1" x14ac:dyDescent="0.25">
      <c r="A208" s="2">
        <v>10</v>
      </c>
      <c r="B208" s="2" t="s">
        <v>30</v>
      </c>
      <c r="C208" s="2">
        <v>260</v>
      </c>
      <c r="D208" s="1" t="s">
        <v>74</v>
      </c>
      <c r="E208" s="1" t="s">
        <v>74</v>
      </c>
      <c r="F208" s="2">
        <v>1329</v>
      </c>
      <c r="G208" s="2" t="s">
        <v>10</v>
      </c>
      <c r="H208" s="1">
        <v>226</v>
      </c>
      <c r="I208" s="1">
        <v>67</v>
      </c>
      <c r="J208" s="1">
        <v>95</v>
      </c>
      <c r="K208" s="1">
        <v>3</v>
      </c>
      <c r="L208" s="1">
        <v>0</v>
      </c>
      <c r="M208" s="1">
        <v>1</v>
      </c>
      <c r="N208" s="1">
        <v>0</v>
      </c>
      <c r="O208" s="2" t="s">
        <v>727</v>
      </c>
      <c r="P208" s="2" t="s">
        <v>727</v>
      </c>
      <c r="Q208" s="2" t="s">
        <v>727</v>
      </c>
      <c r="R208" s="1">
        <v>1</v>
      </c>
      <c r="S208" s="1">
        <v>0</v>
      </c>
      <c r="T208" s="1">
        <v>0</v>
      </c>
      <c r="U208" s="1">
        <v>0</v>
      </c>
      <c r="V208" s="1">
        <v>1</v>
      </c>
      <c r="W208" s="17">
        <v>0</v>
      </c>
      <c r="X208" s="1">
        <v>5</v>
      </c>
      <c r="Y208" s="1">
        <f t="shared" si="26"/>
        <v>173</v>
      </c>
      <c r="Z208" s="1">
        <f t="shared" si="27"/>
        <v>53</v>
      </c>
      <c r="AA208" s="15">
        <f t="shared" si="28"/>
        <v>0.76548672566371678</v>
      </c>
      <c r="AB208" s="15">
        <f t="shared" si="29"/>
        <v>0.23451327433628319</v>
      </c>
    </row>
    <row r="209" spans="1:31" s="4" customFormat="1" x14ac:dyDescent="0.25">
      <c r="A209" s="2">
        <v>11</v>
      </c>
      <c r="B209" s="2" t="s">
        <v>30</v>
      </c>
      <c r="C209" s="2">
        <v>260</v>
      </c>
      <c r="D209" s="1" t="s">
        <v>74</v>
      </c>
      <c r="E209" s="1" t="s">
        <v>74</v>
      </c>
      <c r="F209" s="2">
        <v>1330</v>
      </c>
      <c r="G209" s="2" t="s">
        <v>10</v>
      </c>
      <c r="H209" s="1">
        <v>277</v>
      </c>
      <c r="I209" s="1">
        <v>98</v>
      </c>
      <c r="J209" s="1">
        <v>65</v>
      </c>
      <c r="K209" s="1">
        <v>6</v>
      </c>
      <c r="L209" s="1">
        <v>0</v>
      </c>
      <c r="M209" s="1">
        <v>2</v>
      </c>
      <c r="N209" s="1">
        <v>0</v>
      </c>
      <c r="O209" s="2" t="s">
        <v>727</v>
      </c>
      <c r="P209" s="2" t="s">
        <v>727</v>
      </c>
      <c r="Q209" s="2" t="s">
        <v>727</v>
      </c>
      <c r="R209" s="1">
        <v>4</v>
      </c>
      <c r="S209" s="1">
        <v>7</v>
      </c>
      <c r="T209" s="1">
        <v>0</v>
      </c>
      <c r="U209" s="1">
        <v>0</v>
      </c>
      <c r="V209" s="1">
        <v>5</v>
      </c>
      <c r="W209" s="17">
        <v>0</v>
      </c>
      <c r="X209" s="1">
        <v>6</v>
      </c>
      <c r="Y209" s="1">
        <f t="shared" si="26"/>
        <v>193</v>
      </c>
      <c r="Z209" s="1">
        <f t="shared" si="27"/>
        <v>84</v>
      </c>
      <c r="AA209" s="15">
        <f t="shared" si="28"/>
        <v>0.69675090252707583</v>
      </c>
      <c r="AB209" s="15">
        <f t="shared" si="29"/>
        <v>0.30324909747292417</v>
      </c>
    </row>
    <row r="210" spans="1:31" s="4" customFormat="1" x14ac:dyDescent="0.25">
      <c r="A210" s="2">
        <v>12</v>
      </c>
      <c r="B210" s="2" t="s">
        <v>30</v>
      </c>
      <c r="C210" s="2">
        <v>260</v>
      </c>
      <c r="D210" s="1" t="s">
        <v>74</v>
      </c>
      <c r="E210" s="1" t="s">
        <v>74</v>
      </c>
      <c r="F210" s="2">
        <v>1331</v>
      </c>
      <c r="G210" s="2" t="s">
        <v>10</v>
      </c>
      <c r="H210" s="1">
        <v>505</v>
      </c>
      <c r="I210" s="1">
        <v>8</v>
      </c>
      <c r="J210" s="1">
        <v>176</v>
      </c>
      <c r="K210" s="1">
        <v>158</v>
      </c>
      <c r="L210" s="1">
        <v>1</v>
      </c>
      <c r="M210" s="1">
        <v>11</v>
      </c>
      <c r="N210" s="1">
        <v>0</v>
      </c>
      <c r="O210" s="2" t="s">
        <v>727</v>
      </c>
      <c r="P210" s="2" t="s">
        <v>727</v>
      </c>
      <c r="Q210" s="2" t="s">
        <v>727</v>
      </c>
      <c r="R210" s="1">
        <v>1</v>
      </c>
      <c r="S210" s="1">
        <v>0</v>
      </c>
      <c r="T210" s="1">
        <v>0</v>
      </c>
      <c r="U210" s="1">
        <v>0</v>
      </c>
      <c r="V210" s="1">
        <v>10</v>
      </c>
      <c r="W210" s="17">
        <v>0</v>
      </c>
      <c r="X210" s="1">
        <v>5</v>
      </c>
      <c r="Y210" s="1">
        <f t="shared" si="26"/>
        <v>370</v>
      </c>
      <c r="Z210" s="1">
        <f t="shared" si="27"/>
        <v>135</v>
      </c>
      <c r="AA210" s="15">
        <f t="shared" si="28"/>
        <v>0.73267326732673266</v>
      </c>
      <c r="AB210" s="15">
        <f t="shared" si="29"/>
        <v>0.26732673267326734</v>
      </c>
    </row>
    <row r="211" spans="1:31" s="4" customFormat="1" x14ac:dyDescent="0.25">
      <c r="A211" s="2">
        <v>13</v>
      </c>
      <c r="B211" s="2" t="s">
        <v>30</v>
      </c>
      <c r="C211" s="2">
        <v>260</v>
      </c>
      <c r="D211" s="1" t="s">
        <v>74</v>
      </c>
      <c r="E211" s="1" t="s">
        <v>74</v>
      </c>
      <c r="F211" s="2">
        <v>1332</v>
      </c>
      <c r="G211" s="2" t="s">
        <v>10</v>
      </c>
      <c r="H211" s="1">
        <v>167</v>
      </c>
      <c r="I211" s="1">
        <v>24</v>
      </c>
      <c r="J211" s="1">
        <v>61</v>
      </c>
      <c r="K211" s="1">
        <v>2</v>
      </c>
      <c r="L211" s="1">
        <v>1</v>
      </c>
      <c r="M211" s="1">
        <v>0</v>
      </c>
      <c r="N211" s="1">
        <v>0</v>
      </c>
      <c r="O211" s="2" t="s">
        <v>727</v>
      </c>
      <c r="P211" s="2" t="s">
        <v>727</v>
      </c>
      <c r="Q211" s="2" t="s">
        <v>727</v>
      </c>
      <c r="R211" s="1">
        <v>0</v>
      </c>
      <c r="S211" s="1">
        <v>1</v>
      </c>
      <c r="T211" s="1">
        <v>0</v>
      </c>
      <c r="U211" s="1">
        <v>0</v>
      </c>
      <c r="V211" s="1">
        <v>1</v>
      </c>
      <c r="W211" s="17">
        <v>0</v>
      </c>
      <c r="X211" s="1">
        <v>4</v>
      </c>
      <c r="Y211" s="1">
        <f t="shared" si="26"/>
        <v>94</v>
      </c>
      <c r="Z211" s="1">
        <f t="shared" si="27"/>
        <v>73</v>
      </c>
      <c r="AA211" s="15">
        <f t="shared" si="28"/>
        <v>0.56287425149700598</v>
      </c>
      <c r="AB211" s="15">
        <f t="shared" si="29"/>
        <v>0.43712574850299402</v>
      </c>
    </row>
    <row r="212" spans="1:31" s="4" customFormat="1" x14ac:dyDescent="0.25">
      <c r="A212" s="3"/>
      <c r="B212" s="3"/>
      <c r="C212" s="3"/>
      <c r="D212" s="128" t="s">
        <v>639</v>
      </c>
      <c r="E212" s="129"/>
      <c r="F212" s="81">
        <f>COUNTIF(G199:G211,"B")</f>
        <v>9</v>
      </c>
      <c r="G212" s="81">
        <f>COUNTA(G199:G211)</f>
        <v>13</v>
      </c>
      <c r="H212" s="70">
        <f>SUM(H199:H211)</f>
        <v>4727</v>
      </c>
      <c r="I212" s="70">
        <f t="shared" ref="I212:X212" si="87">SUM(I199:I211)</f>
        <v>1220</v>
      </c>
      <c r="J212" s="70">
        <f t="shared" si="87"/>
        <v>1443</v>
      </c>
      <c r="K212" s="70">
        <f t="shared" si="87"/>
        <v>236</v>
      </c>
      <c r="L212" s="70">
        <f t="shared" si="87"/>
        <v>15</v>
      </c>
      <c r="M212" s="70">
        <f t="shared" si="87"/>
        <v>121</v>
      </c>
      <c r="N212" s="70">
        <f t="shared" si="87"/>
        <v>3</v>
      </c>
      <c r="O212" s="70" t="s">
        <v>727</v>
      </c>
      <c r="P212" s="70">
        <f t="shared" si="87"/>
        <v>1</v>
      </c>
      <c r="Q212" s="70" t="s">
        <v>727</v>
      </c>
      <c r="R212" s="70">
        <f t="shared" si="87"/>
        <v>29</v>
      </c>
      <c r="S212" s="70">
        <f t="shared" si="87"/>
        <v>22</v>
      </c>
      <c r="T212" s="70">
        <f t="shared" si="87"/>
        <v>1</v>
      </c>
      <c r="U212" s="70">
        <f t="shared" si="87"/>
        <v>6</v>
      </c>
      <c r="V212" s="70">
        <f t="shared" si="87"/>
        <v>58</v>
      </c>
      <c r="W212" s="70">
        <f t="shared" si="87"/>
        <v>2</v>
      </c>
      <c r="X212" s="70">
        <f t="shared" si="87"/>
        <v>122</v>
      </c>
      <c r="Y212" s="70">
        <f t="shared" ref="Y212" si="88">SUM(I212:X212)</f>
        <v>3279</v>
      </c>
      <c r="Z212" s="70">
        <f t="shared" ref="Z212" si="89">H212-Y212</f>
        <v>1448</v>
      </c>
      <c r="AA212" s="71">
        <f t="shared" ref="AA212" si="90">Y212/H212</f>
        <v>0.69367463507510052</v>
      </c>
      <c r="AB212" s="71">
        <f t="shared" ref="AB212" si="91">Z212/H212</f>
        <v>0.30632536492489953</v>
      </c>
    </row>
    <row r="213" spans="1:31" s="4" customFormat="1" ht="7.5" customHeight="1" x14ac:dyDescent="0.25">
      <c r="A213" s="3"/>
      <c r="B213" s="3"/>
      <c r="C213" s="3"/>
      <c r="F213" s="3"/>
      <c r="G213" s="3"/>
    </row>
    <row r="214" spans="1:31" s="32" customFormat="1" x14ac:dyDescent="0.25">
      <c r="A214" s="31"/>
      <c r="B214" s="31"/>
      <c r="C214" s="31"/>
      <c r="E214" s="133" t="s">
        <v>51</v>
      </c>
      <c r="F214" s="134"/>
      <c r="G214" s="134"/>
      <c r="H214" s="134"/>
      <c r="I214" s="65" t="s">
        <v>0</v>
      </c>
      <c r="J214" s="65" t="s">
        <v>1</v>
      </c>
      <c r="K214" s="65" t="s">
        <v>2</v>
      </c>
      <c r="L214" s="65" t="s">
        <v>27</v>
      </c>
      <c r="M214" s="65" t="s">
        <v>3</v>
      </c>
      <c r="N214" s="65" t="s">
        <v>28</v>
      </c>
      <c r="O214" s="65" t="s">
        <v>25</v>
      </c>
      <c r="P214" s="65" t="s">
        <v>29</v>
      </c>
      <c r="Q214" s="65" t="s">
        <v>4</v>
      </c>
      <c r="R214" s="36" t="s">
        <v>26</v>
      </c>
      <c r="S214" s="37" t="s">
        <v>46</v>
      </c>
      <c r="T214" s="37"/>
      <c r="AA214" s="33"/>
      <c r="AB214" s="33"/>
      <c r="AC214" s="4"/>
    </row>
    <row r="215" spans="1:31" s="4" customFormat="1" x14ac:dyDescent="0.2">
      <c r="A215" s="3"/>
      <c r="B215" s="3"/>
      <c r="C215" s="3"/>
      <c r="E215" s="134"/>
      <c r="F215" s="134"/>
      <c r="G215" s="134"/>
      <c r="H215" s="134"/>
      <c r="I215" s="72">
        <v>1242</v>
      </c>
      <c r="J215" s="72">
        <v>1472</v>
      </c>
      <c r="K215" s="72">
        <v>260</v>
      </c>
      <c r="L215" s="72">
        <v>44</v>
      </c>
      <c r="M215" s="72">
        <v>133</v>
      </c>
      <c r="N215" s="72">
        <v>3</v>
      </c>
      <c r="O215" s="72" t="s">
        <v>728</v>
      </c>
      <c r="P215" s="72" t="s">
        <v>727</v>
      </c>
      <c r="Q215" s="72" t="s">
        <v>727</v>
      </c>
      <c r="R215" s="82">
        <f>W212</f>
        <v>2</v>
      </c>
      <c r="S215" s="83">
        <f>X212</f>
        <v>122</v>
      </c>
      <c r="T215" s="38"/>
      <c r="AA215" s="10"/>
      <c r="AB215" s="10"/>
    </row>
    <row r="216" spans="1:31" s="4" customFormat="1" ht="6.75" customHeight="1" x14ac:dyDescent="0.25">
      <c r="A216" s="3"/>
      <c r="B216" s="3"/>
      <c r="C216" s="3"/>
      <c r="F216" s="3"/>
      <c r="G216" s="3"/>
      <c r="H216" s="12"/>
      <c r="I216" s="3"/>
      <c r="J216" s="3"/>
      <c r="K216" s="3"/>
      <c r="L216" s="3"/>
      <c r="M216" s="3"/>
      <c r="N216" s="3"/>
      <c r="O216" s="3"/>
      <c r="P216" s="3"/>
      <c r="Q216" s="3"/>
      <c r="R216" s="39"/>
      <c r="S216" s="40"/>
      <c r="T216" s="40"/>
      <c r="AA216" s="10"/>
      <c r="AB216" s="10"/>
    </row>
    <row r="217" spans="1:31" s="13" customFormat="1" x14ac:dyDescent="0.25">
      <c r="A217" s="34"/>
      <c r="B217" s="34"/>
      <c r="C217" s="34"/>
      <c r="E217" s="133" t="s">
        <v>52</v>
      </c>
      <c r="F217" s="133"/>
      <c r="G217" s="133"/>
      <c r="H217" s="133"/>
      <c r="I217" s="133" t="s">
        <v>530</v>
      </c>
      <c r="J217" s="134"/>
      <c r="K217" s="134"/>
      <c r="L217" s="133" t="s">
        <v>531</v>
      </c>
      <c r="M217" s="133"/>
      <c r="N217" s="65" t="s">
        <v>28</v>
      </c>
      <c r="O217" s="65" t="s">
        <v>25</v>
      </c>
      <c r="P217" s="65" t="s">
        <v>29</v>
      </c>
      <c r="Q217" s="65" t="s">
        <v>4</v>
      </c>
      <c r="S217" s="125" t="s">
        <v>0</v>
      </c>
      <c r="T217" s="125" t="s">
        <v>1</v>
      </c>
      <c r="U217" s="125" t="s">
        <v>2</v>
      </c>
      <c r="V217" s="125" t="s">
        <v>27</v>
      </c>
      <c r="W217" s="125" t="s">
        <v>3</v>
      </c>
      <c r="X217" s="125" t="s">
        <v>28</v>
      </c>
      <c r="Y217" s="126" t="s">
        <v>25</v>
      </c>
      <c r="Z217" s="126" t="s">
        <v>29</v>
      </c>
      <c r="AA217" s="127" t="s">
        <v>4</v>
      </c>
      <c r="AB217" s="125" t="s">
        <v>26</v>
      </c>
      <c r="AC217" s="125" t="s">
        <v>46</v>
      </c>
      <c r="AE217" s="13" t="s">
        <v>46</v>
      </c>
    </row>
    <row r="218" spans="1:31" s="4" customFormat="1" x14ac:dyDescent="0.25">
      <c r="A218" s="3"/>
      <c r="B218" s="3"/>
      <c r="C218" s="3"/>
      <c r="E218" s="133"/>
      <c r="F218" s="133"/>
      <c r="G218" s="133"/>
      <c r="H218" s="133"/>
      <c r="I218" s="135">
        <f>I215+K215+M215</f>
        <v>1635</v>
      </c>
      <c r="J218" s="136"/>
      <c r="K218" s="136"/>
      <c r="L218" s="135">
        <f>J215+L215</f>
        <v>1516</v>
      </c>
      <c r="M218" s="136"/>
      <c r="N218" s="66">
        <f>N215</f>
        <v>3</v>
      </c>
      <c r="O218" s="66" t="str">
        <f>O215</f>
        <v>N.P</v>
      </c>
      <c r="P218" s="66" t="str">
        <f>P215</f>
        <v>N.P.</v>
      </c>
      <c r="Q218" s="66" t="str">
        <f>Q215</f>
        <v>N.P.</v>
      </c>
      <c r="S218" s="127">
        <v>1242</v>
      </c>
      <c r="T218" s="127">
        <v>1472</v>
      </c>
      <c r="U218" s="127">
        <v>260</v>
      </c>
      <c r="V218" s="127">
        <v>44</v>
      </c>
      <c r="W218" s="127">
        <v>133</v>
      </c>
      <c r="X218" s="127">
        <v>3</v>
      </c>
      <c r="Y218" s="127">
        <v>0</v>
      </c>
      <c r="Z218" s="127">
        <v>1</v>
      </c>
      <c r="AA218" s="127">
        <v>0</v>
      </c>
      <c r="AB218" s="127">
        <v>2</v>
      </c>
      <c r="AC218" s="127">
        <v>122</v>
      </c>
      <c r="AE218" s="4">
        <v>122</v>
      </c>
    </row>
    <row r="219" spans="1:31" s="4" customFormat="1" x14ac:dyDescent="0.25">
      <c r="A219" s="132" t="s">
        <v>726</v>
      </c>
      <c r="B219" s="132"/>
      <c r="C219" s="132"/>
      <c r="D219" s="132"/>
      <c r="E219" s="132"/>
      <c r="F219" s="132"/>
      <c r="G219" s="132"/>
      <c r="H219" s="132"/>
      <c r="I219" s="132"/>
      <c r="J219" s="132"/>
      <c r="K219" s="132"/>
      <c r="L219" s="132"/>
      <c r="M219" s="132"/>
      <c r="N219" s="132"/>
      <c r="O219" s="132"/>
      <c r="P219" s="132"/>
      <c r="Q219" s="132"/>
      <c r="R219" s="132"/>
    </row>
    <row r="220" spans="1:31" x14ac:dyDescent="0.2">
      <c r="AC220" s="4"/>
    </row>
    <row r="221" spans="1:31" s="4" customFormat="1" x14ac:dyDescent="0.25">
      <c r="A221" s="2">
        <v>1</v>
      </c>
      <c r="B221" s="2" t="s">
        <v>30</v>
      </c>
      <c r="C221" s="2">
        <v>382</v>
      </c>
      <c r="D221" s="1" t="s">
        <v>75</v>
      </c>
      <c r="E221" s="1" t="s">
        <v>75</v>
      </c>
      <c r="F221" s="2">
        <v>1704</v>
      </c>
      <c r="G221" s="2" t="s">
        <v>10</v>
      </c>
      <c r="H221" s="1">
        <v>501</v>
      </c>
      <c r="I221" s="1">
        <v>2</v>
      </c>
      <c r="J221" s="1">
        <v>124</v>
      </c>
      <c r="K221" s="1">
        <v>120</v>
      </c>
      <c r="L221" s="1">
        <v>0</v>
      </c>
      <c r="M221" s="1">
        <v>2</v>
      </c>
      <c r="N221" s="2" t="s">
        <v>727</v>
      </c>
      <c r="O221" s="2" t="s">
        <v>727</v>
      </c>
      <c r="P221" s="2" t="s">
        <v>727</v>
      </c>
      <c r="Q221" s="1">
        <v>83</v>
      </c>
      <c r="R221" s="1">
        <v>2</v>
      </c>
      <c r="S221" s="1">
        <v>0</v>
      </c>
      <c r="T221" s="1">
        <v>0</v>
      </c>
      <c r="U221" s="1">
        <v>0</v>
      </c>
      <c r="V221" s="1">
        <v>4</v>
      </c>
      <c r="W221" s="17">
        <v>0</v>
      </c>
      <c r="X221" s="1">
        <v>5</v>
      </c>
      <c r="Y221" s="1">
        <f t="shared" si="26"/>
        <v>342</v>
      </c>
      <c r="Z221" s="1">
        <f t="shared" si="27"/>
        <v>159</v>
      </c>
      <c r="AA221" s="15">
        <f t="shared" si="28"/>
        <v>0.68263473053892221</v>
      </c>
      <c r="AB221" s="15">
        <f t="shared" si="29"/>
        <v>0.31736526946107785</v>
      </c>
    </row>
    <row r="222" spans="1:31" s="4" customFormat="1" x14ac:dyDescent="0.25">
      <c r="A222" s="2">
        <v>2</v>
      </c>
      <c r="B222" s="2" t="s">
        <v>30</v>
      </c>
      <c r="C222" s="2">
        <v>382</v>
      </c>
      <c r="D222" s="1" t="s">
        <v>75</v>
      </c>
      <c r="E222" s="1" t="s">
        <v>75</v>
      </c>
      <c r="F222" s="2">
        <v>1704</v>
      </c>
      <c r="G222" s="2" t="s">
        <v>11</v>
      </c>
      <c r="H222" s="1">
        <v>502</v>
      </c>
      <c r="I222" s="1">
        <v>1</v>
      </c>
      <c r="J222" s="1">
        <v>101</v>
      </c>
      <c r="K222" s="1">
        <v>126</v>
      </c>
      <c r="L222" s="1">
        <v>2</v>
      </c>
      <c r="M222" s="1">
        <v>1</v>
      </c>
      <c r="N222" s="2" t="s">
        <v>727</v>
      </c>
      <c r="O222" s="2" t="s">
        <v>727</v>
      </c>
      <c r="P222" s="2" t="s">
        <v>727</v>
      </c>
      <c r="Q222" s="1">
        <v>86</v>
      </c>
      <c r="R222" s="1">
        <v>1</v>
      </c>
      <c r="S222" s="1">
        <v>0</v>
      </c>
      <c r="T222" s="1">
        <v>0</v>
      </c>
      <c r="U222" s="1">
        <v>4</v>
      </c>
      <c r="V222" s="1">
        <v>5</v>
      </c>
      <c r="W222" s="17">
        <v>0</v>
      </c>
      <c r="X222" s="1">
        <v>3</v>
      </c>
      <c r="Y222" s="1">
        <f t="shared" si="26"/>
        <v>330</v>
      </c>
      <c r="Z222" s="1">
        <f t="shared" si="27"/>
        <v>172</v>
      </c>
      <c r="AA222" s="15">
        <f t="shared" si="28"/>
        <v>0.65737051792828682</v>
      </c>
      <c r="AB222" s="15">
        <f t="shared" si="29"/>
        <v>0.34262948207171312</v>
      </c>
    </row>
    <row r="223" spans="1:31" s="4" customFormat="1" x14ac:dyDescent="0.25">
      <c r="A223" s="2">
        <v>3</v>
      </c>
      <c r="B223" s="2" t="s">
        <v>30</v>
      </c>
      <c r="C223" s="2">
        <v>382</v>
      </c>
      <c r="D223" s="1" t="s">
        <v>75</v>
      </c>
      <c r="E223" s="1" t="s">
        <v>75</v>
      </c>
      <c r="F223" s="2">
        <v>1705</v>
      </c>
      <c r="G223" s="2" t="s">
        <v>10</v>
      </c>
      <c r="H223" s="1">
        <v>394</v>
      </c>
      <c r="I223" s="1">
        <v>1</v>
      </c>
      <c r="J223" s="1">
        <v>133</v>
      </c>
      <c r="K223" s="1">
        <v>47</v>
      </c>
      <c r="L223" s="1">
        <v>2</v>
      </c>
      <c r="M223" s="1">
        <v>3</v>
      </c>
      <c r="N223" s="2" t="s">
        <v>727</v>
      </c>
      <c r="O223" s="2" t="s">
        <v>727</v>
      </c>
      <c r="P223" s="2" t="s">
        <v>727</v>
      </c>
      <c r="Q223" s="1">
        <v>86</v>
      </c>
      <c r="R223" s="1">
        <v>0</v>
      </c>
      <c r="S223" s="1">
        <v>0</v>
      </c>
      <c r="T223" s="1">
        <v>0</v>
      </c>
      <c r="U223" s="1">
        <v>0</v>
      </c>
      <c r="V223" s="1">
        <v>3</v>
      </c>
      <c r="W223" s="17">
        <v>0</v>
      </c>
      <c r="X223" s="1">
        <v>0</v>
      </c>
      <c r="Y223" s="1">
        <f t="shared" ref="Y223:Y331" si="92">SUM(I223:X223)</f>
        <v>275</v>
      </c>
      <c r="Z223" s="1">
        <f t="shared" ref="Z223:Z331" si="93">H223-Y223</f>
        <v>119</v>
      </c>
      <c r="AA223" s="15">
        <f t="shared" ref="AA223:AA331" si="94">Y223/H223</f>
        <v>0.69796954314720816</v>
      </c>
      <c r="AB223" s="15">
        <f t="shared" ref="AB223:AB331" si="95">Z223/H223</f>
        <v>0.3020304568527919</v>
      </c>
    </row>
    <row r="224" spans="1:31" s="4" customFormat="1" x14ac:dyDescent="0.25">
      <c r="A224" s="2">
        <v>4</v>
      </c>
      <c r="B224" s="2" t="s">
        <v>30</v>
      </c>
      <c r="C224" s="2">
        <v>382</v>
      </c>
      <c r="D224" s="1" t="s">
        <v>75</v>
      </c>
      <c r="E224" s="1" t="s">
        <v>75</v>
      </c>
      <c r="F224" s="2">
        <v>1705</v>
      </c>
      <c r="G224" s="2" t="s">
        <v>11</v>
      </c>
      <c r="H224" s="1">
        <v>395</v>
      </c>
      <c r="I224" s="1">
        <v>0</v>
      </c>
      <c r="J224" s="1">
        <v>142</v>
      </c>
      <c r="K224" s="1">
        <v>40</v>
      </c>
      <c r="L224" s="1">
        <v>1</v>
      </c>
      <c r="M224" s="1">
        <v>5</v>
      </c>
      <c r="N224" s="2" t="s">
        <v>727</v>
      </c>
      <c r="O224" s="2" t="s">
        <v>727</v>
      </c>
      <c r="P224" s="2" t="s">
        <v>727</v>
      </c>
      <c r="Q224" s="1">
        <v>74</v>
      </c>
      <c r="R224" s="1">
        <v>2</v>
      </c>
      <c r="S224" s="1">
        <v>0</v>
      </c>
      <c r="T224" s="1">
        <v>0</v>
      </c>
      <c r="U224" s="1">
        <v>1</v>
      </c>
      <c r="V224" s="1">
        <v>8</v>
      </c>
      <c r="W224" s="17">
        <v>0</v>
      </c>
      <c r="X224" s="1">
        <v>1</v>
      </c>
      <c r="Y224" s="1">
        <f t="shared" si="92"/>
        <v>274</v>
      </c>
      <c r="Z224" s="1">
        <f t="shared" si="93"/>
        <v>121</v>
      </c>
      <c r="AA224" s="15">
        <f t="shared" si="94"/>
        <v>0.6936708860759494</v>
      </c>
      <c r="AB224" s="15">
        <f t="shared" si="95"/>
        <v>0.30632911392405066</v>
      </c>
    </row>
    <row r="225" spans="1:29" s="4" customFormat="1" x14ac:dyDescent="0.25">
      <c r="A225" s="2">
        <v>5</v>
      </c>
      <c r="B225" s="2" t="s">
        <v>30</v>
      </c>
      <c r="C225" s="2">
        <v>382</v>
      </c>
      <c r="D225" s="1" t="s">
        <v>75</v>
      </c>
      <c r="E225" s="1" t="s">
        <v>75</v>
      </c>
      <c r="F225" s="2">
        <v>1706</v>
      </c>
      <c r="G225" s="2" t="s">
        <v>10</v>
      </c>
      <c r="H225" s="1">
        <v>380</v>
      </c>
      <c r="I225" s="1">
        <v>0</v>
      </c>
      <c r="J225" s="1">
        <v>103</v>
      </c>
      <c r="K225" s="1">
        <v>27</v>
      </c>
      <c r="L225" s="1">
        <v>1</v>
      </c>
      <c r="M225" s="1">
        <v>1</v>
      </c>
      <c r="N225" s="2" t="s">
        <v>727</v>
      </c>
      <c r="O225" s="2" t="s">
        <v>727</v>
      </c>
      <c r="P225" s="2" t="s">
        <v>727</v>
      </c>
      <c r="Q225" s="1">
        <v>92</v>
      </c>
      <c r="R225" s="1">
        <v>0</v>
      </c>
      <c r="S225" s="1">
        <v>1</v>
      </c>
      <c r="T225" s="1">
        <v>0</v>
      </c>
      <c r="U225" s="1">
        <v>0</v>
      </c>
      <c r="V225" s="1">
        <v>3</v>
      </c>
      <c r="W225" s="17">
        <v>0</v>
      </c>
      <c r="X225" s="1">
        <v>4</v>
      </c>
      <c r="Y225" s="1">
        <f t="shared" si="92"/>
        <v>232</v>
      </c>
      <c r="Z225" s="1">
        <f t="shared" si="93"/>
        <v>148</v>
      </c>
      <c r="AA225" s="15">
        <f t="shared" si="94"/>
        <v>0.61052631578947369</v>
      </c>
      <c r="AB225" s="15">
        <f t="shared" si="95"/>
        <v>0.38947368421052631</v>
      </c>
    </row>
    <row r="226" spans="1:29" s="4" customFormat="1" x14ac:dyDescent="0.25">
      <c r="A226" s="3"/>
      <c r="B226" s="3"/>
      <c r="C226" s="3"/>
      <c r="D226" s="128" t="s">
        <v>640</v>
      </c>
      <c r="E226" s="129"/>
      <c r="F226" s="81">
        <v>3</v>
      </c>
      <c r="G226" s="81">
        <f>COUNTA(G221:G225)</f>
        <v>5</v>
      </c>
      <c r="H226" s="70">
        <f>SUM(H221:H225)</f>
        <v>2172</v>
      </c>
      <c r="I226" s="70">
        <f t="shared" ref="I226:X226" si="96">SUM(I221:I225)</f>
        <v>4</v>
      </c>
      <c r="J226" s="70">
        <f t="shared" si="96"/>
        <v>603</v>
      </c>
      <c r="K226" s="70">
        <f t="shared" si="96"/>
        <v>360</v>
      </c>
      <c r="L226" s="70">
        <f t="shared" si="96"/>
        <v>6</v>
      </c>
      <c r="M226" s="70">
        <f t="shared" si="96"/>
        <v>12</v>
      </c>
      <c r="N226" s="120" t="s">
        <v>727</v>
      </c>
      <c r="O226" s="120" t="s">
        <v>727</v>
      </c>
      <c r="P226" s="120" t="s">
        <v>727</v>
      </c>
      <c r="Q226" s="70">
        <f t="shared" si="96"/>
        <v>421</v>
      </c>
      <c r="R226" s="70">
        <f t="shared" si="96"/>
        <v>5</v>
      </c>
      <c r="S226" s="70">
        <f t="shared" si="96"/>
        <v>1</v>
      </c>
      <c r="T226" s="70">
        <f t="shared" si="96"/>
        <v>0</v>
      </c>
      <c r="U226" s="70">
        <f t="shared" si="96"/>
        <v>5</v>
      </c>
      <c r="V226" s="70">
        <f t="shared" si="96"/>
        <v>23</v>
      </c>
      <c r="W226" s="70">
        <f t="shared" si="96"/>
        <v>0</v>
      </c>
      <c r="X226" s="70">
        <f t="shared" si="96"/>
        <v>13</v>
      </c>
      <c r="Y226" s="70">
        <f t="shared" ref="Y226" si="97">SUM(I226:X226)</f>
        <v>1453</v>
      </c>
      <c r="Z226" s="70">
        <f t="shared" ref="Z226" si="98">H226-Y226</f>
        <v>719</v>
      </c>
      <c r="AA226" s="71">
        <f t="shared" ref="AA226" si="99">Y226/H226</f>
        <v>0.66896869244935542</v>
      </c>
      <c r="AB226" s="71">
        <f t="shared" ref="AB226" si="100">Z226/H226</f>
        <v>0.33103130755064458</v>
      </c>
    </row>
    <row r="227" spans="1:29" s="4" customFormat="1" x14ac:dyDescent="0.25">
      <c r="A227" s="3"/>
      <c r="B227" s="3"/>
      <c r="C227" s="3"/>
      <c r="F227" s="3"/>
      <c r="G227" s="3"/>
    </row>
    <row r="228" spans="1:29" s="32" customFormat="1" x14ac:dyDescent="0.25">
      <c r="A228" s="31"/>
      <c r="B228" s="31"/>
      <c r="C228" s="31"/>
      <c r="E228" s="133" t="s">
        <v>51</v>
      </c>
      <c r="F228" s="134"/>
      <c r="G228" s="134"/>
      <c r="H228" s="134"/>
      <c r="I228" s="65" t="s">
        <v>0</v>
      </c>
      <c r="J228" s="65" t="s">
        <v>1</v>
      </c>
      <c r="K228" s="65" t="s">
        <v>2</v>
      </c>
      <c r="L228" s="65" t="s">
        <v>27</v>
      </c>
      <c r="M228" s="65" t="s">
        <v>3</v>
      </c>
      <c r="N228" s="65" t="s">
        <v>28</v>
      </c>
      <c r="O228" s="65" t="s">
        <v>25</v>
      </c>
      <c r="P228" s="65" t="s">
        <v>29</v>
      </c>
      <c r="Q228" s="65" t="s">
        <v>4</v>
      </c>
      <c r="R228" s="36" t="s">
        <v>26</v>
      </c>
      <c r="S228" s="37" t="s">
        <v>46</v>
      </c>
      <c r="T228" s="37"/>
      <c r="AA228" s="33"/>
      <c r="AB228" s="33"/>
      <c r="AC228" s="4"/>
    </row>
    <row r="229" spans="1:29" s="4" customFormat="1" x14ac:dyDescent="0.2">
      <c r="A229" s="3"/>
      <c r="B229" s="3"/>
      <c r="C229" s="3"/>
      <c r="E229" s="134"/>
      <c r="F229" s="134"/>
      <c r="G229" s="134"/>
      <c r="H229" s="134"/>
      <c r="I229" s="72">
        <v>5</v>
      </c>
      <c r="J229" s="72">
        <v>615</v>
      </c>
      <c r="K229" s="72">
        <v>366</v>
      </c>
      <c r="L229" s="72">
        <v>17</v>
      </c>
      <c r="M229" s="72">
        <v>16</v>
      </c>
      <c r="N229" s="72" t="s">
        <v>727</v>
      </c>
      <c r="O229" s="72" t="s">
        <v>727</v>
      </c>
      <c r="P229" s="72" t="s">
        <v>727</v>
      </c>
      <c r="Q229" s="72">
        <v>421</v>
      </c>
      <c r="R229" s="82">
        <f>W226</f>
        <v>0</v>
      </c>
      <c r="S229" s="83">
        <f>X226</f>
        <v>13</v>
      </c>
      <c r="T229" s="38"/>
      <c r="AA229" s="10"/>
      <c r="AB229" s="10"/>
    </row>
    <row r="230" spans="1:29" s="4" customFormat="1" ht="6.75" customHeight="1" x14ac:dyDescent="0.25">
      <c r="A230" s="3"/>
      <c r="B230" s="3"/>
      <c r="C230" s="3"/>
      <c r="F230" s="3"/>
      <c r="G230" s="3"/>
      <c r="H230" s="12"/>
      <c r="I230" s="3"/>
      <c r="J230" s="3"/>
      <c r="K230" s="3"/>
      <c r="L230" s="3"/>
      <c r="M230" s="3"/>
      <c r="N230" s="3"/>
      <c r="O230" s="3"/>
      <c r="P230" s="3"/>
      <c r="Q230" s="3"/>
      <c r="R230" s="39"/>
      <c r="S230" s="40"/>
      <c r="T230" s="40"/>
      <c r="AA230" s="10"/>
      <c r="AB230" s="10"/>
    </row>
    <row r="231" spans="1:29" s="13" customFormat="1" x14ac:dyDescent="0.25">
      <c r="A231" s="34"/>
      <c r="B231" s="34"/>
      <c r="C231" s="34"/>
      <c r="E231" s="133" t="s">
        <v>52</v>
      </c>
      <c r="F231" s="133"/>
      <c r="G231" s="133"/>
      <c r="H231" s="133"/>
      <c r="I231" s="133" t="s">
        <v>530</v>
      </c>
      <c r="J231" s="134"/>
      <c r="K231" s="134"/>
      <c r="L231" s="133" t="s">
        <v>531</v>
      </c>
      <c r="M231" s="133"/>
      <c r="N231" s="65" t="s">
        <v>28</v>
      </c>
      <c r="O231" s="65" t="s">
        <v>25</v>
      </c>
      <c r="P231" s="65" t="s">
        <v>29</v>
      </c>
      <c r="Q231" s="65" t="s">
        <v>4</v>
      </c>
      <c r="AA231" s="35"/>
      <c r="AB231" s="35"/>
      <c r="AC231" s="4"/>
    </row>
    <row r="232" spans="1:29" s="4" customFormat="1" x14ac:dyDescent="0.25">
      <c r="A232" s="3"/>
      <c r="B232" s="3"/>
      <c r="C232" s="3"/>
      <c r="E232" s="133"/>
      <c r="F232" s="133"/>
      <c r="G232" s="133"/>
      <c r="H232" s="133"/>
      <c r="I232" s="135">
        <f>I229+K229+M229</f>
        <v>387</v>
      </c>
      <c r="J232" s="136"/>
      <c r="K232" s="136"/>
      <c r="L232" s="135">
        <f>J229+L229</f>
        <v>632</v>
      </c>
      <c r="M232" s="136"/>
      <c r="N232" s="66" t="str">
        <f>N229</f>
        <v>N.P.</v>
      </c>
      <c r="O232" s="66" t="str">
        <f>O229</f>
        <v>N.P.</v>
      </c>
      <c r="P232" s="66" t="str">
        <f>P229</f>
        <v>N.P.</v>
      </c>
      <c r="Q232" s="66">
        <f>Q229</f>
        <v>421</v>
      </c>
      <c r="AA232" s="10"/>
      <c r="AB232" s="10"/>
    </row>
    <row r="233" spans="1:29" s="4" customFormat="1" x14ac:dyDescent="0.25">
      <c r="A233" s="3"/>
      <c r="B233" s="3"/>
      <c r="C233" s="3"/>
      <c r="F233" s="3"/>
      <c r="G233" s="3"/>
    </row>
    <row r="234" spans="1:29" x14ac:dyDescent="0.2">
      <c r="AC234" s="4"/>
    </row>
    <row r="235" spans="1:29" s="4" customFormat="1" x14ac:dyDescent="0.25">
      <c r="A235" s="2">
        <v>1</v>
      </c>
      <c r="B235" s="2" t="s">
        <v>30</v>
      </c>
      <c r="C235" s="2">
        <v>456</v>
      </c>
      <c r="D235" s="1" t="s">
        <v>76</v>
      </c>
      <c r="E235" s="1" t="s">
        <v>76</v>
      </c>
      <c r="F235" s="2">
        <v>1971</v>
      </c>
      <c r="G235" s="2" t="s">
        <v>10</v>
      </c>
      <c r="H235" s="1">
        <v>660</v>
      </c>
      <c r="I235" s="1">
        <v>152</v>
      </c>
      <c r="J235" s="1">
        <v>202</v>
      </c>
      <c r="K235" s="1">
        <v>5</v>
      </c>
      <c r="L235" s="1">
        <v>1</v>
      </c>
      <c r="M235" s="1">
        <v>0</v>
      </c>
      <c r="N235" s="2" t="s">
        <v>727</v>
      </c>
      <c r="O235" s="2" t="s">
        <v>727</v>
      </c>
      <c r="P235" s="2" t="s">
        <v>727</v>
      </c>
      <c r="Q235" s="2" t="s">
        <v>727</v>
      </c>
      <c r="R235" s="1">
        <v>7</v>
      </c>
      <c r="S235" s="1">
        <v>1</v>
      </c>
      <c r="T235" s="1">
        <v>0</v>
      </c>
      <c r="U235" s="1">
        <v>0</v>
      </c>
      <c r="V235" s="1">
        <v>13</v>
      </c>
      <c r="W235" s="17">
        <v>0</v>
      </c>
      <c r="X235" s="1">
        <v>8</v>
      </c>
      <c r="Y235" s="1">
        <f t="shared" si="92"/>
        <v>389</v>
      </c>
      <c r="Z235" s="1">
        <f t="shared" si="93"/>
        <v>271</v>
      </c>
      <c r="AA235" s="15">
        <f t="shared" si="94"/>
        <v>0.58939393939393936</v>
      </c>
      <c r="AB235" s="15">
        <f t="shared" si="95"/>
        <v>0.41060606060606059</v>
      </c>
    </row>
    <row r="236" spans="1:29" s="4" customFormat="1" x14ac:dyDescent="0.25">
      <c r="A236" s="2">
        <v>2</v>
      </c>
      <c r="B236" s="2" t="s">
        <v>30</v>
      </c>
      <c r="C236" s="2">
        <v>456</v>
      </c>
      <c r="D236" s="1" t="s">
        <v>76</v>
      </c>
      <c r="E236" s="1" t="s">
        <v>76</v>
      </c>
      <c r="F236" s="2">
        <v>1971</v>
      </c>
      <c r="G236" s="2" t="s">
        <v>11</v>
      </c>
      <c r="H236" s="1">
        <v>660</v>
      </c>
      <c r="I236" s="1">
        <v>204</v>
      </c>
      <c r="J236" s="1">
        <v>152</v>
      </c>
      <c r="K236" s="1">
        <v>6</v>
      </c>
      <c r="L236" s="1">
        <v>3</v>
      </c>
      <c r="M236" s="1">
        <v>2</v>
      </c>
      <c r="N236" s="2" t="s">
        <v>727</v>
      </c>
      <c r="O236" s="2" t="s">
        <v>727</v>
      </c>
      <c r="P236" s="2" t="s">
        <v>727</v>
      </c>
      <c r="Q236" s="2" t="s">
        <v>727</v>
      </c>
      <c r="R236" s="1">
        <v>14</v>
      </c>
      <c r="S236" s="1">
        <v>3</v>
      </c>
      <c r="T236" s="1">
        <v>0</v>
      </c>
      <c r="U236" s="1">
        <v>0</v>
      </c>
      <c r="V236" s="1">
        <v>15</v>
      </c>
      <c r="W236" s="17">
        <v>0</v>
      </c>
      <c r="X236" s="1">
        <v>12</v>
      </c>
      <c r="Y236" s="1">
        <f t="shared" si="92"/>
        <v>411</v>
      </c>
      <c r="Z236" s="1">
        <f t="shared" si="93"/>
        <v>249</v>
      </c>
      <c r="AA236" s="15">
        <f t="shared" si="94"/>
        <v>0.62272727272727268</v>
      </c>
      <c r="AB236" s="15">
        <f t="shared" si="95"/>
        <v>0.37727272727272726</v>
      </c>
    </row>
    <row r="237" spans="1:29" s="4" customFormat="1" x14ac:dyDescent="0.25">
      <c r="A237" s="2">
        <v>3</v>
      </c>
      <c r="B237" s="2" t="s">
        <v>30</v>
      </c>
      <c r="C237" s="2">
        <v>456</v>
      </c>
      <c r="D237" s="1" t="s">
        <v>76</v>
      </c>
      <c r="E237" s="1" t="s">
        <v>76</v>
      </c>
      <c r="F237" s="2">
        <v>1972</v>
      </c>
      <c r="G237" s="2" t="s">
        <v>10</v>
      </c>
      <c r="H237" s="1">
        <v>477</v>
      </c>
      <c r="I237" s="1">
        <v>26</v>
      </c>
      <c r="J237" s="1">
        <v>173</v>
      </c>
      <c r="K237" s="1">
        <v>14</v>
      </c>
      <c r="L237" s="1">
        <v>0</v>
      </c>
      <c r="M237" s="1">
        <v>0</v>
      </c>
      <c r="N237" s="2" t="s">
        <v>727</v>
      </c>
      <c r="O237" s="2" t="s">
        <v>727</v>
      </c>
      <c r="P237" s="2" t="s">
        <v>727</v>
      </c>
      <c r="Q237" s="2" t="s">
        <v>727</v>
      </c>
      <c r="R237" s="1">
        <v>2</v>
      </c>
      <c r="S237" s="1">
        <v>0</v>
      </c>
      <c r="T237" s="1">
        <v>0</v>
      </c>
      <c r="U237" s="1">
        <v>1</v>
      </c>
      <c r="V237" s="1">
        <v>10</v>
      </c>
      <c r="W237" s="17">
        <v>0</v>
      </c>
      <c r="X237" s="1">
        <v>9</v>
      </c>
      <c r="Y237" s="1">
        <f t="shared" si="92"/>
        <v>235</v>
      </c>
      <c r="Z237" s="1">
        <f t="shared" si="93"/>
        <v>242</v>
      </c>
      <c r="AA237" s="15">
        <f t="shared" si="94"/>
        <v>0.49266247379454925</v>
      </c>
      <c r="AB237" s="15">
        <f t="shared" si="95"/>
        <v>0.5073375262054507</v>
      </c>
    </row>
    <row r="238" spans="1:29" s="4" customFormat="1" x14ac:dyDescent="0.25">
      <c r="A238" s="3"/>
      <c r="B238" s="3"/>
      <c r="C238" s="3"/>
      <c r="D238" s="128" t="s">
        <v>641</v>
      </c>
      <c r="E238" s="129"/>
      <c r="F238" s="81">
        <v>2</v>
      </c>
      <c r="G238" s="81">
        <v>3</v>
      </c>
      <c r="H238" s="70">
        <f>SUM(H235:H237)</f>
        <v>1797</v>
      </c>
      <c r="I238" s="70">
        <f t="shared" ref="I238:X238" si="101">SUM(I235:I237)</f>
        <v>382</v>
      </c>
      <c r="J238" s="70">
        <f t="shared" si="101"/>
        <v>527</v>
      </c>
      <c r="K238" s="70">
        <f t="shared" si="101"/>
        <v>25</v>
      </c>
      <c r="L238" s="70">
        <f t="shared" si="101"/>
        <v>4</v>
      </c>
      <c r="M238" s="70">
        <f t="shared" si="101"/>
        <v>2</v>
      </c>
      <c r="N238" s="120" t="s">
        <v>727</v>
      </c>
      <c r="O238" s="120" t="s">
        <v>727</v>
      </c>
      <c r="P238" s="120" t="s">
        <v>727</v>
      </c>
      <c r="Q238" s="120" t="s">
        <v>727</v>
      </c>
      <c r="R238" s="70">
        <f t="shared" si="101"/>
        <v>23</v>
      </c>
      <c r="S238" s="70">
        <f t="shared" si="101"/>
        <v>4</v>
      </c>
      <c r="T238" s="70">
        <f t="shared" si="101"/>
        <v>0</v>
      </c>
      <c r="U238" s="70">
        <f t="shared" si="101"/>
        <v>1</v>
      </c>
      <c r="V238" s="70">
        <f t="shared" si="101"/>
        <v>38</v>
      </c>
      <c r="W238" s="70">
        <f t="shared" si="101"/>
        <v>0</v>
      </c>
      <c r="X238" s="70">
        <f t="shared" si="101"/>
        <v>29</v>
      </c>
      <c r="Y238" s="70">
        <f t="shared" ref="Y238" si="102">SUM(I238:X238)</f>
        <v>1035</v>
      </c>
      <c r="Z238" s="70">
        <f t="shared" ref="Z238" si="103">H238-Y238</f>
        <v>762</v>
      </c>
      <c r="AA238" s="71">
        <f t="shared" ref="AA238" si="104">Y238/H238</f>
        <v>0.57595993322203676</v>
      </c>
      <c r="AB238" s="71">
        <f t="shared" ref="AB238" si="105">Z238/H238</f>
        <v>0.4240400667779633</v>
      </c>
    </row>
    <row r="239" spans="1:29" s="4" customFormat="1" x14ac:dyDescent="0.25">
      <c r="A239" s="3"/>
      <c r="B239" s="3"/>
      <c r="C239" s="3"/>
      <c r="F239" s="3"/>
      <c r="G239" s="3"/>
    </row>
    <row r="240" spans="1:29" s="32" customFormat="1" x14ac:dyDescent="0.25">
      <c r="A240" s="31"/>
      <c r="B240" s="31"/>
      <c r="C240" s="31"/>
      <c r="E240" s="133" t="s">
        <v>51</v>
      </c>
      <c r="F240" s="134"/>
      <c r="G240" s="134"/>
      <c r="H240" s="134"/>
      <c r="I240" s="65" t="s">
        <v>0</v>
      </c>
      <c r="J240" s="65" t="s">
        <v>1</v>
      </c>
      <c r="K240" s="65" t="s">
        <v>2</v>
      </c>
      <c r="L240" s="65" t="s">
        <v>27</v>
      </c>
      <c r="M240" s="65" t="s">
        <v>3</v>
      </c>
      <c r="N240" s="65" t="s">
        <v>28</v>
      </c>
      <c r="O240" s="65" t="s">
        <v>25</v>
      </c>
      <c r="P240" s="65" t="s">
        <v>29</v>
      </c>
      <c r="Q240" s="65" t="s">
        <v>4</v>
      </c>
      <c r="R240" s="36" t="s">
        <v>26</v>
      </c>
      <c r="S240" s="37" t="s">
        <v>46</v>
      </c>
      <c r="T240" s="37"/>
      <c r="AA240" s="33"/>
      <c r="AB240" s="33"/>
      <c r="AC240" s="4"/>
    </row>
    <row r="241" spans="1:29" s="4" customFormat="1" x14ac:dyDescent="0.2">
      <c r="A241" s="3"/>
      <c r="B241" s="3"/>
      <c r="C241" s="3"/>
      <c r="E241" s="134"/>
      <c r="F241" s="134"/>
      <c r="G241" s="134"/>
      <c r="H241" s="134"/>
      <c r="I241" s="72">
        <v>392</v>
      </c>
      <c r="J241" s="72">
        <v>546</v>
      </c>
      <c r="K241" s="72">
        <v>36</v>
      </c>
      <c r="L241" s="72">
        <v>23</v>
      </c>
      <c r="M241" s="72">
        <v>9</v>
      </c>
      <c r="N241" s="72" t="s">
        <v>727</v>
      </c>
      <c r="O241" s="72" t="s">
        <v>727</v>
      </c>
      <c r="P241" s="72" t="s">
        <v>727</v>
      </c>
      <c r="Q241" s="72" t="s">
        <v>727</v>
      </c>
      <c r="R241" s="82">
        <f>W238</f>
        <v>0</v>
      </c>
      <c r="S241" s="83">
        <f>X238</f>
        <v>29</v>
      </c>
      <c r="T241" s="38"/>
      <c r="AA241" s="10"/>
      <c r="AB241" s="10"/>
    </row>
    <row r="242" spans="1:29" s="4" customFormat="1" ht="6.75" customHeight="1" x14ac:dyDescent="0.25">
      <c r="A242" s="3"/>
      <c r="B242" s="3"/>
      <c r="C242" s="3"/>
      <c r="F242" s="3"/>
      <c r="G242" s="3"/>
      <c r="H242" s="12"/>
      <c r="I242" s="3"/>
      <c r="J242" s="3"/>
      <c r="K242" s="3"/>
      <c r="L242" s="3"/>
      <c r="M242" s="3"/>
      <c r="N242" s="3"/>
      <c r="O242" s="3"/>
      <c r="P242" s="3"/>
      <c r="Q242" s="3"/>
      <c r="R242" s="39"/>
      <c r="S242" s="40"/>
      <c r="T242" s="40"/>
      <c r="AA242" s="10"/>
      <c r="AB242" s="10"/>
    </row>
    <row r="243" spans="1:29" s="13" customFormat="1" x14ac:dyDescent="0.25">
      <c r="A243" s="34"/>
      <c r="B243" s="34"/>
      <c r="C243" s="34"/>
      <c r="E243" s="133" t="s">
        <v>52</v>
      </c>
      <c r="F243" s="133"/>
      <c r="G243" s="133"/>
      <c r="H243" s="133"/>
      <c r="I243" s="133" t="s">
        <v>530</v>
      </c>
      <c r="J243" s="134"/>
      <c r="K243" s="134"/>
      <c r="L243" s="133" t="s">
        <v>531</v>
      </c>
      <c r="M243" s="133"/>
      <c r="N243" s="65" t="s">
        <v>28</v>
      </c>
      <c r="O243" s="65" t="s">
        <v>25</v>
      </c>
      <c r="P243" s="65" t="s">
        <v>29</v>
      </c>
      <c r="Q243" s="65" t="s">
        <v>4</v>
      </c>
      <c r="AA243" s="35"/>
      <c r="AB243" s="35"/>
      <c r="AC243" s="4"/>
    </row>
    <row r="244" spans="1:29" s="4" customFormat="1" x14ac:dyDescent="0.25">
      <c r="A244" s="3"/>
      <c r="B244" s="3"/>
      <c r="C244" s="3"/>
      <c r="E244" s="133"/>
      <c r="F244" s="133"/>
      <c r="G244" s="133"/>
      <c r="H244" s="133"/>
      <c r="I244" s="135">
        <f>I241+K241+M241</f>
        <v>437</v>
      </c>
      <c r="J244" s="136"/>
      <c r="K244" s="136"/>
      <c r="L244" s="135">
        <f>J241+L241</f>
        <v>569</v>
      </c>
      <c r="M244" s="136"/>
      <c r="N244" s="66" t="str">
        <f>N241</f>
        <v>N.P.</v>
      </c>
      <c r="O244" s="66" t="str">
        <f>O241</f>
        <v>N.P.</v>
      </c>
      <c r="P244" s="66" t="str">
        <f>P241</f>
        <v>N.P.</v>
      </c>
      <c r="Q244" s="66" t="str">
        <f>Q241</f>
        <v>N.P.</v>
      </c>
      <c r="AA244" s="10"/>
      <c r="AB244" s="10"/>
    </row>
    <row r="245" spans="1:29" s="4" customFormat="1" x14ac:dyDescent="0.25">
      <c r="A245" s="3"/>
      <c r="B245" s="3"/>
      <c r="C245" s="3"/>
      <c r="F245" s="3"/>
      <c r="G245" s="3"/>
    </row>
    <row r="246" spans="1:29" x14ac:dyDescent="0.2">
      <c r="AC246" s="4"/>
    </row>
    <row r="247" spans="1:29" s="4" customFormat="1" x14ac:dyDescent="0.25">
      <c r="A247" s="2">
        <v>1</v>
      </c>
      <c r="B247" s="2" t="s">
        <v>30</v>
      </c>
      <c r="C247" s="2">
        <v>457</v>
      </c>
      <c r="D247" s="1" t="s">
        <v>77</v>
      </c>
      <c r="E247" s="1" t="s">
        <v>77</v>
      </c>
      <c r="F247" s="2">
        <v>1973</v>
      </c>
      <c r="G247" s="2" t="s">
        <v>10</v>
      </c>
      <c r="H247" s="1">
        <v>622</v>
      </c>
      <c r="I247" s="1">
        <v>245</v>
      </c>
      <c r="J247" s="1">
        <v>193</v>
      </c>
      <c r="K247" s="1">
        <v>1</v>
      </c>
      <c r="L247" s="1">
        <v>3</v>
      </c>
      <c r="M247" s="1">
        <v>0</v>
      </c>
      <c r="N247" s="1">
        <v>17</v>
      </c>
      <c r="O247" s="2" t="s">
        <v>727</v>
      </c>
      <c r="P247" s="2" t="s">
        <v>727</v>
      </c>
      <c r="Q247" s="2" t="s">
        <v>727</v>
      </c>
      <c r="R247" s="1">
        <v>8</v>
      </c>
      <c r="S247" s="1">
        <v>0</v>
      </c>
      <c r="T247" s="1">
        <v>0</v>
      </c>
      <c r="U247" s="1">
        <v>0</v>
      </c>
      <c r="V247" s="1">
        <v>13</v>
      </c>
      <c r="W247" s="17">
        <v>0</v>
      </c>
      <c r="X247" s="1">
        <v>4</v>
      </c>
      <c r="Y247" s="1">
        <f t="shared" si="92"/>
        <v>484</v>
      </c>
      <c r="Z247" s="1">
        <f t="shared" si="93"/>
        <v>138</v>
      </c>
      <c r="AA247" s="15">
        <f t="shared" si="94"/>
        <v>0.77813504823151125</v>
      </c>
      <c r="AB247" s="15">
        <f t="shared" si="95"/>
        <v>0.22186495176848875</v>
      </c>
    </row>
    <row r="248" spans="1:29" s="4" customFormat="1" x14ac:dyDescent="0.25">
      <c r="A248" s="2">
        <v>2</v>
      </c>
      <c r="B248" s="2" t="s">
        <v>30</v>
      </c>
      <c r="C248" s="2">
        <v>457</v>
      </c>
      <c r="D248" s="1" t="s">
        <v>77</v>
      </c>
      <c r="E248" s="1" t="s">
        <v>77</v>
      </c>
      <c r="F248" s="2">
        <v>1974</v>
      </c>
      <c r="G248" s="2" t="s">
        <v>10</v>
      </c>
      <c r="H248" s="1">
        <v>575</v>
      </c>
      <c r="I248" s="1">
        <v>227</v>
      </c>
      <c r="J248" s="1">
        <v>188</v>
      </c>
      <c r="K248" s="1">
        <v>1</v>
      </c>
      <c r="L248" s="1">
        <v>0</v>
      </c>
      <c r="M248" s="1">
        <v>0</v>
      </c>
      <c r="N248" s="1">
        <v>7</v>
      </c>
      <c r="O248" s="2" t="s">
        <v>727</v>
      </c>
      <c r="P248" s="2" t="s">
        <v>727</v>
      </c>
      <c r="Q248" s="2" t="s">
        <v>727</v>
      </c>
      <c r="R248" s="1">
        <v>6</v>
      </c>
      <c r="S248" s="1">
        <v>1</v>
      </c>
      <c r="T248" s="1">
        <v>0</v>
      </c>
      <c r="U248" s="1">
        <v>0</v>
      </c>
      <c r="V248" s="1">
        <v>10</v>
      </c>
      <c r="W248" s="17">
        <v>0</v>
      </c>
      <c r="X248" s="1">
        <v>4</v>
      </c>
      <c r="Y248" s="1">
        <f t="shared" si="92"/>
        <v>444</v>
      </c>
      <c r="Z248" s="1">
        <f t="shared" si="93"/>
        <v>131</v>
      </c>
      <c r="AA248" s="15">
        <f t="shared" si="94"/>
        <v>0.77217391304347827</v>
      </c>
      <c r="AB248" s="15">
        <f t="shared" si="95"/>
        <v>0.22782608695652173</v>
      </c>
    </row>
    <row r="249" spans="1:29" s="4" customFormat="1" x14ac:dyDescent="0.25">
      <c r="A249" s="2">
        <v>3</v>
      </c>
      <c r="B249" s="2" t="s">
        <v>30</v>
      </c>
      <c r="C249" s="2">
        <v>457</v>
      </c>
      <c r="D249" s="1" t="s">
        <v>77</v>
      </c>
      <c r="E249" s="1" t="s">
        <v>77</v>
      </c>
      <c r="F249" s="2">
        <v>1975</v>
      </c>
      <c r="G249" s="2" t="s">
        <v>10</v>
      </c>
      <c r="H249" s="1">
        <v>490</v>
      </c>
      <c r="I249" s="1">
        <v>119</v>
      </c>
      <c r="J249" s="1">
        <v>214</v>
      </c>
      <c r="K249" s="1">
        <v>0</v>
      </c>
      <c r="L249" s="1">
        <v>9</v>
      </c>
      <c r="M249" s="1">
        <v>0</v>
      </c>
      <c r="N249" s="1">
        <v>16</v>
      </c>
      <c r="O249" s="2" t="s">
        <v>727</v>
      </c>
      <c r="P249" s="2" t="s">
        <v>727</v>
      </c>
      <c r="Q249" s="2" t="s">
        <v>727</v>
      </c>
      <c r="R249" s="1">
        <v>1</v>
      </c>
      <c r="S249" s="1">
        <v>1</v>
      </c>
      <c r="T249" s="1">
        <v>0</v>
      </c>
      <c r="U249" s="1">
        <v>0</v>
      </c>
      <c r="V249" s="1">
        <v>8</v>
      </c>
      <c r="W249" s="17">
        <v>0</v>
      </c>
      <c r="X249" s="1">
        <v>3</v>
      </c>
      <c r="Y249" s="1">
        <f t="shared" si="92"/>
        <v>371</v>
      </c>
      <c r="Z249" s="1">
        <f t="shared" si="93"/>
        <v>119</v>
      </c>
      <c r="AA249" s="15">
        <f t="shared" si="94"/>
        <v>0.75714285714285712</v>
      </c>
      <c r="AB249" s="15">
        <f t="shared" si="95"/>
        <v>0.24285714285714285</v>
      </c>
    </row>
    <row r="250" spans="1:29" s="4" customFormat="1" x14ac:dyDescent="0.25">
      <c r="A250" s="3"/>
      <c r="B250" s="3"/>
      <c r="C250" s="3"/>
      <c r="D250" s="128" t="s">
        <v>642</v>
      </c>
      <c r="E250" s="129"/>
      <c r="F250" s="81">
        <v>3</v>
      </c>
      <c r="G250" s="81">
        <v>3</v>
      </c>
      <c r="H250" s="70">
        <f>SUM(H247:H249)</f>
        <v>1687</v>
      </c>
      <c r="I250" s="70">
        <f t="shared" ref="I250" si="106">SUM(I247:I249)</f>
        <v>591</v>
      </c>
      <c r="J250" s="70">
        <f t="shared" ref="J250" si="107">SUM(J247:J249)</f>
        <v>595</v>
      </c>
      <c r="K250" s="70">
        <f t="shared" ref="K250" si="108">SUM(K247:K249)</f>
        <v>2</v>
      </c>
      <c r="L250" s="70">
        <f t="shared" ref="L250" si="109">SUM(L247:L249)</f>
        <v>12</v>
      </c>
      <c r="M250" s="70">
        <f t="shared" ref="M250" si="110">SUM(M247:M249)</f>
        <v>0</v>
      </c>
      <c r="N250" s="70">
        <f t="shared" ref="N250" si="111">SUM(N247:N249)</f>
        <v>40</v>
      </c>
      <c r="O250" s="70" t="s">
        <v>727</v>
      </c>
      <c r="P250" s="70" t="s">
        <v>727</v>
      </c>
      <c r="Q250" s="70" t="s">
        <v>727</v>
      </c>
      <c r="R250" s="70">
        <f t="shared" ref="R250" si="112">SUM(R247:R249)</f>
        <v>15</v>
      </c>
      <c r="S250" s="70">
        <f t="shared" ref="S250" si="113">SUM(S247:S249)</f>
        <v>2</v>
      </c>
      <c r="T250" s="70">
        <f t="shared" ref="T250" si="114">SUM(T247:T249)</f>
        <v>0</v>
      </c>
      <c r="U250" s="70">
        <f t="shared" ref="U250" si="115">SUM(U247:U249)</f>
        <v>0</v>
      </c>
      <c r="V250" s="70">
        <f t="shared" ref="V250" si="116">SUM(V247:V249)</f>
        <v>31</v>
      </c>
      <c r="W250" s="70">
        <f t="shared" ref="W250" si="117">SUM(W247:W249)</f>
        <v>0</v>
      </c>
      <c r="X250" s="70">
        <f t="shared" ref="X250" si="118">SUM(X247:X249)</f>
        <v>11</v>
      </c>
      <c r="Y250" s="70">
        <f t="shared" ref="Y250" si="119">SUM(I250:X250)</f>
        <v>1299</v>
      </c>
      <c r="Z250" s="70">
        <f t="shared" ref="Z250" si="120">H250-Y250</f>
        <v>388</v>
      </c>
      <c r="AA250" s="71">
        <f t="shared" ref="AA250" si="121">Y250/H250</f>
        <v>0.77000592768227627</v>
      </c>
      <c r="AB250" s="71">
        <f t="shared" ref="AB250" si="122">Z250/H250</f>
        <v>0.22999407231772376</v>
      </c>
    </row>
    <row r="251" spans="1:29" s="4" customFormat="1" x14ac:dyDescent="0.25">
      <c r="A251" s="3"/>
      <c r="B251" s="3"/>
      <c r="C251" s="3"/>
      <c r="F251" s="3"/>
      <c r="G251" s="3"/>
    </row>
    <row r="252" spans="1:29" s="32" customFormat="1" x14ac:dyDescent="0.25">
      <c r="A252" s="31"/>
      <c r="B252" s="31"/>
      <c r="C252" s="31"/>
      <c r="E252" s="133" t="s">
        <v>51</v>
      </c>
      <c r="F252" s="134"/>
      <c r="G252" s="134"/>
      <c r="H252" s="134"/>
      <c r="I252" s="65" t="s">
        <v>0</v>
      </c>
      <c r="J252" s="65" t="s">
        <v>1</v>
      </c>
      <c r="K252" s="65" t="s">
        <v>2</v>
      </c>
      <c r="L252" s="65" t="s">
        <v>27</v>
      </c>
      <c r="M252" s="65" t="s">
        <v>3</v>
      </c>
      <c r="N252" s="65" t="s">
        <v>28</v>
      </c>
      <c r="O252" s="65" t="s">
        <v>25</v>
      </c>
      <c r="P252" s="65" t="s">
        <v>29</v>
      </c>
      <c r="Q252" s="65" t="s">
        <v>4</v>
      </c>
      <c r="R252" s="36" t="s">
        <v>26</v>
      </c>
      <c r="S252" s="37" t="s">
        <v>46</v>
      </c>
      <c r="T252" s="37"/>
      <c r="AA252" s="33"/>
      <c r="AB252" s="33"/>
      <c r="AC252" s="4"/>
    </row>
    <row r="253" spans="1:29" s="4" customFormat="1" x14ac:dyDescent="0.2">
      <c r="A253" s="3"/>
      <c r="B253" s="3"/>
      <c r="C253" s="3"/>
      <c r="E253" s="134"/>
      <c r="F253" s="134"/>
      <c r="G253" s="134"/>
      <c r="H253" s="134"/>
      <c r="I253" s="72">
        <v>597</v>
      </c>
      <c r="J253" s="72">
        <v>611</v>
      </c>
      <c r="K253" s="72">
        <v>8</v>
      </c>
      <c r="L253" s="72">
        <v>27</v>
      </c>
      <c r="M253" s="72">
        <v>5</v>
      </c>
      <c r="N253" s="72">
        <v>40</v>
      </c>
      <c r="O253" s="72" t="s">
        <v>727</v>
      </c>
      <c r="P253" s="72" t="s">
        <v>727</v>
      </c>
      <c r="Q253" s="72" t="s">
        <v>727</v>
      </c>
      <c r="R253" s="82">
        <f>W250</f>
        <v>0</v>
      </c>
      <c r="S253" s="83">
        <f>X250</f>
        <v>11</v>
      </c>
      <c r="T253" s="38"/>
      <c r="AA253" s="10"/>
      <c r="AB253" s="10"/>
    </row>
    <row r="254" spans="1:29" s="4" customFormat="1" ht="6.75" customHeight="1" x14ac:dyDescent="0.25">
      <c r="A254" s="3"/>
      <c r="B254" s="3"/>
      <c r="C254" s="3"/>
      <c r="F254" s="3"/>
      <c r="G254" s="3"/>
      <c r="H254" s="12"/>
      <c r="I254" s="3"/>
      <c r="J254" s="3"/>
      <c r="K254" s="3"/>
      <c r="L254" s="3"/>
      <c r="M254" s="3"/>
      <c r="N254" s="3"/>
      <c r="O254" s="3"/>
      <c r="P254" s="3"/>
      <c r="Q254" s="3"/>
      <c r="R254" s="39"/>
      <c r="S254" s="40"/>
      <c r="T254" s="40"/>
      <c r="AA254" s="10"/>
      <c r="AB254" s="10"/>
    </row>
    <row r="255" spans="1:29" s="13" customFormat="1" x14ac:dyDescent="0.25">
      <c r="A255" s="34"/>
      <c r="B255" s="34"/>
      <c r="C255" s="34"/>
      <c r="E255" s="133" t="s">
        <v>52</v>
      </c>
      <c r="F255" s="133"/>
      <c r="G255" s="133"/>
      <c r="H255" s="133"/>
      <c r="I255" s="133" t="s">
        <v>530</v>
      </c>
      <c r="J255" s="134"/>
      <c r="K255" s="134"/>
      <c r="L255" s="133" t="s">
        <v>531</v>
      </c>
      <c r="M255" s="133"/>
      <c r="N255" s="65" t="s">
        <v>28</v>
      </c>
      <c r="O255" s="65" t="s">
        <v>25</v>
      </c>
      <c r="P255" s="65" t="s">
        <v>29</v>
      </c>
      <c r="Q255" s="65" t="s">
        <v>4</v>
      </c>
      <c r="AA255" s="35"/>
      <c r="AB255" s="35"/>
      <c r="AC255" s="4"/>
    </row>
    <row r="256" spans="1:29" s="4" customFormat="1" x14ac:dyDescent="0.25">
      <c r="A256" s="3"/>
      <c r="B256" s="3"/>
      <c r="C256" s="3"/>
      <c r="E256" s="133"/>
      <c r="F256" s="133"/>
      <c r="G256" s="133"/>
      <c r="H256" s="133"/>
      <c r="I256" s="135">
        <f>I253+K253+M253</f>
        <v>610</v>
      </c>
      <c r="J256" s="136"/>
      <c r="K256" s="136"/>
      <c r="L256" s="135">
        <f>J253+L253</f>
        <v>638</v>
      </c>
      <c r="M256" s="136"/>
      <c r="N256" s="66">
        <f>N253</f>
        <v>40</v>
      </c>
      <c r="O256" s="66" t="str">
        <f>O253</f>
        <v>N.P.</v>
      </c>
      <c r="P256" s="66" t="str">
        <f>P253</f>
        <v>N.P.</v>
      </c>
      <c r="Q256" s="66" t="str">
        <f>Q253</f>
        <v>N.P.</v>
      </c>
      <c r="AA256" s="10"/>
      <c r="AB256" s="10"/>
    </row>
    <row r="257" spans="1:29" s="4" customFormat="1" x14ac:dyDescent="0.25">
      <c r="A257" s="3"/>
      <c r="B257" s="3"/>
      <c r="C257" s="3"/>
      <c r="F257" s="3"/>
      <c r="G257" s="3"/>
    </row>
    <row r="258" spans="1:29" x14ac:dyDescent="0.2">
      <c r="AC258" s="4"/>
    </row>
    <row r="259" spans="1:29" s="4" customFormat="1" x14ac:dyDescent="0.25">
      <c r="A259" s="2">
        <v>1</v>
      </c>
      <c r="B259" s="2" t="s">
        <v>30</v>
      </c>
      <c r="C259" s="2">
        <v>459</v>
      </c>
      <c r="D259" s="1" t="s">
        <v>78</v>
      </c>
      <c r="E259" s="1" t="s">
        <v>78</v>
      </c>
      <c r="F259" s="2">
        <v>1978</v>
      </c>
      <c r="G259" s="2" t="s">
        <v>10</v>
      </c>
      <c r="H259" s="1">
        <v>476</v>
      </c>
      <c r="I259" s="1">
        <v>0</v>
      </c>
      <c r="J259" s="1">
        <v>150</v>
      </c>
      <c r="K259" s="1">
        <v>157</v>
      </c>
      <c r="L259" s="1">
        <v>0</v>
      </c>
      <c r="M259" s="1">
        <v>1</v>
      </c>
      <c r="N259" s="2" t="s">
        <v>727</v>
      </c>
      <c r="O259" s="2" t="s">
        <v>727</v>
      </c>
      <c r="P259" s="2" t="s">
        <v>727</v>
      </c>
      <c r="Q259" s="2" t="s">
        <v>727</v>
      </c>
      <c r="R259" s="1">
        <v>2</v>
      </c>
      <c r="S259" s="1">
        <v>0</v>
      </c>
      <c r="T259" s="1">
        <v>1</v>
      </c>
      <c r="U259" s="1">
        <v>1</v>
      </c>
      <c r="V259" s="1">
        <v>17</v>
      </c>
      <c r="W259" s="17">
        <v>0</v>
      </c>
      <c r="X259" s="1">
        <v>2</v>
      </c>
      <c r="Y259" s="1">
        <f t="shared" si="92"/>
        <v>331</v>
      </c>
      <c r="Z259" s="1">
        <f t="shared" si="93"/>
        <v>145</v>
      </c>
      <c r="AA259" s="15">
        <f t="shared" si="94"/>
        <v>0.69537815126050417</v>
      </c>
      <c r="AB259" s="15">
        <f t="shared" si="95"/>
        <v>0.30462184873949577</v>
      </c>
    </row>
    <row r="260" spans="1:29" s="4" customFormat="1" x14ac:dyDescent="0.25">
      <c r="A260" s="2">
        <v>2</v>
      </c>
      <c r="B260" s="2" t="s">
        <v>30</v>
      </c>
      <c r="C260" s="2">
        <v>459</v>
      </c>
      <c r="D260" s="1" t="s">
        <v>78</v>
      </c>
      <c r="E260" s="1" t="s">
        <v>78</v>
      </c>
      <c r="F260" s="2">
        <v>1978</v>
      </c>
      <c r="G260" s="2" t="s">
        <v>11</v>
      </c>
      <c r="H260" s="1">
        <v>476</v>
      </c>
      <c r="I260" s="1">
        <v>2</v>
      </c>
      <c r="J260" s="1">
        <v>163</v>
      </c>
      <c r="K260" s="1">
        <v>165</v>
      </c>
      <c r="L260" s="1">
        <v>2</v>
      </c>
      <c r="M260" s="1">
        <v>1</v>
      </c>
      <c r="N260" s="2" t="s">
        <v>727</v>
      </c>
      <c r="O260" s="2" t="s">
        <v>727</v>
      </c>
      <c r="P260" s="2" t="s">
        <v>727</v>
      </c>
      <c r="Q260" s="2" t="s">
        <v>727</v>
      </c>
      <c r="R260" s="1">
        <v>6</v>
      </c>
      <c r="S260" s="1">
        <v>0</v>
      </c>
      <c r="T260" s="1">
        <v>0</v>
      </c>
      <c r="U260" s="1">
        <v>3</v>
      </c>
      <c r="V260" s="1">
        <v>16</v>
      </c>
      <c r="W260" s="17">
        <v>0</v>
      </c>
      <c r="X260" s="1">
        <v>2</v>
      </c>
      <c r="Y260" s="1">
        <f t="shared" si="92"/>
        <v>360</v>
      </c>
      <c r="Z260" s="1">
        <f t="shared" si="93"/>
        <v>116</v>
      </c>
      <c r="AA260" s="15">
        <f t="shared" si="94"/>
        <v>0.75630252100840334</v>
      </c>
      <c r="AB260" s="15">
        <f t="shared" si="95"/>
        <v>0.24369747899159663</v>
      </c>
    </row>
    <row r="261" spans="1:29" s="4" customFormat="1" x14ac:dyDescent="0.25">
      <c r="A261" s="2">
        <v>3</v>
      </c>
      <c r="B261" s="2" t="s">
        <v>30</v>
      </c>
      <c r="C261" s="2">
        <v>459</v>
      </c>
      <c r="D261" s="1" t="s">
        <v>78</v>
      </c>
      <c r="E261" s="1" t="s">
        <v>78</v>
      </c>
      <c r="F261" s="2">
        <v>1979</v>
      </c>
      <c r="G261" s="2" t="s">
        <v>10</v>
      </c>
      <c r="H261" s="1">
        <v>703</v>
      </c>
      <c r="I261" s="1">
        <v>4</v>
      </c>
      <c r="J261" s="1">
        <v>230</v>
      </c>
      <c r="K261" s="1">
        <v>217</v>
      </c>
      <c r="L261" s="1">
        <v>1</v>
      </c>
      <c r="M261" s="1">
        <v>6</v>
      </c>
      <c r="N261" s="2" t="s">
        <v>727</v>
      </c>
      <c r="O261" s="2" t="s">
        <v>727</v>
      </c>
      <c r="P261" s="2" t="s">
        <v>727</v>
      </c>
      <c r="Q261" s="2" t="s">
        <v>727</v>
      </c>
      <c r="R261" s="1">
        <v>3</v>
      </c>
      <c r="S261" s="1">
        <v>0</v>
      </c>
      <c r="T261" s="1">
        <v>2</v>
      </c>
      <c r="U261" s="1">
        <v>6</v>
      </c>
      <c r="V261" s="1">
        <v>18</v>
      </c>
      <c r="W261" s="17">
        <v>0</v>
      </c>
      <c r="X261" s="1">
        <v>7</v>
      </c>
      <c r="Y261" s="1">
        <f t="shared" si="92"/>
        <v>494</v>
      </c>
      <c r="Z261" s="1">
        <f t="shared" si="93"/>
        <v>209</v>
      </c>
      <c r="AA261" s="15">
        <f t="shared" si="94"/>
        <v>0.70270270270270274</v>
      </c>
      <c r="AB261" s="15">
        <f t="shared" si="95"/>
        <v>0.29729729729729731</v>
      </c>
    </row>
    <row r="262" spans="1:29" s="4" customFormat="1" x14ac:dyDescent="0.25">
      <c r="A262" s="2">
        <v>4</v>
      </c>
      <c r="B262" s="2" t="s">
        <v>30</v>
      </c>
      <c r="C262" s="2">
        <v>459</v>
      </c>
      <c r="D262" s="1" t="s">
        <v>78</v>
      </c>
      <c r="E262" s="1" t="s">
        <v>78</v>
      </c>
      <c r="F262" s="2">
        <v>1980</v>
      </c>
      <c r="G262" s="2" t="s">
        <v>10</v>
      </c>
      <c r="H262" s="1">
        <v>336</v>
      </c>
      <c r="I262" s="1">
        <v>0</v>
      </c>
      <c r="J262" s="1">
        <v>75</v>
      </c>
      <c r="K262" s="1">
        <v>139</v>
      </c>
      <c r="L262" s="1">
        <v>1</v>
      </c>
      <c r="M262" s="1">
        <v>0</v>
      </c>
      <c r="N262" s="2" t="s">
        <v>727</v>
      </c>
      <c r="O262" s="2" t="s">
        <v>727</v>
      </c>
      <c r="P262" s="2" t="s">
        <v>727</v>
      </c>
      <c r="Q262" s="2" t="s">
        <v>727</v>
      </c>
      <c r="R262" s="1">
        <v>2</v>
      </c>
      <c r="S262" s="1">
        <v>0</v>
      </c>
      <c r="T262" s="1">
        <v>0</v>
      </c>
      <c r="U262" s="1">
        <v>2</v>
      </c>
      <c r="V262" s="1">
        <v>1</v>
      </c>
      <c r="W262" s="17">
        <v>0</v>
      </c>
      <c r="X262" s="1">
        <v>3</v>
      </c>
      <c r="Y262" s="1">
        <f t="shared" si="92"/>
        <v>223</v>
      </c>
      <c r="Z262" s="1">
        <f t="shared" si="93"/>
        <v>113</v>
      </c>
      <c r="AA262" s="15">
        <f t="shared" si="94"/>
        <v>0.66369047619047616</v>
      </c>
      <c r="AB262" s="15">
        <f t="shared" si="95"/>
        <v>0.33630952380952384</v>
      </c>
    </row>
    <row r="263" spans="1:29" s="4" customFormat="1" x14ac:dyDescent="0.25">
      <c r="A263" s="2">
        <v>5</v>
      </c>
      <c r="B263" s="2" t="s">
        <v>30</v>
      </c>
      <c r="C263" s="2">
        <v>459</v>
      </c>
      <c r="D263" s="1" t="s">
        <v>78</v>
      </c>
      <c r="E263" s="1" t="s">
        <v>78</v>
      </c>
      <c r="F263" s="2">
        <v>1981</v>
      </c>
      <c r="G263" s="2" t="s">
        <v>10</v>
      </c>
      <c r="H263" s="1">
        <v>209</v>
      </c>
      <c r="I263" s="1">
        <v>1</v>
      </c>
      <c r="J263" s="1">
        <v>74</v>
      </c>
      <c r="K263" s="1">
        <v>58</v>
      </c>
      <c r="L263" s="1">
        <v>2</v>
      </c>
      <c r="M263" s="1">
        <v>0</v>
      </c>
      <c r="N263" s="2" t="s">
        <v>727</v>
      </c>
      <c r="O263" s="2" t="s">
        <v>727</v>
      </c>
      <c r="P263" s="2" t="s">
        <v>727</v>
      </c>
      <c r="Q263" s="2" t="s">
        <v>727</v>
      </c>
      <c r="R263" s="1">
        <v>0</v>
      </c>
      <c r="S263" s="1">
        <v>1</v>
      </c>
      <c r="T263" s="1">
        <v>0</v>
      </c>
      <c r="U263" s="1">
        <v>2</v>
      </c>
      <c r="V263" s="1">
        <v>2</v>
      </c>
      <c r="W263" s="17">
        <v>0</v>
      </c>
      <c r="X263" s="1">
        <v>0</v>
      </c>
      <c r="Y263" s="1">
        <f t="shared" si="92"/>
        <v>140</v>
      </c>
      <c r="Z263" s="1">
        <f t="shared" si="93"/>
        <v>69</v>
      </c>
      <c r="AA263" s="15">
        <f t="shared" si="94"/>
        <v>0.66985645933014359</v>
      </c>
      <c r="AB263" s="15">
        <f t="shared" si="95"/>
        <v>0.33014354066985646</v>
      </c>
    </row>
    <row r="264" spans="1:29" s="4" customFormat="1" x14ac:dyDescent="0.25">
      <c r="A264" s="2">
        <v>6</v>
      </c>
      <c r="B264" s="2" t="s">
        <v>30</v>
      </c>
      <c r="C264" s="2">
        <v>459</v>
      </c>
      <c r="D264" s="1" t="s">
        <v>78</v>
      </c>
      <c r="E264" s="1" t="s">
        <v>78</v>
      </c>
      <c r="F264" s="2">
        <v>1982</v>
      </c>
      <c r="G264" s="2" t="s">
        <v>10</v>
      </c>
      <c r="H264" s="1">
        <v>295</v>
      </c>
      <c r="I264" s="1">
        <v>0</v>
      </c>
      <c r="J264" s="1">
        <v>102</v>
      </c>
      <c r="K264" s="1">
        <v>70</v>
      </c>
      <c r="L264" s="1">
        <v>1</v>
      </c>
      <c r="M264" s="1">
        <v>0</v>
      </c>
      <c r="N264" s="2" t="s">
        <v>727</v>
      </c>
      <c r="O264" s="2" t="s">
        <v>727</v>
      </c>
      <c r="P264" s="2" t="s">
        <v>727</v>
      </c>
      <c r="Q264" s="2" t="s">
        <v>727</v>
      </c>
      <c r="R264" s="1">
        <v>0</v>
      </c>
      <c r="S264" s="1">
        <v>1</v>
      </c>
      <c r="T264" s="1">
        <v>0</v>
      </c>
      <c r="U264" s="1">
        <v>0</v>
      </c>
      <c r="V264" s="1">
        <v>6</v>
      </c>
      <c r="W264" s="17">
        <v>0</v>
      </c>
      <c r="X264" s="1">
        <v>3</v>
      </c>
      <c r="Y264" s="1">
        <f t="shared" si="92"/>
        <v>183</v>
      </c>
      <c r="Z264" s="1">
        <f t="shared" si="93"/>
        <v>112</v>
      </c>
      <c r="AA264" s="15">
        <f t="shared" si="94"/>
        <v>0.62033898305084745</v>
      </c>
      <c r="AB264" s="15">
        <f t="shared" si="95"/>
        <v>0.37966101694915255</v>
      </c>
    </row>
    <row r="265" spans="1:29" s="4" customFormat="1" x14ac:dyDescent="0.25">
      <c r="A265" s="2">
        <v>7</v>
      </c>
      <c r="B265" s="2" t="s">
        <v>30</v>
      </c>
      <c r="C265" s="2">
        <v>459</v>
      </c>
      <c r="D265" s="1" t="s">
        <v>78</v>
      </c>
      <c r="E265" s="1" t="s">
        <v>78</v>
      </c>
      <c r="F265" s="2">
        <v>1983</v>
      </c>
      <c r="G265" s="2" t="s">
        <v>10</v>
      </c>
      <c r="H265" s="1">
        <v>200</v>
      </c>
      <c r="I265" s="1">
        <v>5</v>
      </c>
      <c r="J265" s="1">
        <v>43</v>
      </c>
      <c r="K265" s="1">
        <v>87</v>
      </c>
      <c r="L265" s="1">
        <v>1</v>
      </c>
      <c r="M265" s="1">
        <v>0</v>
      </c>
      <c r="N265" s="2" t="s">
        <v>727</v>
      </c>
      <c r="O265" s="2" t="s">
        <v>727</v>
      </c>
      <c r="P265" s="2" t="s">
        <v>727</v>
      </c>
      <c r="Q265" s="2" t="s">
        <v>727</v>
      </c>
      <c r="R265" s="1">
        <v>2</v>
      </c>
      <c r="S265" s="1">
        <v>1</v>
      </c>
      <c r="T265" s="1">
        <v>0</v>
      </c>
      <c r="U265" s="1">
        <v>1</v>
      </c>
      <c r="V265" s="1">
        <v>1</v>
      </c>
      <c r="W265" s="17">
        <v>0</v>
      </c>
      <c r="X265" s="1">
        <v>3</v>
      </c>
      <c r="Y265" s="1">
        <f t="shared" si="92"/>
        <v>144</v>
      </c>
      <c r="Z265" s="1">
        <f t="shared" si="93"/>
        <v>56</v>
      </c>
      <c r="AA265" s="15">
        <f t="shared" si="94"/>
        <v>0.72</v>
      </c>
      <c r="AB265" s="15">
        <f t="shared" si="95"/>
        <v>0.28000000000000003</v>
      </c>
    </row>
    <row r="266" spans="1:29" s="4" customFormat="1" x14ac:dyDescent="0.25">
      <c r="A266" s="2">
        <v>8</v>
      </c>
      <c r="B266" s="2" t="s">
        <v>30</v>
      </c>
      <c r="C266" s="2">
        <v>459</v>
      </c>
      <c r="D266" s="1" t="s">
        <v>78</v>
      </c>
      <c r="E266" s="1" t="s">
        <v>78</v>
      </c>
      <c r="F266" s="2">
        <v>1984</v>
      </c>
      <c r="G266" s="2" t="s">
        <v>10</v>
      </c>
      <c r="H266" s="1">
        <v>109</v>
      </c>
      <c r="I266" s="1">
        <v>2</v>
      </c>
      <c r="J266" s="1">
        <v>27</v>
      </c>
      <c r="K266" s="1">
        <v>52</v>
      </c>
      <c r="L266" s="1">
        <v>0</v>
      </c>
      <c r="M266" s="1">
        <v>0</v>
      </c>
      <c r="N266" s="2" t="s">
        <v>727</v>
      </c>
      <c r="O266" s="2" t="s">
        <v>727</v>
      </c>
      <c r="P266" s="2" t="s">
        <v>727</v>
      </c>
      <c r="Q266" s="2" t="s">
        <v>727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7">
        <v>0</v>
      </c>
      <c r="X266" s="1">
        <v>0</v>
      </c>
      <c r="Y266" s="1">
        <f t="shared" si="92"/>
        <v>81</v>
      </c>
      <c r="Z266" s="1">
        <f t="shared" si="93"/>
        <v>28</v>
      </c>
      <c r="AA266" s="15">
        <f t="shared" si="94"/>
        <v>0.74311926605504586</v>
      </c>
      <c r="AB266" s="15">
        <f t="shared" si="95"/>
        <v>0.25688073394495414</v>
      </c>
    </row>
    <row r="267" spans="1:29" s="4" customFormat="1" x14ac:dyDescent="0.25">
      <c r="A267" s="2">
        <v>9</v>
      </c>
      <c r="B267" s="2" t="s">
        <v>30</v>
      </c>
      <c r="C267" s="2">
        <v>459</v>
      </c>
      <c r="D267" s="1" t="s">
        <v>78</v>
      </c>
      <c r="E267" s="1" t="s">
        <v>78</v>
      </c>
      <c r="F267" s="2">
        <v>1985</v>
      </c>
      <c r="G267" s="2" t="s">
        <v>10</v>
      </c>
      <c r="H267" s="1">
        <v>228</v>
      </c>
      <c r="I267" s="1">
        <v>5</v>
      </c>
      <c r="J267" s="1">
        <v>57</v>
      </c>
      <c r="K267" s="1">
        <v>73</v>
      </c>
      <c r="L267" s="1">
        <v>1</v>
      </c>
      <c r="M267" s="1">
        <v>12</v>
      </c>
      <c r="N267" s="2" t="s">
        <v>727</v>
      </c>
      <c r="O267" s="2" t="s">
        <v>727</v>
      </c>
      <c r="P267" s="2" t="s">
        <v>727</v>
      </c>
      <c r="Q267" s="2" t="s">
        <v>727</v>
      </c>
      <c r="R267" s="1">
        <v>1</v>
      </c>
      <c r="S267" s="1">
        <v>0</v>
      </c>
      <c r="T267" s="1">
        <v>0</v>
      </c>
      <c r="U267" s="1">
        <v>3</v>
      </c>
      <c r="V267" s="1">
        <v>2</v>
      </c>
      <c r="W267" s="17">
        <v>0</v>
      </c>
      <c r="X267" s="1">
        <v>9</v>
      </c>
      <c r="Y267" s="1">
        <f t="shared" si="92"/>
        <v>163</v>
      </c>
      <c r="Z267" s="1">
        <f t="shared" si="93"/>
        <v>65</v>
      </c>
      <c r="AA267" s="15">
        <f t="shared" si="94"/>
        <v>0.71491228070175439</v>
      </c>
      <c r="AB267" s="15">
        <f t="shared" si="95"/>
        <v>0.28508771929824561</v>
      </c>
    </row>
    <row r="268" spans="1:29" s="4" customFormat="1" x14ac:dyDescent="0.25">
      <c r="A268" s="2">
        <v>10</v>
      </c>
      <c r="B268" s="2" t="s">
        <v>30</v>
      </c>
      <c r="C268" s="2">
        <v>459</v>
      </c>
      <c r="D268" s="1" t="s">
        <v>78</v>
      </c>
      <c r="E268" s="1" t="s">
        <v>78</v>
      </c>
      <c r="F268" s="2">
        <v>1986</v>
      </c>
      <c r="G268" s="2" t="s">
        <v>10</v>
      </c>
      <c r="H268" s="1">
        <v>290</v>
      </c>
      <c r="I268" s="1">
        <v>30</v>
      </c>
      <c r="J268" s="1">
        <v>85</v>
      </c>
      <c r="K268" s="1">
        <v>80</v>
      </c>
      <c r="L268" s="1">
        <v>0</v>
      </c>
      <c r="M268" s="1">
        <v>1</v>
      </c>
      <c r="N268" s="2" t="s">
        <v>727</v>
      </c>
      <c r="O268" s="2" t="s">
        <v>727</v>
      </c>
      <c r="P268" s="2" t="s">
        <v>727</v>
      </c>
      <c r="Q268" s="2" t="s">
        <v>727</v>
      </c>
      <c r="R268" s="1">
        <v>0</v>
      </c>
      <c r="S268" s="1">
        <v>0</v>
      </c>
      <c r="T268" s="1">
        <v>0</v>
      </c>
      <c r="U268" s="1">
        <v>0</v>
      </c>
      <c r="V268" s="1">
        <v>3</v>
      </c>
      <c r="W268" s="17">
        <v>0</v>
      </c>
      <c r="X268" s="1">
        <v>4</v>
      </c>
      <c r="Y268" s="1">
        <f t="shared" si="92"/>
        <v>203</v>
      </c>
      <c r="Z268" s="1">
        <f t="shared" si="93"/>
        <v>87</v>
      </c>
      <c r="AA268" s="15">
        <f t="shared" si="94"/>
        <v>0.7</v>
      </c>
      <c r="AB268" s="15">
        <f t="shared" si="95"/>
        <v>0.3</v>
      </c>
    </row>
    <row r="269" spans="1:29" s="4" customFormat="1" x14ac:dyDescent="0.25">
      <c r="A269" s="3"/>
      <c r="B269" s="3"/>
      <c r="C269" s="3"/>
      <c r="D269" s="128" t="s">
        <v>643</v>
      </c>
      <c r="E269" s="129"/>
      <c r="F269" s="81">
        <v>9</v>
      </c>
      <c r="G269" s="81">
        <f>COUNTA(G259:G268)</f>
        <v>10</v>
      </c>
      <c r="H269" s="70">
        <f>SUM(H259:H268)</f>
        <v>3322</v>
      </c>
      <c r="I269" s="70">
        <f t="shared" ref="I269:X269" si="123">SUM(I259:I268)</f>
        <v>49</v>
      </c>
      <c r="J269" s="70">
        <f t="shared" si="123"/>
        <v>1006</v>
      </c>
      <c r="K269" s="70">
        <f t="shared" si="123"/>
        <v>1098</v>
      </c>
      <c r="L269" s="70">
        <f t="shared" si="123"/>
        <v>9</v>
      </c>
      <c r="M269" s="70">
        <f t="shared" si="123"/>
        <v>21</v>
      </c>
      <c r="N269" s="120" t="s">
        <v>727</v>
      </c>
      <c r="O269" s="120" t="s">
        <v>727</v>
      </c>
      <c r="P269" s="120" t="s">
        <v>727</v>
      </c>
      <c r="Q269" s="120" t="s">
        <v>727</v>
      </c>
      <c r="R269" s="70">
        <f t="shared" si="123"/>
        <v>16</v>
      </c>
      <c r="S269" s="70">
        <f t="shared" si="123"/>
        <v>3</v>
      </c>
      <c r="T269" s="70">
        <f t="shared" si="123"/>
        <v>3</v>
      </c>
      <c r="U269" s="70">
        <f t="shared" si="123"/>
        <v>18</v>
      </c>
      <c r="V269" s="70">
        <f t="shared" si="123"/>
        <v>66</v>
      </c>
      <c r="W269" s="70">
        <f t="shared" si="123"/>
        <v>0</v>
      </c>
      <c r="X269" s="70">
        <f t="shared" si="123"/>
        <v>33</v>
      </c>
      <c r="Y269" s="70">
        <f t="shared" ref="Y269" si="124">SUM(I269:X269)</f>
        <v>2322</v>
      </c>
      <c r="Z269" s="70">
        <f t="shared" ref="Z269" si="125">H269-Y269</f>
        <v>1000</v>
      </c>
      <c r="AA269" s="71">
        <f t="shared" ref="AA269" si="126">Y269/H269</f>
        <v>0.69897652016857315</v>
      </c>
      <c r="AB269" s="71">
        <f t="shared" ref="AB269" si="127">Z269/H269</f>
        <v>0.30102347983142685</v>
      </c>
    </row>
    <row r="270" spans="1:29" s="4" customFormat="1" x14ac:dyDescent="0.25">
      <c r="A270" s="3"/>
      <c r="B270" s="3"/>
      <c r="C270" s="3"/>
      <c r="F270" s="3"/>
      <c r="G270" s="3"/>
    </row>
    <row r="271" spans="1:29" s="32" customFormat="1" x14ac:dyDescent="0.25">
      <c r="A271" s="31"/>
      <c r="B271" s="31"/>
      <c r="C271" s="31"/>
      <c r="E271" s="133" t="s">
        <v>51</v>
      </c>
      <c r="F271" s="134"/>
      <c r="G271" s="134"/>
      <c r="H271" s="134"/>
      <c r="I271" s="65" t="s">
        <v>0</v>
      </c>
      <c r="J271" s="65" t="s">
        <v>1</v>
      </c>
      <c r="K271" s="65" t="s">
        <v>2</v>
      </c>
      <c r="L271" s="65" t="s">
        <v>27</v>
      </c>
      <c r="M271" s="65" t="s">
        <v>3</v>
      </c>
      <c r="N271" s="65" t="s">
        <v>28</v>
      </c>
      <c r="O271" s="65" t="s">
        <v>25</v>
      </c>
      <c r="P271" s="65" t="s">
        <v>29</v>
      </c>
      <c r="Q271" s="65" t="s">
        <v>4</v>
      </c>
      <c r="R271" s="36" t="s">
        <v>26</v>
      </c>
      <c r="S271" s="37" t="s">
        <v>46</v>
      </c>
      <c r="T271" s="37"/>
      <c r="AA271" s="33"/>
      <c r="AB271" s="33"/>
      <c r="AC271" s="4"/>
    </row>
    <row r="272" spans="1:29" s="4" customFormat="1" x14ac:dyDescent="0.2">
      <c r="A272" s="3"/>
      <c r="B272" s="3"/>
      <c r="C272" s="3"/>
      <c r="E272" s="134"/>
      <c r="F272" s="134"/>
      <c r="G272" s="134"/>
      <c r="H272" s="134"/>
      <c r="I272" s="72">
        <v>57</v>
      </c>
      <c r="J272" s="72">
        <v>1039</v>
      </c>
      <c r="K272" s="72">
        <v>1115</v>
      </c>
      <c r="L272" s="72">
        <v>42</v>
      </c>
      <c r="M272" s="72">
        <v>36</v>
      </c>
      <c r="N272" s="72" t="s">
        <v>727</v>
      </c>
      <c r="O272" s="72" t="s">
        <v>727</v>
      </c>
      <c r="P272" s="72" t="s">
        <v>727</v>
      </c>
      <c r="Q272" s="72" t="s">
        <v>727</v>
      </c>
      <c r="R272" s="82">
        <f>W269</f>
        <v>0</v>
      </c>
      <c r="S272" s="83">
        <f>X269</f>
        <v>33</v>
      </c>
      <c r="T272" s="38"/>
      <c r="AA272" s="10"/>
      <c r="AB272" s="10"/>
    </row>
    <row r="273" spans="1:29" s="4" customFormat="1" ht="6.75" customHeight="1" x14ac:dyDescent="0.25">
      <c r="A273" s="3"/>
      <c r="B273" s="3"/>
      <c r="C273" s="3"/>
      <c r="F273" s="3"/>
      <c r="G273" s="3"/>
      <c r="H273" s="12"/>
      <c r="I273" s="3"/>
      <c r="J273" s="3"/>
      <c r="K273" s="3"/>
      <c r="L273" s="3"/>
      <c r="M273" s="3"/>
      <c r="N273" s="3"/>
      <c r="O273" s="3"/>
      <c r="P273" s="3"/>
      <c r="Q273" s="3"/>
      <c r="R273" s="39"/>
      <c r="S273" s="40"/>
      <c r="T273" s="40"/>
      <c r="AA273" s="10"/>
      <c r="AB273" s="10"/>
    </row>
    <row r="274" spans="1:29" s="13" customFormat="1" x14ac:dyDescent="0.25">
      <c r="A274" s="34"/>
      <c r="B274" s="34"/>
      <c r="C274" s="34"/>
      <c r="E274" s="133" t="s">
        <v>52</v>
      </c>
      <c r="F274" s="133"/>
      <c r="G274" s="133"/>
      <c r="H274" s="133"/>
      <c r="I274" s="133" t="s">
        <v>530</v>
      </c>
      <c r="J274" s="134"/>
      <c r="K274" s="134"/>
      <c r="L274" s="133" t="s">
        <v>531</v>
      </c>
      <c r="M274" s="133"/>
      <c r="N274" s="65" t="s">
        <v>28</v>
      </c>
      <c r="O274" s="65" t="s">
        <v>25</v>
      </c>
      <c r="P274" s="65" t="s">
        <v>29</v>
      </c>
      <c r="Q274" s="65" t="s">
        <v>4</v>
      </c>
      <c r="AA274" s="35"/>
      <c r="AB274" s="35"/>
      <c r="AC274" s="4"/>
    </row>
    <row r="275" spans="1:29" s="4" customFormat="1" x14ac:dyDescent="0.25">
      <c r="A275" s="3"/>
      <c r="B275" s="3"/>
      <c r="C275" s="3"/>
      <c r="E275" s="133"/>
      <c r="F275" s="133"/>
      <c r="G275" s="133"/>
      <c r="H275" s="133"/>
      <c r="I275" s="135">
        <f>I272+K272+M272</f>
        <v>1208</v>
      </c>
      <c r="J275" s="136"/>
      <c r="K275" s="136"/>
      <c r="L275" s="135">
        <f>J272+L272</f>
        <v>1081</v>
      </c>
      <c r="M275" s="136"/>
      <c r="N275" s="66" t="str">
        <f>N272</f>
        <v>N.P.</v>
      </c>
      <c r="O275" s="66" t="str">
        <f>O272</f>
        <v>N.P.</v>
      </c>
      <c r="P275" s="66" t="str">
        <f>P272</f>
        <v>N.P.</v>
      </c>
      <c r="Q275" s="66" t="str">
        <f>Q272</f>
        <v>N.P.</v>
      </c>
      <c r="AA275" s="10"/>
      <c r="AB275" s="10"/>
    </row>
    <row r="276" spans="1:29" s="4" customFormat="1" x14ac:dyDescent="0.25">
      <c r="A276" s="3"/>
      <c r="B276" s="3"/>
      <c r="C276" s="3"/>
      <c r="F276" s="3"/>
      <c r="G276" s="3"/>
    </row>
    <row r="277" spans="1:29" x14ac:dyDescent="0.2">
      <c r="AC277" s="4"/>
    </row>
    <row r="278" spans="1:29" s="4" customFormat="1" x14ac:dyDescent="0.25">
      <c r="A278" s="2">
        <v>1</v>
      </c>
      <c r="B278" s="2" t="s">
        <v>30</v>
      </c>
      <c r="C278" s="2">
        <v>463</v>
      </c>
      <c r="D278" s="1" t="s">
        <v>79</v>
      </c>
      <c r="E278" s="1" t="s">
        <v>79</v>
      </c>
      <c r="F278" s="2">
        <v>1995</v>
      </c>
      <c r="G278" s="2" t="s">
        <v>10</v>
      </c>
      <c r="H278" s="1">
        <v>615</v>
      </c>
      <c r="I278" s="1">
        <v>126</v>
      </c>
      <c r="J278" s="1">
        <v>103</v>
      </c>
      <c r="K278" s="1">
        <v>24</v>
      </c>
      <c r="L278" s="1">
        <v>3</v>
      </c>
      <c r="M278" s="1">
        <v>2</v>
      </c>
      <c r="N278" s="1">
        <v>125</v>
      </c>
      <c r="O278" s="2" t="s">
        <v>727</v>
      </c>
      <c r="P278" s="2" t="s">
        <v>727</v>
      </c>
      <c r="Q278" s="1">
        <v>8</v>
      </c>
      <c r="R278" s="1">
        <v>2</v>
      </c>
      <c r="S278" s="1">
        <v>2</v>
      </c>
      <c r="T278" s="1">
        <v>1</v>
      </c>
      <c r="U278" s="1">
        <v>0</v>
      </c>
      <c r="V278" s="1">
        <v>6</v>
      </c>
      <c r="W278" s="17">
        <v>0</v>
      </c>
      <c r="X278" s="1">
        <v>4</v>
      </c>
      <c r="Y278" s="1">
        <f t="shared" si="92"/>
        <v>406</v>
      </c>
      <c r="Z278" s="1">
        <f t="shared" si="93"/>
        <v>209</v>
      </c>
      <c r="AA278" s="15">
        <f t="shared" si="94"/>
        <v>0.66016260162601625</v>
      </c>
      <c r="AB278" s="15">
        <f t="shared" si="95"/>
        <v>0.33983739837398375</v>
      </c>
    </row>
    <row r="279" spans="1:29" s="4" customFormat="1" x14ac:dyDescent="0.25">
      <c r="A279" s="2">
        <v>2</v>
      </c>
      <c r="B279" s="2" t="s">
        <v>30</v>
      </c>
      <c r="C279" s="2">
        <v>463</v>
      </c>
      <c r="D279" s="1" t="s">
        <v>79</v>
      </c>
      <c r="E279" s="1" t="s">
        <v>79</v>
      </c>
      <c r="F279" s="2">
        <v>1995</v>
      </c>
      <c r="G279" s="2" t="s">
        <v>11</v>
      </c>
      <c r="H279" s="1">
        <v>615</v>
      </c>
      <c r="I279" s="1">
        <v>94</v>
      </c>
      <c r="J279" s="1">
        <v>113</v>
      </c>
      <c r="K279" s="1">
        <v>46</v>
      </c>
      <c r="L279" s="1">
        <v>3</v>
      </c>
      <c r="M279" s="1">
        <v>0</v>
      </c>
      <c r="N279" s="1">
        <v>144</v>
      </c>
      <c r="O279" s="2" t="s">
        <v>727</v>
      </c>
      <c r="P279" s="2" t="s">
        <v>727</v>
      </c>
      <c r="Q279" s="1">
        <v>8</v>
      </c>
      <c r="R279" s="1">
        <v>5</v>
      </c>
      <c r="S279" s="1">
        <v>4</v>
      </c>
      <c r="T279" s="1">
        <v>1</v>
      </c>
      <c r="U279" s="1">
        <v>0</v>
      </c>
      <c r="V279" s="1">
        <v>12</v>
      </c>
      <c r="W279" s="17">
        <v>0</v>
      </c>
      <c r="X279" s="1">
        <v>8</v>
      </c>
      <c r="Y279" s="1">
        <f t="shared" si="92"/>
        <v>438</v>
      </c>
      <c r="Z279" s="1">
        <f t="shared" si="93"/>
        <v>177</v>
      </c>
      <c r="AA279" s="15">
        <f t="shared" si="94"/>
        <v>0.71219512195121948</v>
      </c>
      <c r="AB279" s="15">
        <f t="shared" si="95"/>
        <v>0.28780487804878047</v>
      </c>
    </row>
    <row r="280" spans="1:29" s="4" customFormat="1" x14ac:dyDescent="0.25">
      <c r="A280" s="2">
        <v>3</v>
      </c>
      <c r="B280" s="2" t="s">
        <v>30</v>
      </c>
      <c r="C280" s="2">
        <v>463</v>
      </c>
      <c r="D280" s="1" t="s">
        <v>79</v>
      </c>
      <c r="E280" s="1" t="s">
        <v>79</v>
      </c>
      <c r="F280" s="2">
        <v>1995</v>
      </c>
      <c r="G280" s="2" t="s">
        <v>12</v>
      </c>
      <c r="H280" s="1">
        <v>615</v>
      </c>
      <c r="I280" s="1">
        <v>107</v>
      </c>
      <c r="J280" s="1">
        <v>129</v>
      </c>
      <c r="K280" s="1">
        <v>20</v>
      </c>
      <c r="L280" s="1">
        <v>3</v>
      </c>
      <c r="M280" s="1">
        <v>1</v>
      </c>
      <c r="N280" s="1">
        <v>94</v>
      </c>
      <c r="O280" s="2" t="s">
        <v>727</v>
      </c>
      <c r="P280" s="2" t="s">
        <v>727</v>
      </c>
      <c r="Q280" s="1">
        <v>18</v>
      </c>
      <c r="R280" s="1">
        <v>8</v>
      </c>
      <c r="S280" s="1">
        <v>0</v>
      </c>
      <c r="T280" s="1">
        <v>0</v>
      </c>
      <c r="U280" s="1">
        <v>0</v>
      </c>
      <c r="V280" s="1">
        <v>4</v>
      </c>
      <c r="W280" s="17">
        <v>0</v>
      </c>
      <c r="X280" s="1">
        <v>4</v>
      </c>
      <c r="Y280" s="1">
        <f t="shared" si="92"/>
        <v>388</v>
      </c>
      <c r="Z280" s="1">
        <f t="shared" si="93"/>
        <v>227</v>
      </c>
      <c r="AA280" s="15">
        <f t="shared" si="94"/>
        <v>0.6308943089430894</v>
      </c>
      <c r="AB280" s="15">
        <f t="shared" si="95"/>
        <v>0.36910569105691055</v>
      </c>
    </row>
    <row r="281" spans="1:29" s="4" customFormat="1" x14ac:dyDescent="0.25">
      <c r="A281" s="2">
        <v>4</v>
      </c>
      <c r="B281" s="2" t="s">
        <v>30</v>
      </c>
      <c r="C281" s="2">
        <v>463</v>
      </c>
      <c r="D281" s="1" t="s">
        <v>79</v>
      </c>
      <c r="E281" s="1" t="s">
        <v>79</v>
      </c>
      <c r="F281" s="2">
        <v>1996</v>
      </c>
      <c r="G281" s="2" t="s">
        <v>10</v>
      </c>
      <c r="H281" s="1">
        <v>388</v>
      </c>
      <c r="I281" s="1">
        <v>81</v>
      </c>
      <c r="J281" s="1">
        <v>91</v>
      </c>
      <c r="K281" s="1">
        <v>11</v>
      </c>
      <c r="L281" s="1">
        <v>1</v>
      </c>
      <c r="M281" s="1">
        <v>1</v>
      </c>
      <c r="N281" s="1">
        <v>3</v>
      </c>
      <c r="O281" s="2" t="s">
        <v>727</v>
      </c>
      <c r="P281" s="2" t="s">
        <v>727</v>
      </c>
      <c r="Q281" s="1">
        <v>0</v>
      </c>
      <c r="R281" s="1">
        <v>1</v>
      </c>
      <c r="S281" s="1">
        <v>1</v>
      </c>
      <c r="T281" s="1">
        <v>0</v>
      </c>
      <c r="U281" s="1">
        <v>0</v>
      </c>
      <c r="V281" s="1">
        <v>0</v>
      </c>
      <c r="W281" s="17">
        <v>0</v>
      </c>
      <c r="X281" s="1">
        <v>12</v>
      </c>
      <c r="Y281" s="1">
        <f t="shared" si="92"/>
        <v>202</v>
      </c>
      <c r="Z281" s="1">
        <f t="shared" si="93"/>
        <v>186</v>
      </c>
      <c r="AA281" s="15">
        <f t="shared" si="94"/>
        <v>0.52061855670103097</v>
      </c>
      <c r="AB281" s="15">
        <f t="shared" si="95"/>
        <v>0.47938144329896909</v>
      </c>
    </row>
    <row r="282" spans="1:29" s="4" customFormat="1" x14ac:dyDescent="0.25">
      <c r="A282" s="2">
        <v>5</v>
      </c>
      <c r="B282" s="2" t="s">
        <v>30</v>
      </c>
      <c r="C282" s="2">
        <v>463</v>
      </c>
      <c r="D282" s="1" t="s">
        <v>79</v>
      </c>
      <c r="E282" s="1" t="s">
        <v>79</v>
      </c>
      <c r="F282" s="2">
        <v>1997</v>
      </c>
      <c r="G282" s="2" t="s">
        <v>10</v>
      </c>
      <c r="H282" s="1">
        <v>443</v>
      </c>
      <c r="I282" s="1">
        <v>57</v>
      </c>
      <c r="J282" s="1">
        <v>74</v>
      </c>
      <c r="K282" s="1">
        <v>10</v>
      </c>
      <c r="L282" s="1">
        <v>2</v>
      </c>
      <c r="M282" s="1">
        <v>3</v>
      </c>
      <c r="N282" s="1">
        <v>74</v>
      </c>
      <c r="O282" s="2" t="s">
        <v>727</v>
      </c>
      <c r="P282" s="2" t="s">
        <v>727</v>
      </c>
      <c r="Q282" s="1">
        <v>3</v>
      </c>
      <c r="R282" s="1">
        <v>3</v>
      </c>
      <c r="S282" s="1">
        <v>4</v>
      </c>
      <c r="T282" s="1">
        <v>0</v>
      </c>
      <c r="U282" s="1">
        <v>0</v>
      </c>
      <c r="V282" s="1">
        <v>3</v>
      </c>
      <c r="W282" s="17">
        <v>0</v>
      </c>
      <c r="X282" s="1">
        <v>4</v>
      </c>
      <c r="Y282" s="1">
        <f t="shared" si="92"/>
        <v>237</v>
      </c>
      <c r="Z282" s="1">
        <f t="shared" si="93"/>
        <v>206</v>
      </c>
      <c r="AA282" s="15">
        <f t="shared" si="94"/>
        <v>0.53498871331828446</v>
      </c>
      <c r="AB282" s="15">
        <f t="shared" si="95"/>
        <v>0.4650112866817156</v>
      </c>
    </row>
    <row r="283" spans="1:29" s="4" customFormat="1" x14ac:dyDescent="0.25">
      <c r="A283" s="2">
        <v>6</v>
      </c>
      <c r="B283" s="2" t="s">
        <v>30</v>
      </c>
      <c r="C283" s="2">
        <v>463</v>
      </c>
      <c r="D283" s="1" t="s">
        <v>79</v>
      </c>
      <c r="E283" s="1" t="s">
        <v>79</v>
      </c>
      <c r="F283" s="2">
        <v>1998</v>
      </c>
      <c r="G283" s="2" t="s">
        <v>10</v>
      </c>
      <c r="H283" s="1">
        <v>662</v>
      </c>
      <c r="I283" s="1">
        <v>131</v>
      </c>
      <c r="J283" s="1">
        <v>248</v>
      </c>
      <c r="K283" s="1">
        <v>10</v>
      </c>
      <c r="L283" s="1">
        <v>0</v>
      </c>
      <c r="M283" s="1">
        <v>2</v>
      </c>
      <c r="N283" s="1">
        <v>18</v>
      </c>
      <c r="O283" s="2" t="s">
        <v>727</v>
      </c>
      <c r="P283" s="2" t="s">
        <v>727</v>
      </c>
      <c r="Q283" s="1">
        <v>1</v>
      </c>
      <c r="R283" s="1">
        <v>2</v>
      </c>
      <c r="S283" s="1">
        <v>1</v>
      </c>
      <c r="T283" s="1">
        <v>1</v>
      </c>
      <c r="U283" s="1">
        <v>0</v>
      </c>
      <c r="V283" s="1">
        <v>5</v>
      </c>
      <c r="W283" s="17">
        <v>0</v>
      </c>
      <c r="X283" s="1">
        <v>11</v>
      </c>
      <c r="Y283" s="1">
        <f t="shared" si="92"/>
        <v>430</v>
      </c>
      <c r="Z283" s="1">
        <f t="shared" si="93"/>
        <v>232</v>
      </c>
      <c r="AA283" s="15">
        <f t="shared" si="94"/>
        <v>0.64954682779456197</v>
      </c>
      <c r="AB283" s="15">
        <f t="shared" si="95"/>
        <v>0.35045317220543809</v>
      </c>
    </row>
    <row r="284" spans="1:29" s="4" customFormat="1" x14ac:dyDescent="0.25">
      <c r="A284" s="3"/>
      <c r="B284" s="3"/>
      <c r="C284" s="3"/>
      <c r="D284" s="128" t="s">
        <v>644</v>
      </c>
      <c r="E284" s="129"/>
      <c r="F284" s="81">
        <v>4</v>
      </c>
      <c r="G284" s="81">
        <v>6</v>
      </c>
      <c r="H284" s="70">
        <f>SUM(H278:H283)</f>
        <v>3338</v>
      </c>
      <c r="I284" s="70">
        <f t="shared" ref="I284:X284" si="128">SUM(I278:I283)</f>
        <v>596</v>
      </c>
      <c r="J284" s="70">
        <f t="shared" si="128"/>
        <v>758</v>
      </c>
      <c r="K284" s="70">
        <f t="shared" si="128"/>
        <v>121</v>
      </c>
      <c r="L284" s="70">
        <f t="shared" si="128"/>
        <v>12</v>
      </c>
      <c r="M284" s="70">
        <f t="shared" si="128"/>
        <v>9</v>
      </c>
      <c r="N284" s="70">
        <f t="shared" si="128"/>
        <v>458</v>
      </c>
      <c r="O284" s="120" t="s">
        <v>727</v>
      </c>
      <c r="P284" s="120" t="s">
        <v>727</v>
      </c>
      <c r="Q284" s="70">
        <f t="shared" si="128"/>
        <v>38</v>
      </c>
      <c r="R284" s="70">
        <f t="shared" si="128"/>
        <v>21</v>
      </c>
      <c r="S284" s="70">
        <f t="shared" si="128"/>
        <v>12</v>
      </c>
      <c r="T284" s="70">
        <f t="shared" si="128"/>
        <v>3</v>
      </c>
      <c r="U284" s="70">
        <f t="shared" si="128"/>
        <v>0</v>
      </c>
      <c r="V284" s="70">
        <f t="shared" si="128"/>
        <v>30</v>
      </c>
      <c r="W284" s="70">
        <f t="shared" si="128"/>
        <v>0</v>
      </c>
      <c r="X284" s="70">
        <f t="shared" si="128"/>
        <v>43</v>
      </c>
      <c r="Y284" s="70">
        <f t="shared" ref="Y284" si="129">SUM(I284:X284)</f>
        <v>2101</v>
      </c>
      <c r="Z284" s="70">
        <f t="shared" ref="Z284" si="130">H284-Y284</f>
        <v>1237</v>
      </c>
      <c r="AA284" s="71">
        <f t="shared" ref="AA284" si="131">Y284/H284</f>
        <v>0.62941881366087482</v>
      </c>
      <c r="AB284" s="71">
        <f t="shared" ref="AB284" si="132">Z284/H284</f>
        <v>0.37058118633912523</v>
      </c>
    </row>
    <row r="285" spans="1:29" s="4" customFormat="1" x14ac:dyDescent="0.25">
      <c r="A285" s="3"/>
      <c r="B285" s="3"/>
      <c r="C285" s="3"/>
      <c r="F285" s="3"/>
      <c r="G285" s="3"/>
    </row>
    <row r="286" spans="1:29" s="32" customFormat="1" x14ac:dyDescent="0.25">
      <c r="A286" s="31"/>
      <c r="B286" s="31"/>
      <c r="C286" s="31"/>
      <c r="E286" s="133" t="s">
        <v>51</v>
      </c>
      <c r="F286" s="134"/>
      <c r="G286" s="134"/>
      <c r="H286" s="134"/>
      <c r="I286" s="65" t="s">
        <v>0</v>
      </c>
      <c r="J286" s="65" t="s">
        <v>1</v>
      </c>
      <c r="K286" s="65" t="s">
        <v>2</v>
      </c>
      <c r="L286" s="65" t="s">
        <v>27</v>
      </c>
      <c r="M286" s="65" t="s">
        <v>3</v>
      </c>
      <c r="N286" s="65" t="s">
        <v>28</v>
      </c>
      <c r="O286" s="65" t="s">
        <v>25</v>
      </c>
      <c r="P286" s="65" t="s">
        <v>29</v>
      </c>
      <c r="Q286" s="65" t="s">
        <v>4</v>
      </c>
      <c r="R286" s="36" t="s">
        <v>26</v>
      </c>
      <c r="S286" s="37" t="s">
        <v>46</v>
      </c>
      <c r="T286" s="37"/>
      <c r="AA286" s="33"/>
      <c r="AB286" s="33"/>
      <c r="AC286" s="4"/>
    </row>
    <row r="287" spans="1:29" s="4" customFormat="1" x14ac:dyDescent="0.2">
      <c r="A287" s="3"/>
      <c r="B287" s="3"/>
      <c r="C287" s="3"/>
      <c r="E287" s="134"/>
      <c r="F287" s="134"/>
      <c r="G287" s="134"/>
      <c r="H287" s="134"/>
      <c r="I287" s="72">
        <v>611</v>
      </c>
      <c r="J287" s="72">
        <v>773</v>
      </c>
      <c r="K287" s="72">
        <v>134</v>
      </c>
      <c r="L287" s="72">
        <v>27</v>
      </c>
      <c r="M287" s="72">
        <v>17</v>
      </c>
      <c r="N287" s="72">
        <v>458</v>
      </c>
      <c r="O287" s="72" t="s">
        <v>727</v>
      </c>
      <c r="P287" s="72" t="s">
        <v>727</v>
      </c>
      <c r="Q287" s="72">
        <v>38</v>
      </c>
      <c r="R287" s="82">
        <f>W284</f>
        <v>0</v>
      </c>
      <c r="S287" s="83">
        <f>X284</f>
        <v>43</v>
      </c>
      <c r="T287" s="38"/>
      <c r="AA287" s="10"/>
      <c r="AB287" s="10"/>
    </row>
    <row r="288" spans="1:29" s="4" customFormat="1" ht="6.75" customHeight="1" x14ac:dyDescent="0.25">
      <c r="A288" s="3"/>
      <c r="B288" s="3"/>
      <c r="C288" s="3"/>
      <c r="F288" s="3"/>
      <c r="G288" s="3"/>
      <c r="H288" s="12"/>
      <c r="I288" s="3"/>
      <c r="J288" s="3"/>
      <c r="K288" s="3"/>
      <c r="L288" s="3"/>
      <c r="M288" s="3"/>
      <c r="N288" s="3"/>
      <c r="O288" s="3"/>
      <c r="P288" s="3"/>
      <c r="Q288" s="3"/>
      <c r="R288" s="39"/>
      <c r="S288" s="40"/>
      <c r="T288" s="40"/>
      <c r="AA288" s="10"/>
      <c r="AB288" s="10"/>
    </row>
    <row r="289" spans="1:29" s="13" customFormat="1" x14ac:dyDescent="0.25">
      <c r="A289" s="34"/>
      <c r="B289" s="34"/>
      <c r="C289" s="34"/>
      <c r="E289" s="133" t="s">
        <v>52</v>
      </c>
      <c r="F289" s="133"/>
      <c r="G289" s="133"/>
      <c r="H289" s="133"/>
      <c r="I289" s="133" t="s">
        <v>530</v>
      </c>
      <c r="J289" s="134"/>
      <c r="K289" s="134"/>
      <c r="L289" s="133" t="s">
        <v>531</v>
      </c>
      <c r="M289" s="133"/>
      <c r="N289" s="65" t="s">
        <v>28</v>
      </c>
      <c r="O289" s="65" t="s">
        <v>25</v>
      </c>
      <c r="P289" s="65" t="s">
        <v>29</v>
      </c>
      <c r="Q289" s="65" t="s">
        <v>4</v>
      </c>
      <c r="AA289" s="35"/>
      <c r="AB289" s="35"/>
      <c r="AC289" s="4"/>
    </row>
    <row r="290" spans="1:29" s="4" customFormat="1" x14ac:dyDescent="0.25">
      <c r="A290" s="3"/>
      <c r="B290" s="3"/>
      <c r="C290" s="3"/>
      <c r="E290" s="133"/>
      <c r="F290" s="133"/>
      <c r="G290" s="133"/>
      <c r="H290" s="133"/>
      <c r="I290" s="135">
        <f>I287+K287+M287</f>
        <v>762</v>
      </c>
      <c r="J290" s="136"/>
      <c r="K290" s="136"/>
      <c r="L290" s="135">
        <f>J287+L287</f>
        <v>800</v>
      </c>
      <c r="M290" s="136"/>
      <c r="N290" s="66">
        <f>N287</f>
        <v>458</v>
      </c>
      <c r="O290" s="66" t="str">
        <f>O287</f>
        <v>N.P.</v>
      </c>
      <c r="P290" s="66" t="str">
        <f>P287</f>
        <v>N.P.</v>
      </c>
      <c r="Q290" s="66">
        <f>Q287</f>
        <v>38</v>
      </c>
      <c r="AA290" s="10"/>
      <c r="AB290" s="10"/>
    </row>
    <row r="291" spans="1:29" s="4" customFormat="1" x14ac:dyDescent="0.25">
      <c r="A291" s="3"/>
      <c r="B291" s="3"/>
      <c r="C291" s="3"/>
      <c r="F291" s="3"/>
      <c r="G291" s="3"/>
    </row>
    <row r="292" spans="1:29" x14ac:dyDescent="0.2">
      <c r="AC292" s="4"/>
    </row>
    <row r="293" spans="1:29" s="4" customFormat="1" x14ac:dyDescent="0.25">
      <c r="A293" s="2">
        <v>1</v>
      </c>
      <c r="B293" s="2" t="s">
        <v>30</v>
      </c>
      <c r="C293" s="2">
        <v>520</v>
      </c>
      <c r="D293" s="1" t="s">
        <v>80</v>
      </c>
      <c r="E293" s="1" t="s">
        <v>80</v>
      </c>
      <c r="F293" s="2">
        <v>2237</v>
      </c>
      <c r="G293" s="2" t="s">
        <v>10</v>
      </c>
      <c r="H293" s="1">
        <v>680</v>
      </c>
      <c r="I293" s="1">
        <v>2</v>
      </c>
      <c r="J293" s="1">
        <v>181</v>
      </c>
      <c r="K293" s="1">
        <v>107</v>
      </c>
      <c r="L293" s="1">
        <v>4</v>
      </c>
      <c r="M293" s="1">
        <v>1</v>
      </c>
      <c r="N293" s="1">
        <v>84</v>
      </c>
      <c r="O293" s="11">
        <v>11</v>
      </c>
      <c r="P293" s="2" t="s">
        <v>727</v>
      </c>
      <c r="Q293" s="2" t="s">
        <v>727</v>
      </c>
      <c r="R293" s="1">
        <v>2</v>
      </c>
      <c r="S293" s="1">
        <v>0</v>
      </c>
      <c r="T293" s="1">
        <v>0</v>
      </c>
      <c r="U293" s="1">
        <v>2</v>
      </c>
      <c r="V293" s="1">
        <v>0</v>
      </c>
      <c r="W293" s="17">
        <v>0</v>
      </c>
      <c r="X293" s="1">
        <v>5</v>
      </c>
      <c r="Y293" s="1">
        <f t="shared" si="92"/>
        <v>399</v>
      </c>
      <c r="Z293" s="1">
        <f t="shared" si="93"/>
        <v>281</v>
      </c>
      <c r="AA293" s="15">
        <f t="shared" si="94"/>
        <v>0.58676470588235297</v>
      </c>
      <c r="AB293" s="15">
        <f t="shared" si="95"/>
        <v>0.41323529411764703</v>
      </c>
    </row>
    <row r="294" spans="1:29" s="4" customFormat="1" x14ac:dyDescent="0.25">
      <c r="A294" s="2">
        <v>2</v>
      </c>
      <c r="B294" s="2" t="s">
        <v>30</v>
      </c>
      <c r="C294" s="2">
        <v>520</v>
      </c>
      <c r="D294" s="1" t="s">
        <v>80</v>
      </c>
      <c r="E294" s="1" t="s">
        <v>80</v>
      </c>
      <c r="F294" s="2">
        <v>2238</v>
      </c>
      <c r="G294" s="2" t="s">
        <v>10</v>
      </c>
      <c r="H294" s="1">
        <v>731</v>
      </c>
      <c r="I294" s="1">
        <v>2</v>
      </c>
      <c r="J294" s="1">
        <v>211</v>
      </c>
      <c r="K294" s="1">
        <v>37</v>
      </c>
      <c r="L294" s="1">
        <v>5</v>
      </c>
      <c r="M294" s="1">
        <v>3</v>
      </c>
      <c r="N294" s="1">
        <v>177</v>
      </c>
      <c r="O294" s="2" t="s">
        <v>727</v>
      </c>
      <c r="P294" s="2" t="s">
        <v>727</v>
      </c>
      <c r="Q294" s="2" t="s">
        <v>727</v>
      </c>
      <c r="R294" s="1">
        <v>2</v>
      </c>
      <c r="S294" s="1">
        <v>0</v>
      </c>
      <c r="T294" s="1">
        <v>0</v>
      </c>
      <c r="U294" s="1">
        <v>1</v>
      </c>
      <c r="V294" s="1">
        <v>19</v>
      </c>
      <c r="W294" s="17">
        <v>0</v>
      </c>
      <c r="X294" s="1">
        <v>1</v>
      </c>
      <c r="Y294" s="1">
        <f t="shared" si="92"/>
        <v>458</v>
      </c>
      <c r="Z294" s="1">
        <f t="shared" si="93"/>
        <v>273</v>
      </c>
      <c r="AA294" s="15">
        <f t="shared" si="94"/>
        <v>0.62653898768809846</v>
      </c>
      <c r="AB294" s="15">
        <f t="shared" si="95"/>
        <v>0.37346101231190149</v>
      </c>
    </row>
    <row r="295" spans="1:29" s="4" customFormat="1" x14ac:dyDescent="0.25">
      <c r="A295" s="2">
        <v>3</v>
      </c>
      <c r="B295" s="2" t="s">
        <v>30</v>
      </c>
      <c r="C295" s="2">
        <v>520</v>
      </c>
      <c r="D295" s="1" t="s">
        <v>80</v>
      </c>
      <c r="E295" s="1" t="s">
        <v>80</v>
      </c>
      <c r="F295" s="2">
        <v>2239</v>
      </c>
      <c r="G295" s="2" t="s">
        <v>10</v>
      </c>
      <c r="H295" s="1">
        <v>402</v>
      </c>
      <c r="I295" s="1">
        <v>3</v>
      </c>
      <c r="J295" s="1">
        <v>88</v>
      </c>
      <c r="K295" s="1">
        <v>42</v>
      </c>
      <c r="L295" s="1">
        <v>0</v>
      </c>
      <c r="M295" s="1">
        <v>5</v>
      </c>
      <c r="N295" s="1">
        <v>107</v>
      </c>
      <c r="O295" s="2" t="s">
        <v>727</v>
      </c>
      <c r="P295" s="2" t="s">
        <v>727</v>
      </c>
      <c r="Q295" s="2" t="s">
        <v>727</v>
      </c>
      <c r="R295" s="1">
        <v>1</v>
      </c>
      <c r="S295" s="1">
        <v>2</v>
      </c>
      <c r="T295" s="1">
        <v>0</v>
      </c>
      <c r="U295" s="1">
        <v>1</v>
      </c>
      <c r="V295" s="1">
        <v>13</v>
      </c>
      <c r="W295" s="17">
        <v>0</v>
      </c>
      <c r="X295" s="1">
        <v>8</v>
      </c>
      <c r="Y295" s="1">
        <f t="shared" si="92"/>
        <v>270</v>
      </c>
      <c r="Z295" s="1">
        <f t="shared" si="93"/>
        <v>132</v>
      </c>
      <c r="AA295" s="15">
        <f t="shared" si="94"/>
        <v>0.67164179104477617</v>
      </c>
      <c r="AB295" s="15">
        <f t="shared" si="95"/>
        <v>0.32835820895522388</v>
      </c>
    </row>
    <row r="296" spans="1:29" s="4" customFormat="1" x14ac:dyDescent="0.25">
      <c r="A296" s="2">
        <v>4</v>
      </c>
      <c r="B296" s="2" t="s">
        <v>30</v>
      </c>
      <c r="C296" s="2">
        <v>520</v>
      </c>
      <c r="D296" s="1" t="s">
        <v>80</v>
      </c>
      <c r="E296" s="1" t="s">
        <v>80</v>
      </c>
      <c r="F296" s="2">
        <v>2239</v>
      </c>
      <c r="G296" s="2" t="s">
        <v>11</v>
      </c>
      <c r="H296" s="1">
        <v>402</v>
      </c>
      <c r="I296" s="1">
        <v>0</v>
      </c>
      <c r="J296" s="1">
        <v>109</v>
      </c>
      <c r="K296" s="1">
        <v>36</v>
      </c>
      <c r="L296" s="1">
        <v>0</v>
      </c>
      <c r="M296" s="1">
        <v>7</v>
      </c>
      <c r="N296" s="1">
        <v>115</v>
      </c>
      <c r="O296" s="2" t="s">
        <v>727</v>
      </c>
      <c r="P296" s="2" t="s">
        <v>727</v>
      </c>
      <c r="Q296" s="2" t="s">
        <v>727</v>
      </c>
      <c r="R296" s="1">
        <v>1</v>
      </c>
      <c r="S296" s="1">
        <v>0</v>
      </c>
      <c r="T296" s="1">
        <v>0</v>
      </c>
      <c r="U296" s="1">
        <v>1</v>
      </c>
      <c r="V296" s="1">
        <v>10</v>
      </c>
      <c r="W296" s="17">
        <v>0</v>
      </c>
      <c r="X296" s="1">
        <v>4</v>
      </c>
      <c r="Y296" s="1">
        <f t="shared" si="92"/>
        <v>283</v>
      </c>
      <c r="Z296" s="1">
        <f t="shared" si="93"/>
        <v>119</v>
      </c>
      <c r="AA296" s="15">
        <f t="shared" si="94"/>
        <v>0.70398009950248752</v>
      </c>
      <c r="AB296" s="15">
        <f t="shared" si="95"/>
        <v>0.29601990049751242</v>
      </c>
    </row>
    <row r="297" spans="1:29" s="4" customFormat="1" x14ac:dyDescent="0.25">
      <c r="A297" s="2">
        <v>5</v>
      </c>
      <c r="B297" s="2" t="s">
        <v>30</v>
      </c>
      <c r="C297" s="2">
        <v>520</v>
      </c>
      <c r="D297" s="1" t="s">
        <v>80</v>
      </c>
      <c r="E297" s="1" t="s">
        <v>80</v>
      </c>
      <c r="F297" s="2">
        <v>2240</v>
      </c>
      <c r="G297" s="2" t="s">
        <v>10</v>
      </c>
      <c r="H297" s="1">
        <v>654</v>
      </c>
      <c r="I297" s="1">
        <v>0</v>
      </c>
      <c r="J297" s="1">
        <v>139</v>
      </c>
      <c r="K297" s="1">
        <v>113</v>
      </c>
      <c r="L297" s="1">
        <v>2</v>
      </c>
      <c r="M297" s="1">
        <v>11</v>
      </c>
      <c r="N297" s="1">
        <v>69</v>
      </c>
      <c r="O297" s="2" t="s">
        <v>727</v>
      </c>
      <c r="P297" s="2" t="s">
        <v>727</v>
      </c>
      <c r="Q297" s="2" t="s">
        <v>727</v>
      </c>
      <c r="R297" s="1">
        <v>0</v>
      </c>
      <c r="S297" s="1">
        <v>0</v>
      </c>
      <c r="T297" s="1">
        <v>0</v>
      </c>
      <c r="U297" s="1">
        <v>6</v>
      </c>
      <c r="V297" s="1">
        <v>9</v>
      </c>
      <c r="W297" s="17">
        <v>0</v>
      </c>
      <c r="X297" s="1">
        <v>5</v>
      </c>
      <c r="Y297" s="1">
        <f t="shared" si="92"/>
        <v>354</v>
      </c>
      <c r="Z297" s="1">
        <f t="shared" si="93"/>
        <v>300</v>
      </c>
      <c r="AA297" s="15">
        <f t="shared" si="94"/>
        <v>0.54128440366972475</v>
      </c>
      <c r="AB297" s="15">
        <f t="shared" si="95"/>
        <v>0.45871559633027525</v>
      </c>
    </row>
    <row r="298" spans="1:29" s="4" customFormat="1" x14ac:dyDescent="0.25">
      <c r="A298" s="2">
        <v>6</v>
      </c>
      <c r="B298" s="2" t="s">
        <v>30</v>
      </c>
      <c r="C298" s="2">
        <v>520</v>
      </c>
      <c r="D298" s="1" t="s">
        <v>80</v>
      </c>
      <c r="E298" s="1" t="s">
        <v>80</v>
      </c>
      <c r="F298" s="2">
        <v>2241</v>
      </c>
      <c r="G298" s="2" t="s">
        <v>10</v>
      </c>
      <c r="H298" s="1">
        <v>165</v>
      </c>
      <c r="I298" s="1">
        <v>0</v>
      </c>
      <c r="J298" s="1">
        <v>7</v>
      </c>
      <c r="K298" s="1">
        <v>20</v>
      </c>
      <c r="L298" s="1">
        <v>0</v>
      </c>
      <c r="M298" s="1">
        <v>9</v>
      </c>
      <c r="N298" s="1">
        <v>10</v>
      </c>
      <c r="O298" s="2" t="s">
        <v>727</v>
      </c>
      <c r="P298" s="2" t="s">
        <v>727</v>
      </c>
      <c r="Q298" s="2" t="s">
        <v>727</v>
      </c>
      <c r="R298" s="1">
        <v>0</v>
      </c>
      <c r="S298" s="1">
        <v>0</v>
      </c>
      <c r="T298" s="1">
        <v>0</v>
      </c>
      <c r="U298" s="1">
        <v>1</v>
      </c>
      <c r="V298" s="1">
        <v>0</v>
      </c>
      <c r="W298" s="17">
        <v>0</v>
      </c>
      <c r="X298" s="1">
        <v>8</v>
      </c>
      <c r="Y298" s="1">
        <f t="shared" si="92"/>
        <v>55</v>
      </c>
      <c r="Z298" s="1">
        <f t="shared" si="93"/>
        <v>110</v>
      </c>
      <c r="AA298" s="15">
        <f t="shared" si="94"/>
        <v>0.33333333333333331</v>
      </c>
      <c r="AB298" s="15">
        <f t="shared" si="95"/>
        <v>0.66666666666666663</v>
      </c>
    </row>
    <row r="299" spans="1:29" s="4" customFormat="1" x14ac:dyDescent="0.25">
      <c r="A299" s="2">
        <v>7</v>
      </c>
      <c r="B299" s="2" t="s">
        <v>30</v>
      </c>
      <c r="C299" s="2">
        <v>520</v>
      </c>
      <c r="D299" s="1" t="s">
        <v>80</v>
      </c>
      <c r="E299" s="1" t="s">
        <v>80</v>
      </c>
      <c r="F299" s="2">
        <v>2242</v>
      </c>
      <c r="G299" s="2" t="s">
        <v>10</v>
      </c>
      <c r="H299" s="1">
        <v>636</v>
      </c>
      <c r="I299" s="1">
        <v>0</v>
      </c>
      <c r="J299" s="1">
        <v>32</v>
      </c>
      <c r="K299" s="1">
        <v>179</v>
      </c>
      <c r="L299" s="1">
        <v>0</v>
      </c>
      <c r="M299" s="1">
        <v>6</v>
      </c>
      <c r="N299" s="1">
        <v>25</v>
      </c>
      <c r="O299" s="2" t="s">
        <v>727</v>
      </c>
      <c r="P299" s="2" t="s">
        <v>727</v>
      </c>
      <c r="Q299" s="2" t="s">
        <v>727</v>
      </c>
      <c r="R299" s="1">
        <v>4</v>
      </c>
      <c r="S299" s="1">
        <v>1</v>
      </c>
      <c r="T299" s="1">
        <v>0</v>
      </c>
      <c r="U299" s="1">
        <v>0</v>
      </c>
      <c r="V299" s="1">
        <v>2</v>
      </c>
      <c r="W299" s="17">
        <v>0</v>
      </c>
      <c r="X299" s="1">
        <v>8</v>
      </c>
      <c r="Y299" s="1">
        <f t="shared" si="92"/>
        <v>257</v>
      </c>
      <c r="Z299" s="1">
        <f t="shared" si="93"/>
        <v>379</v>
      </c>
      <c r="AA299" s="15">
        <f t="shared" si="94"/>
        <v>0.40408805031446543</v>
      </c>
      <c r="AB299" s="15">
        <f t="shared" si="95"/>
        <v>0.59591194968553463</v>
      </c>
    </row>
    <row r="300" spans="1:29" s="4" customFormat="1" x14ac:dyDescent="0.25">
      <c r="A300" s="2">
        <v>8</v>
      </c>
      <c r="B300" s="2" t="s">
        <v>30</v>
      </c>
      <c r="C300" s="2">
        <v>520</v>
      </c>
      <c r="D300" s="1" t="s">
        <v>80</v>
      </c>
      <c r="E300" s="1" t="s">
        <v>80</v>
      </c>
      <c r="F300" s="2">
        <v>2242</v>
      </c>
      <c r="G300" s="2" t="s">
        <v>11</v>
      </c>
      <c r="H300" s="1">
        <v>636</v>
      </c>
      <c r="I300" s="1">
        <v>0</v>
      </c>
      <c r="J300" s="1">
        <v>28</v>
      </c>
      <c r="K300" s="1">
        <v>170</v>
      </c>
      <c r="L300" s="1">
        <v>3</v>
      </c>
      <c r="M300" s="1">
        <v>6</v>
      </c>
      <c r="N300" s="1">
        <v>18</v>
      </c>
      <c r="O300" s="2" t="s">
        <v>727</v>
      </c>
      <c r="P300" s="2" t="s">
        <v>727</v>
      </c>
      <c r="Q300" s="2" t="s">
        <v>727</v>
      </c>
      <c r="R300" s="1">
        <v>3</v>
      </c>
      <c r="S300" s="1">
        <v>0</v>
      </c>
      <c r="T300" s="1">
        <v>2</v>
      </c>
      <c r="U300" s="1">
        <v>4</v>
      </c>
      <c r="V300" s="1">
        <v>0</v>
      </c>
      <c r="W300" s="17">
        <v>0</v>
      </c>
      <c r="X300" s="1">
        <v>10</v>
      </c>
      <c r="Y300" s="1">
        <f t="shared" si="92"/>
        <v>244</v>
      </c>
      <c r="Z300" s="1">
        <f t="shared" si="93"/>
        <v>392</v>
      </c>
      <c r="AA300" s="15">
        <f t="shared" si="94"/>
        <v>0.38364779874213839</v>
      </c>
      <c r="AB300" s="15">
        <f t="shared" si="95"/>
        <v>0.61635220125786161</v>
      </c>
    </row>
    <row r="301" spans="1:29" s="4" customFormat="1" x14ac:dyDescent="0.25">
      <c r="A301" s="2">
        <v>9</v>
      </c>
      <c r="B301" s="2" t="s">
        <v>30</v>
      </c>
      <c r="C301" s="2">
        <v>520</v>
      </c>
      <c r="D301" s="1" t="s">
        <v>80</v>
      </c>
      <c r="E301" s="1" t="s">
        <v>80</v>
      </c>
      <c r="F301" s="2">
        <v>2242</v>
      </c>
      <c r="G301" s="2" t="s">
        <v>12</v>
      </c>
      <c r="H301" s="1">
        <v>637</v>
      </c>
      <c r="I301" s="1">
        <v>0</v>
      </c>
      <c r="J301" s="1">
        <v>30</v>
      </c>
      <c r="K301" s="1">
        <v>168</v>
      </c>
      <c r="L301" s="1">
        <v>1</v>
      </c>
      <c r="M301" s="1">
        <v>4</v>
      </c>
      <c r="N301" s="1">
        <v>34</v>
      </c>
      <c r="O301" s="2" t="s">
        <v>727</v>
      </c>
      <c r="P301" s="2" t="s">
        <v>727</v>
      </c>
      <c r="Q301" s="2" t="s">
        <v>727</v>
      </c>
      <c r="R301" s="1">
        <v>5</v>
      </c>
      <c r="S301" s="1">
        <v>2</v>
      </c>
      <c r="T301" s="1">
        <v>0</v>
      </c>
      <c r="U301" s="1">
        <v>7</v>
      </c>
      <c r="V301" s="1">
        <v>5</v>
      </c>
      <c r="W301" s="17">
        <v>0</v>
      </c>
      <c r="X301" s="1">
        <v>5</v>
      </c>
      <c r="Y301" s="1">
        <f t="shared" si="92"/>
        <v>261</v>
      </c>
      <c r="Z301" s="1">
        <f t="shared" si="93"/>
        <v>376</v>
      </c>
      <c r="AA301" s="15">
        <f t="shared" si="94"/>
        <v>0.40973312401883832</v>
      </c>
      <c r="AB301" s="15">
        <f t="shared" si="95"/>
        <v>0.59026687598116168</v>
      </c>
    </row>
    <row r="302" spans="1:29" s="4" customFormat="1" x14ac:dyDescent="0.25">
      <c r="A302" s="2">
        <v>10</v>
      </c>
      <c r="B302" s="2" t="s">
        <v>30</v>
      </c>
      <c r="C302" s="2">
        <v>520</v>
      </c>
      <c r="D302" s="1" t="s">
        <v>80</v>
      </c>
      <c r="E302" s="1" t="s">
        <v>80</v>
      </c>
      <c r="F302" s="2">
        <v>2243</v>
      </c>
      <c r="G302" s="2" t="s">
        <v>10</v>
      </c>
      <c r="H302" s="1">
        <v>497</v>
      </c>
      <c r="I302" s="1">
        <v>2</v>
      </c>
      <c r="J302" s="1">
        <v>44</v>
      </c>
      <c r="K302" s="1">
        <v>137</v>
      </c>
      <c r="L302" s="1">
        <v>0</v>
      </c>
      <c r="M302" s="1">
        <v>21</v>
      </c>
      <c r="N302" s="1">
        <v>13</v>
      </c>
      <c r="O302" s="2" t="s">
        <v>727</v>
      </c>
      <c r="P302" s="2" t="s">
        <v>727</v>
      </c>
      <c r="Q302" s="2" t="s">
        <v>727</v>
      </c>
      <c r="R302" s="1">
        <v>9</v>
      </c>
      <c r="S302" s="1">
        <v>0</v>
      </c>
      <c r="T302" s="1">
        <v>0</v>
      </c>
      <c r="U302" s="1">
        <v>11</v>
      </c>
      <c r="V302" s="1">
        <v>1</v>
      </c>
      <c r="W302" s="17">
        <v>0</v>
      </c>
      <c r="X302" s="1">
        <v>1</v>
      </c>
      <c r="Y302" s="1">
        <f t="shared" si="92"/>
        <v>239</v>
      </c>
      <c r="Z302" s="1">
        <f t="shared" si="93"/>
        <v>258</v>
      </c>
      <c r="AA302" s="15">
        <f t="shared" si="94"/>
        <v>0.48088531187122735</v>
      </c>
      <c r="AB302" s="15">
        <f t="shared" si="95"/>
        <v>0.51911468812877259</v>
      </c>
    </row>
    <row r="303" spans="1:29" s="4" customFormat="1" x14ac:dyDescent="0.25">
      <c r="A303" s="2">
        <v>11</v>
      </c>
      <c r="B303" s="2" t="s">
        <v>30</v>
      </c>
      <c r="C303" s="2">
        <v>520</v>
      </c>
      <c r="D303" s="1" t="s">
        <v>80</v>
      </c>
      <c r="E303" s="1" t="s">
        <v>80</v>
      </c>
      <c r="F303" s="2">
        <v>2243</v>
      </c>
      <c r="G303" s="2" t="s">
        <v>11</v>
      </c>
      <c r="H303" s="1">
        <v>498</v>
      </c>
      <c r="I303" s="1">
        <v>3</v>
      </c>
      <c r="J303" s="1">
        <v>55</v>
      </c>
      <c r="K303" s="1">
        <v>136</v>
      </c>
      <c r="L303" s="1">
        <v>0</v>
      </c>
      <c r="M303" s="1">
        <v>24</v>
      </c>
      <c r="N303" s="1">
        <v>20</v>
      </c>
      <c r="O303" s="2" t="s">
        <v>727</v>
      </c>
      <c r="P303" s="2" t="s">
        <v>727</v>
      </c>
      <c r="Q303" s="2" t="s">
        <v>727</v>
      </c>
      <c r="R303" s="1">
        <v>11</v>
      </c>
      <c r="S303" s="1">
        <v>0</v>
      </c>
      <c r="T303" s="1">
        <v>1</v>
      </c>
      <c r="U303" s="1">
        <v>6</v>
      </c>
      <c r="V303" s="1">
        <v>1</v>
      </c>
      <c r="W303" s="17">
        <v>0</v>
      </c>
      <c r="X303" s="1">
        <v>4</v>
      </c>
      <c r="Y303" s="1">
        <f t="shared" si="92"/>
        <v>261</v>
      </c>
      <c r="Z303" s="1">
        <f t="shared" si="93"/>
        <v>237</v>
      </c>
      <c r="AA303" s="15">
        <f t="shared" si="94"/>
        <v>0.52409638554216864</v>
      </c>
      <c r="AB303" s="15">
        <f t="shared" si="95"/>
        <v>0.4759036144578313</v>
      </c>
    </row>
    <row r="304" spans="1:29" s="4" customFormat="1" x14ac:dyDescent="0.25">
      <c r="A304" s="3"/>
      <c r="B304" s="3"/>
      <c r="C304" s="3"/>
      <c r="D304" s="128" t="s">
        <v>645</v>
      </c>
      <c r="E304" s="129"/>
      <c r="F304" s="81">
        <f>COUNTIF(G293:G303,"B")</f>
        <v>7</v>
      </c>
      <c r="G304" s="81">
        <f>COUNTA(G293:G303)</f>
        <v>11</v>
      </c>
      <c r="H304" s="70">
        <f>SUM(H293:H303)</f>
        <v>5938</v>
      </c>
      <c r="I304" s="70">
        <f t="shared" ref="I304:X304" si="133">SUM(I293:I303)</f>
        <v>12</v>
      </c>
      <c r="J304" s="70">
        <f t="shared" si="133"/>
        <v>924</v>
      </c>
      <c r="K304" s="70">
        <f t="shared" si="133"/>
        <v>1145</v>
      </c>
      <c r="L304" s="70">
        <f t="shared" si="133"/>
        <v>15</v>
      </c>
      <c r="M304" s="70">
        <f t="shared" si="133"/>
        <v>97</v>
      </c>
      <c r="N304" s="70">
        <f t="shared" si="133"/>
        <v>672</v>
      </c>
      <c r="O304" s="120">
        <v>11</v>
      </c>
      <c r="P304" s="120" t="s">
        <v>727</v>
      </c>
      <c r="Q304" s="120" t="s">
        <v>727</v>
      </c>
      <c r="R304" s="70">
        <f t="shared" si="133"/>
        <v>38</v>
      </c>
      <c r="S304" s="70">
        <f t="shared" si="133"/>
        <v>5</v>
      </c>
      <c r="T304" s="70">
        <f t="shared" si="133"/>
        <v>3</v>
      </c>
      <c r="U304" s="70">
        <f t="shared" si="133"/>
        <v>40</v>
      </c>
      <c r="V304" s="70">
        <f t="shared" si="133"/>
        <v>60</v>
      </c>
      <c r="W304" s="70">
        <f t="shared" si="133"/>
        <v>0</v>
      </c>
      <c r="X304" s="70">
        <f t="shared" si="133"/>
        <v>59</v>
      </c>
      <c r="Y304" s="70">
        <f>SUM(I304:X304)</f>
        <v>3081</v>
      </c>
      <c r="Z304" s="70">
        <f t="shared" ref="Z304" si="134">H304-Y304</f>
        <v>2857</v>
      </c>
      <c r="AA304" s="71">
        <f t="shared" ref="AA304" si="135">Y304/H304</f>
        <v>0.51886156955203777</v>
      </c>
      <c r="AB304" s="71">
        <f t="shared" ref="AB304" si="136">Z304/H304</f>
        <v>0.48113843044796228</v>
      </c>
    </row>
    <row r="305" spans="1:29" s="4" customFormat="1" x14ac:dyDescent="0.25">
      <c r="A305" s="3"/>
      <c r="B305" s="3"/>
      <c r="C305" s="3"/>
      <c r="F305" s="3"/>
      <c r="G305" s="3"/>
    </row>
    <row r="306" spans="1:29" s="32" customFormat="1" x14ac:dyDescent="0.25">
      <c r="A306" s="31"/>
      <c r="B306" s="31"/>
      <c r="C306" s="31"/>
      <c r="E306" s="133" t="s">
        <v>51</v>
      </c>
      <c r="F306" s="134"/>
      <c r="G306" s="134"/>
      <c r="H306" s="134"/>
      <c r="I306" s="65" t="s">
        <v>0</v>
      </c>
      <c r="J306" s="65" t="s">
        <v>1</v>
      </c>
      <c r="K306" s="65" t="s">
        <v>2</v>
      </c>
      <c r="L306" s="65" t="s">
        <v>27</v>
      </c>
      <c r="M306" s="65" t="s">
        <v>3</v>
      </c>
      <c r="N306" s="65" t="s">
        <v>28</v>
      </c>
      <c r="O306" s="65" t="s">
        <v>25</v>
      </c>
      <c r="P306" s="65" t="s">
        <v>29</v>
      </c>
      <c r="Q306" s="65" t="s">
        <v>4</v>
      </c>
      <c r="R306" s="36" t="s">
        <v>26</v>
      </c>
      <c r="S306" s="37" t="s">
        <v>46</v>
      </c>
      <c r="T306" s="37"/>
      <c r="AA306" s="33"/>
      <c r="AB306" s="33"/>
      <c r="AC306" s="4"/>
    </row>
    <row r="307" spans="1:29" s="4" customFormat="1" x14ac:dyDescent="0.2">
      <c r="A307" s="3"/>
      <c r="B307" s="3"/>
      <c r="C307" s="3"/>
      <c r="E307" s="134"/>
      <c r="F307" s="134"/>
      <c r="G307" s="134"/>
      <c r="H307" s="134"/>
      <c r="I307" s="72">
        <v>27</v>
      </c>
      <c r="J307" s="72">
        <v>954</v>
      </c>
      <c r="K307" s="72">
        <v>1181</v>
      </c>
      <c r="L307" s="72">
        <v>45</v>
      </c>
      <c r="M307" s="72">
        <v>132</v>
      </c>
      <c r="N307" s="72">
        <v>672</v>
      </c>
      <c r="O307" s="72">
        <v>11</v>
      </c>
      <c r="P307" s="72" t="s">
        <v>727</v>
      </c>
      <c r="Q307" s="72" t="s">
        <v>727</v>
      </c>
      <c r="R307" s="82">
        <f>W304</f>
        <v>0</v>
      </c>
      <c r="S307" s="83">
        <f>X304</f>
        <v>59</v>
      </c>
      <c r="T307" s="38"/>
      <c r="AA307" s="10"/>
      <c r="AB307" s="10"/>
    </row>
    <row r="308" spans="1:29" s="4" customFormat="1" ht="6.75" customHeight="1" x14ac:dyDescent="0.25">
      <c r="A308" s="3"/>
      <c r="B308" s="3"/>
      <c r="C308" s="3"/>
      <c r="F308" s="3"/>
      <c r="G308" s="3"/>
      <c r="H308" s="12"/>
      <c r="I308" s="3"/>
      <c r="J308" s="3"/>
      <c r="K308" s="3"/>
      <c r="L308" s="3"/>
      <c r="M308" s="3"/>
      <c r="N308" s="3"/>
      <c r="O308" s="3"/>
      <c r="P308" s="3"/>
      <c r="Q308" s="3"/>
      <c r="R308" s="39"/>
      <c r="S308" s="40"/>
      <c r="T308" s="40"/>
      <c r="AA308" s="10"/>
      <c r="AB308" s="10"/>
    </row>
    <row r="309" spans="1:29" s="13" customFormat="1" x14ac:dyDescent="0.25">
      <c r="A309" s="34"/>
      <c r="B309" s="34"/>
      <c r="C309" s="34"/>
      <c r="E309" s="133" t="s">
        <v>52</v>
      </c>
      <c r="F309" s="133"/>
      <c r="G309" s="133"/>
      <c r="H309" s="133"/>
      <c r="I309" s="133" t="s">
        <v>530</v>
      </c>
      <c r="J309" s="134"/>
      <c r="K309" s="134"/>
      <c r="L309" s="133" t="s">
        <v>531</v>
      </c>
      <c r="M309" s="133"/>
      <c r="N309" s="65" t="s">
        <v>28</v>
      </c>
      <c r="O309" s="65" t="s">
        <v>25</v>
      </c>
      <c r="P309" s="65" t="s">
        <v>29</v>
      </c>
      <c r="Q309" s="65" t="s">
        <v>4</v>
      </c>
      <c r="S309" s="125" t="s">
        <v>0</v>
      </c>
      <c r="T309" s="125" t="s">
        <v>1</v>
      </c>
      <c r="U309" s="125" t="s">
        <v>2</v>
      </c>
      <c r="V309" s="125" t="s">
        <v>27</v>
      </c>
      <c r="W309" s="125" t="s">
        <v>3</v>
      </c>
      <c r="X309" s="125" t="s">
        <v>28</v>
      </c>
      <c r="Y309" s="125" t="s">
        <v>25</v>
      </c>
      <c r="Z309" s="125" t="s">
        <v>29</v>
      </c>
      <c r="AA309" s="126" t="s">
        <v>4</v>
      </c>
      <c r="AB309" s="126" t="s">
        <v>26</v>
      </c>
      <c r="AC309" s="127" t="s">
        <v>46</v>
      </c>
    </row>
    <row r="310" spans="1:29" s="4" customFormat="1" x14ac:dyDescent="0.25">
      <c r="A310" s="3"/>
      <c r="B310" s="3"/>
      <c r="C310" s="3"/>
      <c r="E310" s="133"/>
      <c r="F310" s="133"/>
      <c r="G310" s="133"/>
      <c r="H310" s="133"/>
      <c r="I310" s="135">
        <f>I307+K307+M307</f>
        <v>1340</v>
      </c>
      <c r="J310" s="136"/>
      <c r="K310" s="136"/>
      <c r="L310" s="135">
        <f>J307+L307</f>
        <v>999</v>
      </c>
      <c r="M310" s="136"/>
      <c r="N310" s="66">
        <f>N307</f>
        <v>672</v>
      </c>
      <c r="O310" s="66">
        <f>O307</f>
        <v>11</v>
      </c>
      <c r="P310" s="66" t="str">
        <f>P307</f>
        <v>N.P.</v>
      </c>
      <c r="Q310" s="66" t="str">
        <f>Q307</f>
        <v>N.P.</v>
      </c>
      <c r="S310" s="127">
        <v>27</v>
      </c>
      <c r="T310" s="127">
        <v>954</v>
      </c>
      <c r="U310" s="127">
        <v>1181</v>
      </c>
      <c r="V310" s="127">
        <v>45</v>
      </c>
      <c r="W310" s="127">
        <v>132</v>
      </c>
      <c r="X310" s="127">
        <v>672</v>
      </c>
      <c r="Y310" s="127">
        <v>11</v>
      </c>
      <c r="Z310" s="127">
        <v>0</v>
      </c>
      <c r="AA310" s="127">
        <v>0</v>
      </c>
      <c r="AB310" s="127">
        <v>0</v>
      </c>
      <c r="AC310" s="127">
        <v>59</v>
      </c>
    </row>
    <row r="311" spans="1:29" s="4" customFormat="1" x14ac:dyDescent="0.25">
      <c r="A311" s="132" t="s">
        <v>742</v>
      </c>
      <c r="B311" s="132"/>
      <c r="C311" s="132"/>
      <c r="D311" s="132"/>
      <c r="E311" s="132"/>
      <c r="F311" s="132"/>
      <c r="G311" s="132"/>
      <c r="H311" s="132"/>
      <c r="I311" s="132"/>
      <c r="J311" s="132"/>
      <c r="K311" s="132"/>
      <c r="L311" s="132"/>
      <c r="M311" s="132"/>
      <c r="N311" s="132"/>
      <c r="O311" s="132"/>
      <c r="P311" s="132"/>
      <c r="Q311" s="132"/>
      <c r="R311" s="132"/>
      <c r="S311" s="132"/>
      <c r="T311" s="132"/>
      <c r="U311" s="132"/>
      <c r="V311" s="132"/>
      <c r="W311" s="132"/>
      <c r="X311" s="132"/>
      <c r="Y311" s="132"/>
      <c r="Z311" s="132"/>
      <c r="AA311" s="132"/>
      <c r="AB311" s="132"/>
    </row>
    <row r="312" spans="1:29" x14ac:dyDescent="0.2">
      <c r="AC312" s="4"/>
    </row>
    <row r="313" spans="1:29" s="4" customFormat="1" ht="25.5" x14ac:dyDescent="0.25">
      <c r="A313" s="2">
        <v>1</v>
      </c>
      <c r="B313" s="2" t="s">
        <v>30</v>
      </c>
      <c r="C313" s="2">
        <v>549</v>
      </c>
      <c r="D313" s="5" t="s">
        <v>81</v>
      </c>
      <c r="E313" s="5" t="s">
        <v>81</v>
      </c>
      <c r="F313" s="2">
        <v>2339</v>
      </c>
      <c r="G313" s="2" t="s">
        <v>10</v>
      </c>
      <c r="H313" s="1">
        <v>691</v>
      </c>
      <c r="I313" s="1">
        <v>40</v>
      </c>
      <c r="J313" s="1">
        <v>237</v>
      </c>
      <c r="K313" s="1">
        <v>72</v>
      </c>
      <c r="L313" s="1">
        <v>6</v>
      </c>
      <c r="M313" s="1">
        <v>3</v>
      </c>
      <c r="N313" s="2" t="s">
        <v>727</v>
      </c>
      <c r="O313" s="2" t="s">
        <v>727</v>
      </c>
      <c r="P313" s="2" t="s">
        <v>727</v>
      </c>
      <c r="Q313" s="2" t="s">
        <v>727</v>
      </c>
      <c r="R313" s="1">
        <v>14</v>
      </c>
      <c r="S313" s="1">
        <v>2</v>
      </c>
      <c r="T313" s="1">
        <v>1</v>
      </c>
      <c r="U313" s="1">
        <v>0</v>
      </c>
      <c r="V313" s="1">
        <v>22</v>
      </c>
      <c r="W313" s="17">
        <v>0</v>
      </c>
      <c r="X313" s="1">
        <v>6</v>
      </c>
      <c r="Y313" s="1">
        <f t="shared" si="92"/>
        <v>403</v>
      </c>
      <c r="Z313" s="1">
        <f t="shared" si="93"/>
        <v>288</v>
      </c>
      <c r="AA313" s="15">
        <f t="shared" si="94"/>
        <v>0.58321273516642547</v>
      </c>
      <c r="AB313" s="15">
        <f t="shared" si="95"/>
        <v>0.41678726483357453</v>
      </c>
    </row>
    <row r="314" spans="1:29" s="4" customFormat="1" ht="25.5" x14ac:dyDescent="0.25">
      <c r="A314" s="2">
        <v>2</v>
      </c>
      <c r="B314" s="2" t="s">
        <v>30</v>
      </c>
      <c r="C314" s="2">
        <v>549</v>
      </c>
      <c r="D314" s="5" t="s">
        <v>81</v>
      </c>
      <c r="E314" s="5" t="s">
        <v>81</v>
      </c>
      <c r="F314" s="2">
        <v>2339</v>
      </c>
      <c r="G314" s="2" t="s">
        <v>11</v>
      </c>
      <c r="H314" s="1">
        <v>692</v>
      </c>
      <c r="I314" s="1">
        <v>53</v>
      </c>
      <c r="J314" s="1">
        <v>196</v>
      </c>
      <c r="K314" s="1">
        <v>66</v>
      </c>
      <c r="L314" s="1">
        <v>2</v>
      </c>
      <c r="M314" s="1">
        <v>4</v>
      </c>
      <c r="N314" s="2" t="s">
        <v>727</v>
      </c>
      <c r="O314" s="2" t="s">
        <v>727</v>
      </c>
      <c r="P314" s="2" t="s">
        <v>727</v>
      </c>
      <c r="Q314" s="2" t="s">
        <v>727</v>
      </c>
      <c r="R314" s="1">
        <v>15</v>
      </c>
      <c r="S314" s="1">
        <v>2</v>
      </c>
      <c r="T314" s="1">
        <v>0</v>
      </c>
      <c r="U314" s="1">
        <v>1</v>
      </c>
      <c r="V314" s="1">
        <v>0</v>
      </c>
      <c r="W314" s="17">
        <v>0</v>
      </c>
      <c r="X314" s="1">
        <v>6</v>
      </c>
      <c r="Y314" s="1">
        <f t="shared" si="92"/>
        <v>345</v>
      </c>
      <c r="Z314" s="1">
        <f t="shared" si="93"/>
        <v>347</v>
      </c>
      <c r="AA314" s="15">
        <f t="shared" si="94"/>
        <v>0.49855491329479767</v>
      </c>
      <c r="AB314" s="15">
        <f t="shared" si="95"/>
        <v>0.50144508670520227</v>
      </c>
    </row>
    <row r="315" spans="1:29" s="4" customFormat="1" ht="25.5" x14ac:dyDescent="0.25">
      <c r="A315" s="2">
        <v>3</v>
      </c>
      <c r="B315" s="2" t="s">
        <v>30</v>
      </c>
      <c r="C315" s="2">
        <v>549</v>
      </c>
      <c r="D315" s="5" t="s">
        <v>81</v>
      </c>
      <c r="E315" s="5" t="s">
        <v>81</v>
      </c>
      <c r="F315" s="2">
        <v>2340</v>
      </c>
      <c r="G315" s="2" t="s">
        <v>10</v>
      </c>
      <c r="H315" s="1">
        <v>467</v>
      </c>
      <c r="I315" s="1">
        <v>65</v>
      </c>
      <c r="J315" s="1">
        <v>131</v>
      </c>
      <c r="K315" s="1">
        <v>63</v>
      </c>
      <c r="L315" s="1">
        <v>2</v>
      </c>
      <c r="M315" s="1">
        <v>1</v>
      </c>
      <c r="N315" s="2" t="s">
        <v>727</v>
      </c>
      <c r="O315" s="2" t="s">
        <v>727</v>
      </c>
      <c r="P315" s="2" t="s">
        <v>727</v>
      </c>
      <c r="Q315" s="2" t="s">
        <v>727</v>
      </c>
      <c r="R315" s="1">
        <v>2</v>
      </c>
      <c r="S315" s="1">
        <v>0</v>
      </c>
      <c r="T315" s="1">
        <v>4</v>
      </c>
      <c r="U315" s="1">
        <v>0</v>
      </c>
      <c r="V315" s="1">
        <v>14</v>
      </c>
      <c r="W315" s="17">
        <v>0</v>
      </c>
      <c r="X315" s="1">
        <v>2</v>
      </c>
      <c r="Y315" s="1">
        <f t="shared" si="92"/>
        <v>284</v>
      </c>
      <c r="Z315" s="1">
        <f t="shared" si="93"/>
        <v>183</v>
      </c>
      <c r="AA315" s="15">
        <f t="shared" si="94"/>
        <v>0.60813704496788012</v>
      </c>
      <c r="AB315" s="15">
        <f t="shared" si="95"/>
        <v>0.39186295503211993</v>
      </c>
    </row>
    <row r="316" spans="1:29" s="4" customFormat="1" ht="25.5" x14ac:dyDescent="0.25">
      <c r="A316" s="2">
        <v>4</v>
      </c>
      <c r="B316" s="2" t="s">
        <v>30</v>
      </c>
      <c r="C316" s="2">
        <v>549</v>
      </c>
      <c r="D316" s="5" t="s">
        <v>81</v>
      </c>
      <c r="E316" s="5" t="s">
        <v>81</v>
      </c>
      <c r="F316" s="2">
        <v>2341</v>
      </c>
      <c r="G316" s="2" t="s">
        <v>10</v>
      </c>
      <c r="H316" s="1">
        <v>496</v>
      </c>
      <c r="I316" s="1">
        <v>38</v>
      </c>
      <c r="J316" s="1">
        <v>179</v>
      </c>
      <c r="K316" s="1">
        <v>50</v>
      </c>
      <c r="L316" s="1">
        <v>2</v>
      </c>
      <c r="M316" s="1">
        <v>1</v>
      </c>
      <c r="N316" s="2" t="s">
        <v>727</v>
      </c>
      <c r="O316" s="2" t="s">
        <v>727</v>
      </c>
      <c r="P316" s="2" t="s">
        <v>727</v>
      </c>
      <c r="Q316" s="2" t="s">
        <v>727</v>
      </c>
      <c r="R316" s="1">
        <v>4</v>
      </c>
      <c r="S316" s="1">
        <v>0</v>
      </c>
      <c r="T316" s="1">
        <v>0</v>
      </c>
      <c r="U316" s="1">
        <v>0</v>
      </c>
      <c r="V316" s="1">
        <v>17</v>
      </c>
      <c r="W316" s="17">
        <v>0</v>
      </c>
      <c r="X316" s="1">
        <v>7</v>
      </c>
      <c r="Y316" s="1">
        <f t="shared" si="92"/>
        <v>298</v>
      </c>
      <c r="Z316" s="1">
        <f t="shared" si="93"/>
        <v>198</v>
      </c>
      <c r="AA316" s="15">
        <f t="shared" si="94"/>
        <v>0.60080645161290325</v>
      </c>
      <c r="AB316" s="15">
        <f t="shared" si="95"/>
        <v>0.39919354838709675</v>
      </c>
    </row>
    <row r="317" spans="1:29" s="4" customFormat="1" ht="25.5" x14ac:dyDescent="0.25">
      <c r="A317" s="2">
        <v>5</v>
      </c>
      <c r="B317" s="2" t="s">
        <v>30</v>
      </c>
      <c r="C317" s="2">
        <v>549</v>
      </c>
      <c r="D317" s="5" t="s">
        <v>81</v>
      </c>
      <c r="E317" s="5" t="s">
        <v>81</v>
      </c>
      <c r="F317" s="2">
        <v>2341</v>
      </c>
      <c r="G317" s="2" t="s">
        <v>11</v>
      </c>
      <c r="H317" s="1">
        <v>496</v>
      </c>
      <c r="I317" s="1">
        <v>50</v>
      </c>
      <c r="J317" s="1">
        <v>143</v>
      </c>
      <c r="K317" s="1">
        <v>52</v>
      </c>
      <c r="L317" s="1">
        <v>4</v>
      </c>
      <c r="M317" s="1">
        <v>3</v>
      </c>
      <c r="N317" s="2" t="s">
        <v>727</v>
      </c>
      <c r="O317" s="2" t="s">
        <v>727</v>
      </c>
      <c r="P317" s="2" t="s">
        <v>727</v>
      </c>
      <c r="Q317" s="2" t="s">
        <v>727</v>
      </c>
      <c r="R317" s="1">
        <v>9</v>
      </c>
      <c r="S317" s="1">
        <v>2</v>
      </c>
      <c r="T317" s="1">
        <v>0</v>
      </c>
      <c r="U317" s="1">
        <v>2</v>
      </c>
      <c r="V317" s="1">
        <v>16</v>
      </c>
      <c r="W317" s="17">
        <v>0</v>
      </c>
      <c r="X317" s="1">
        <v>3</v>
      </c>
      <c r="Y317" s="1">
        <f t="shared" si="92"/>
        <v>284</v>
      </c>
      <c r="Z317" s="1">
        <f t="shared" si="93"/>
        <v>212</v>
      </c>
      <c r="AA317" s="15">
        <f t="shared" si="94"/>
        <v>0.57258064516129037</v>
      </c>
      <c r="AB317" s="15">
        <f t="shared" si="95"/>
        <v>0.42741935483870969</v>
      </c>
    </row>
    <row r="318" spans="1:29" s="4" customFormat="1" ht="25.5" x14ac:dyDescent="0.25">
      <c r="A318" s="2">
        <v>6</v>
      </c>
      <c r="B318" s="2" t="s">
        <v>30</v>
      </c>
      <c r="C318" s="2">
        <v>549</v>
      </c>
      <c r="D318" s="5" t="s">
        <v>81</v>
      </c>
      <c r="E318" s="1" t="s">
        <v>82</v>
      </c>
      <c r="F318" s="2">
        <v>2342</v>
      </c>
      <c r="G318" s="2" t="s">
        <v>10</v>
      </c>
      <c r="H318" s="1">
        <v>408</v>
      </c>
      <c r="I318" s="1">
        <v>34</v>
      </c>
      <c r="J318" s="1">
        <v>117</v>
      </c>
      <c r="K318" s="1">
        <v>37</v>
      </c>
      <c r="L318" s="1">
        <v>2</v>
      </c>
      <c r="M318" s="1">
        <v>2</v>
      </c>
      <c r="N318" s="2" t="s">
        <v>727</v>
      </c>
      <c r="O318" s="2" t="s">
        <v>727</v>
      </c>
      <c r="P318" s="2" t="s">
        <v>727</v>
      </c>
      <c r="Q318" s="2" t="s">
        <v>727</v>
      </c>
      <c r="R318" s="1">
        <v>2</v>
      </c>
      <c r="S318" s="1">
        <v>0</v>
      </c>
      <c r="T318" s="1">
        <v>0</v>
      </c>
      <c r="U318" s="1">
        <v>0</v>
      </c>
      <c r="V318" s="1">
        <v>8</v>
      </c>
      <c r="W318" s="17">
        <v>0</v>
      </c>
      <c r="X318" s="1">
        <v>0</v>
      </c>
      <c r="Y318" s="1">
        <f t="shared" si="92"/>
        <v>202</v>
      </c>
      <c r="Z318" s="1">
        <f t="shared" si="93"/>
        <v>206</v>
      </c>
      <c r="AA318" s="15">
        <f t="shared" si="94"/>
        <v>0.49509803921568629</v>
      </c>
      <c r="AB318" s="15">
        <f t="shared" si="95"/>
        <v>0.50490196078431371</v>
      </c>
    </row>
    <row r="319" spans="1:29" s="4" customFormat="1" ht="25.5" x14ac:dyDescent="0.25">
      <c r="A319" s="2">
        <v>7</v>
      </c>
      <c r="B319" s="2" t="s">
        <v>30</v>
      </c>
      <c r="C319" s="2">
        <v>549</v>
      </c>
      <c r="D319" s="5" t="s">
        <v>81</v>
      </c>
      <c r="E319" s="1" t="s">
        <v>83</v>
      </c>
      <c r="F319" s="2">
        <v>2343</v>
      </c>
      <c r="G319" s="2" t="s">
        <v>10</v>
      </c>
      <c r="H319" s="1">
        <v>299</v>
      </c>
      <c r="I319" s="1">
        <v>10</v>
      </c>
      <c r="J319" s="1">
        <v>60</v>
      </c>
      <c r="K319" s="1">
        <v>52</v>
      </c>
      <c r="L319" s="1">
        <v>2</v>
      </c>
      <c r="M319" s="1">
        <v>1</v>
      </c>
      <c r="N319" s="2" t="s">
        <v>727</v>
      </c>
      <c r="O319" s="2" t="s">
        <v>727</v>
      </c>
      <c r="P319" s="2" t="s">
        <v>727</v>
      </c>
      <c r="Q319" s="2" t="s">
        <v>727</v>
      </c>
      <c r="R319" s="1">
        <v>2</v>
      </c>
      <c r="S319" s="1">
        <v>0</v>
      </c>
      <c r="T319" s="1">
        <v>0</v>
      </c>
      <c r="U319" s="1">
        <v>0</v>
      </c>
      <c r="V319" s="1">
        <v>3</v>
      </c>
      <c r="W319" s="17">
        <v>0</v>
      </c>
      <c r="X319" s="1">
        <v>6</v>
      </c>
      <c r="Y319" s="1">
        <f t="shared" si="92"/>
        <v>136</v>
      </c>
      <c r="Z319" s="1">
        <f t="shared" si="93"/>
        <v>163</v>
      </c>
      <c r="AA319" s="15">
        <f t="shared" si="94"/>
        <v>0.45484949832775917</v>
      </c>
      <c r="AB319" s="15">
        <f t="shared" si="95"/>
        <v>0.54515050167224077</v>
      </c>
    </row>
    <row r="320" spans="1:29" s="4" customFormat="1" ht="25.5" x14ac:dyDescent="0.25">
      <c r="A320" s="2">
        <v>8</v>
      </c>
      <c r="B320" s="2" t="s">
        <v>30</v>
      </c>
      <c r="C320" s="2">
        <v>549</v>
      </c>
      <c r="D320" s="5" t="s">
        <v>81</v>
      </c>
      <c r="E320" s="1" t="s">
        <v>84</v>
      </c>
      <c r="F320" s="2">
        <v>2343</v>
      </c>
      <c r="G320" s="2" t="s">
        <v>19</v>
      </c>
      <c r="H320" s="1">
        <v>230</v>
      </c>
      <c r="I320" s="1">
        <v>41</v>
      </c>
      <c r="J320" s="1">
        <v>98</v>
      </c>
      <c r="K320" s="1">
        <v>2</v>
      </c>
      <c r="L320" s="1">
        <v>1</v>
      </c>
      <c r="M320" s="1">
        <v>1</v>
      </c>
      <c r="N320" s="2" t="s">
        <v>727</v>
      </c>
      <c r="O320" s="2" t="s">
        <v>727</v>
      </c>
      <c r="P320" s="2" t="s">
        <v>727</v>
      </c>
      <c r="Q320" s="2" t="s">
        <v>727</v>
      </c>
      <c r="R320" s="1">
        <v>1</v>
      </c>
      <c r="S320" s="1">
        <v>1</v>
      </c>
      <c r="T320" s="1">
        <v>0</v>
      </c>
      <c r="U320" s="1">
        <v>0</v>
      </c>
      <c r="V320" s="1">
        <v>3</v>
      </c>
      <c r="W320" s="17">
        <v>0</v>
      </c>
      <c r="X320" s="1">
        <v>3</v>
      </c>
      <c r="Y320" s="1">
        <f t="shared" si="92"/>
        <v>151</v>
      </c>
      <c r="Z320" s="1">
        <f t="shared" si="93"/>
        <v>79</v>
      </c>
      <c r="AA320" s="15">
        <f t="shared" si="94"/>
        <v>0.65652173913043477</v>
      </c>
      <c r="AB320" s="15">
        <f t="shared" si="95"/>
        <v>0.34347826086956523</v>
      </c>
    </row>
    <row r="321" spans="1:28" s="4" customFormat="1" ht="25.5" x14ac:dyDescent="0.25">
      <c r="A321" s="2">
        <v>9</v>
      </c>
      <c r="B321" s="2" t="s">
        <v>30</v>
      </c>
      <c r="C321" s="2">
        <v>549</v>
      </c>
      <c r="D321" s="5" t="s">
        <v>81</v>
      </c>
      <c r="E321" s="1" t="s">
        <v>85</v>
      </c>
      <c r="F321" s="2">
        <v>2344</v>
      </c>
      <c r="G321" s="2" t="s">
        <v>10</v>
      </c>
      <c r="H321" s="1">
        <v>693</v>
      </c>
      <c r="I321" s="1">
        <v>15</v>
      </c>
      <c r="J321" s="1">
        <v>131</v>
      </c>
      <c r="K321" s="1">
        <v>84</v>
      </c>
      <c r="L321" s="1">
        <v>2</v>
      </c>
      <c r="M321" s="1">
        <v>3</v>
      </c>
      <c r="N321" s="2" t="s">
        <v>727</v>
      </c>
      <c r="O321" s="2" t="s">
        <v>727</v>
      </c>
      <c r="P321" s="2" t="s">
        <v>727</v>
      </c>
      <c r="Q321" s="2" t="s">
        <v>727</v>
      </c>
      <c r="R321" s="1">
        <v>0</v>
      </c>
      <c r="S321" s="1">
        <v>2</v>
      </c>
      <c r="T321" s="1">
        <v>0</v>
      </c>
      <c r="U321" s="1">
        <v>2</v>
      </c>
      <c r="V321" s="1">
        <v>12</v>
      </c>
      <c r="W321" s="17">
        <v>0</v>
      </c>
      <c r="X321" s="1">
        <v>10</v>
      </c>
      <c r="Y321" s="1">
        <f t="shared" si="92"/>
        <v>261</v>
      </c>
      <c r="Z321" s="1">
        <f t="shared" si="93"/>
        <v>432</v>
      </c>
      <c r="AA321" s="15">
        <f t="shared" si="94"/>
        <v>0.37662337662337664</v>
      </c>
      <c r="AB321" s="15">
        <f t="shared" si="95"/>
        <v>0.62337662337662336</v>
      </c>
    </row>
    <row r="322" spans="1:28" s="4" customFormat="1" ht="25.5" x14ac:dyDescent="0.25">
      <c r="A322" s="2">
        <v>10</v>
      </c>
      <c r="B322" s="2" t="s">
        <v>30</v>
      </c>
      <c r="C322" s="2">
        <v>549</v>
      </c>
      <c r="D322" s="5" t="s">
        <v>81</v>
      </c>
      <c r="E322" s="1" t="s">
        <v>86</v>
      </c>
      <c r="F322" s="2">
        <v>2345</v>
      </c>
      <c r="G322" s="2" t="s">
        <v>10</v>
      </c>
      <c r="H322" s="1">
        <v>391</v>
      </c>
      <c r="I322" s="1">
        <v>7</v>
      </c>
      <c r="J322" s="1">
        <v>66</v>
      </c>
      <c r="K322" s="1">
        <v>68</v>
      </c>
      <c r="L322" s="1">
        <v>0</v>
      </c>
      <c r="M322" s="1">
        <v>2</v>
      </c>
      <c r="N322" s="2" t="s">
        <v>727</v>
      </c>
      <c r="O322" s="2" t="s">
        <v>727</v>
      </c>
      <c r="P322" s="2" t="s">
        <v>727</v>
      </c>
      <c r="Q322" s="2" t="s">
        <v>727</v>
      </c>
      <c r="R322" s="1">
        <v>2</v>
      </c>
      <c r="S322" s="1">
        <v>0</v>
      </c>
      <c r="T322" s="1">
        <v>0</v>
      </c>
      <c r="U322" s="1">
        <v>0</v>
      </c>
      <c r="V322" s="1">
        <v>3</v>
      </c>
      <c r="W322" s="17">
        <v>0</v>
      </c>
      <c r="X322" s="1">
        <v>5</v>
      </c>
      <c r="Y322" s="1">
        <f t="shared" si="92"/>
        <v>153</v>
      </c>
      <c r="Z322" s="1">
        <f t="shared" si="93"/>
        <v>238</v>
      </c>
      <c r="AA322" s="15">
        <f t="shared" si="94"/>
        <v>0.39130434782608697</v>
      </c>
      <c r="AB322" s="15">
        <f t="shared" si="95"/>
        <v>0.60869565217391308</v>
      </c>
    </row>
    <row r="323" spans="1:28" s="4" customFormat="1" ht="25.5" x14ac:dyDescent="0.25">
      <c r="A323" s="2">
        <v>11</v>
      </c>
      <c r="B323" s="2" t="s">
        <v>30</v>
      </c>
      <c r="C323" s="2">
        <v>549</v>
      </c>
      <c r="D323" s="5" t="s">
        <v>81</v>
      </c>
      <c r="E323" s="1" t="s">
        <v>86</v>
      </c>
      <c r="F323" s="2">
        <v>2345</v>
      </c>
      <c r="G323" s="2" t="s">
        <v>11</v>
      </c>
      <c r="H323" s="1">
        <v>391</v>
      </c>
      <c r="I323" s="1">
        <v>4</v>
      </c>
      <c r="J323" s="1">
        <v>59</v>
      </c>
      <c r="K323" s="1">
        <v>81</v>
      </c>
      <c r="L323" s="1">
        <v>4</v>
      </c>
      <c r="M323" s="1">
        <v>6</v>
      </c>
      <c r="N323" s="2" t="s">
        <v>727</v>
      </c>
      <c r="O323" s="2" t="s">
        <v>727</v>
      </c>
      <c r="P323" s="2" t="s">
        <v>727</v>
      </c>
      <c r="Q323" s="2" t="s">
        <v>727</v>
      </c>
      <c r="R323" s="1">
        <v>2</v>
      </c>
      <c r="S323" s="1">
        <v>0</v>
      </c>
      <c r="T323" s="1">
        <v>0</v>
      </c>
      <c r="U323" s="1">
        <v>0</v>
      </c>
      <c r="V323" s="1">
        <v>1</v>
      </c>
      <c r="W323" s="17">
        <v>3</v>
      </c>
      <c r="X323" s="1">
        <v>15</v>
      </c>
      <c r="Y323" s="1">
        <f t="shared" si="92"/>
        <v>175</v>
      </c>
      <c r="Z323" s="1">
        <f t="shared" si="93"/>
        <v>216</v>
      </c>
      <c r="AA323" s="15">
        <f t="shared" si="94"/>
        <v>0.4475703324808184</v>
      </c>
      <c r="AB323" s="15">
        <f t="shared" si="95"/>
        <v>0.55242966751918154</v>
      </c>
    </row>
    <row r="324" spans="1:28" s="4" customFormat="1" ht="25.5" x14ac:dyDescent="0.25">
      <c r="A324" s="2">
        <v>12</v>
      </c>
      <c r="B324" s="2" t="s">
        <v>30</v>
      </c>
      <c r="C324" s="2">
        <v>549</v>
      </c>
      <c r="D324" s="5" t="s">
        <v>81</v>
      </c>
      <c r="E324" s="1" t="s">
        <v>87</v>
      </c>
      <c r="F324" s="2">
        <v>2346</v>
      </c>
      <c r="G324" s="2" t="s">
        <v>10</v>
      </c>
      <c r="H324" s="1">
        <v>606</v>
      </c>
      <c r="I324" s="1">
        <v>2</v>
      </c>
      <c r="J324" s="1">
        <v>121</v>
      </c>
      <c r="K324" s="1">
        <v>130</v>
      </c>
      <c r="L324" s="1">
        <v>3</v>
      </c>
      <c r="M324" s="1">
        <v>3</v>
      </c>
      <c r="N324" s="2" t="s">
        <v>727</v>
      </c>
      <c r="O324" s="2" t="s">
        <v>727</v>
      </c>
      <c r="P324" s="2" t="s">
        <v>727</v>
      </c>
      <c r="Q324" s="2" t="s">
        <v>727</v>
      </c>
      <c r="R324" s="1">
        <v>3</v>
      </c>
      <c r="S324" s="1">
        <v>3</v>
      </c>
      <c r="T324" s="1">
        <v>0</v>
      </c>
      <c r="U324" s="1">
        <v>1</v>
      </c>
      <c r="V324" s="1">
        <v>5</v>
      </c>
      <c r="W324" s="17">
        <v>0</v>
      </c>
      <c r="X324" s="1">
        <v>12</v>
      </c>
      <c r="Y324" s="1">
        <f t="shared" si="92"/>
        <v>283</v>
      </c>
      <c r="Z324" s="1">
        <f t="shared" si="93"/>
        <v>323</v>
      </c>
      <c r="AA324" s="15">
        <f t="shared" si="94"/>
        <v>0.46699669966996699</v>
      </c>
      <c r="AB324" s="15">
        <f t="shared" si="95"/>
        <v>0.53300330033003296</v>
      </c>
    </row>
    <row r="325" spans="1:28" s="4" customFormat="1" ht="25.5" x14ac:dyDescent="0.25">
      <c r="A325" s="2">
        <v>13</v>
      </c>
      <c r="B325" s="2" t="s">
        <v>30</v>
      </c>
      <c r="C325" s="2">
        <v>549</v>
      </c>
      <c r="D325" s="5" t="s">
        <v>81</v>
      </c>
      <c r="E325" s="1" t="s">
        <v>87</v>
      </c>
      <c r="F325" s="2">
        <v>2346</v>
      </c>
      <c r="G325" s="2" t="s">
        <v>11</v>
      </c>
      <c r="H325" s="1">
        <v>606</v>
      </c>
      <c r="I325" s="1">
        <v>5</v>
      </c>
      <c r="J325" s="1">
        <v>78</v>
      </c>
      <c r="K325" s="1">
        <v>133</v>
      </c>
      <c r="L325" s="1">
        <v>5</v>
      </c>
      <c r="M325" s="1">
        <v>2</v>
      </c>
      <c r="N325" s="2" t="s">
        <v>727</v>
      </c>
      <c r="O325" s="2" t="s">
        <v>727</v>
      </c>
      <c r="P325" s="2" t="s">
        <v>727</v>
      </c>
      <c r="Q325" s="2" t="s">
        <v>727</v>
      </c>
      <c r="R325" s="1">
        <v>7</v>
      </c>
      <c r="S325" s="1">
        <v>0</v>
      </c>
      <c r="T325" s="1">
        <v>0</v>
      </c>
      <c r="U325" s="1">
        <v>3</v>
      </c>
      <c r="V325" s="1">
        <v>6</v>
      </c>
      <c r="W325" s="17">
        <v>0</v>
      </c>
      <c r="X325" s="1">
        <v>5</v>
      </c>
      <c r="Y325" s="1">
        <f t="shared" si="92"/>
        <v>244</v>
      </c>
      <c r="Z325" s="1">
        <f t="shared" si="93"/>
        <v>362</v>
      </c>
      <c r="AA325" s="15">
        <f t="shared" si="94"/>
        <v>0.40264026402640263</v>
      </c>
      <c r="AB325" s="15">
        <f t="shared" si="95"/>
        <v>0.59735973597359737</v>
      </c>
    </row>
    <row r="326" spans="1:28" s="4" customFormat="1" ht="25.5" x14ac:dyDescent="0.25">
      <c r="A326" s="2">
        <v>14</v>
      </c>
      <c r="B326" s="2" t="s">
        <v>30</v>
      </c>
      <c r="C326" s="2">
        <v>549</v>
      </c>
      <c r="D326" s="5" t="s">
        <v>81</v>
      </c>
      <c r="E326" s="1" t="s">
        <v>87</v>
      </c>
      <c r="F326" s="2">
        <v>2346</v>
      </c>
      <c r="G326" s="2" t="s">
        <v>12</v>
      </c>
      <c r="H326" s="1">
        <v>606</v>
      </c>
      <c r="I326" s="1">
        <v>7</v>
      </c>
      <c r="J326" s="1">
        <v>93</v>
      </c>
      <c r="K326" s="1">
        <v>123</v>
      </c>
      <c r="L326" s="1">
        <v>4</v>
      </c>
      <c r="M326" s="1">
        <v>4</v>
      </c>
      <c r="N326" s="2" t="s">
        <v>727</v>
      </c>
      <c r="O326" s="2" t="s">
        <v>727</v>
      </c>
      <c r="P326" s="2" t="s">
        <v>727</v>
      </c>
      <c r="Q326" s="2" t="s">
        <v>727</v>
      </c>
      <c r="R326" s="1">
        <v>4</v>
      </c>
      <c r="S326" s="1">
        <v>2</v>
      </c>
      <c r="T326" s="1">
        <v>0</v>
      </c>
      <c r="U326" s="1">
        <v>1</v>
      </c>
      <c r="V326" s="1">
        <v>7</v>
      </c>
      <c r="W326" s="17">
        <v>0</v>
      </c>
      <c r="X326" s="1">
        <v>12</v>
      </c>
      <c r="Y326" s="1">
        <f t="shared" si="92"/>
        <v>257</v>
      </c>
      <c r="Z326" s="1">
        <f t="shared" si="93"/>
        <v>349</v>
      </c>
      <c r="AA326" s="15">
        <f t="shared" si="94"/>
        <v>0.42409240924092412</v>
      </c>
      <c r="AB326" s="15">
        <f t="shared" si="95"/>
        <v>0.57590759075907594</v>
      </c>
    </row>
    <row r="327" spans="1:28" s="4" customFormat="1" ht="25.5" x14ac:dyDescent="0.25">
      <c r="A327" s="2">
        <v>15</v>
      </c>
      <c r="B327" s="2" t="s">
        <v>30</v>
      </c>
      <c r="C327" s="2">
        <v>549</v>
      </c>
      <c r="D327" s="5" t="s">
        <v>81</v>
      </c>
      <c r="E327" s="1" t="s">
        <v>88</v>
      </c>
      <c r="F327" s="2">
        <v>2347</v>
      </c>
      <c r="G327" s="2" t="s">
        <v>10</v>
      </c>
      <c r="H327" s="1">
        <v>254</v>
      </c>
      <c r="I327" s="1">
        <v>14</v>
      </c>
      <c r="J327" s="1">
        <v>57</v>
      </c>
      <c r="K327" s="1">
        <v>43</v>
      </c>
      <c r="L327" s="1">
        <v>2</v>
      </c>
      <c r="M327" s="1">
        <v>1</v>
      </c>
      <c r="N327" s="2" t="s">
        <v>727</v>
      </c>
      <c r="O327" s="2" t="s">
        <v>727</v>
      </c>
      <c r="P327" s="2" t="s">
        <v>727</v>
      </c>
      <c r="Q327" s="2" t="s">
        <v>727</v>
      </c>
      <c r="R327" s="1">
        <v>4</v>
      </c>
      <c r="S327" s="1">
        <v>0</v>
      </c>
      <c r="T327" s="1">
        <v>1</v>
      </c>
      <c r="U327" s="1">
        <v>2</v>
      </c>
      <c r="V327" s="1">
        <v>1</v>
      </c>
      <c r="W327" s="17">
        <v>0</v>
      </c>
      <c r="X327" s="1">
        <v>3</v>
      </c>
      <c r="Y327" s="1">
        <f t="shared" si="92"/>
        <v>128</v>
      </c>
      <c r="Z327" s="1">
        <f t="shared" si="93"/>
        <v>126</v>
      </c>
      <c r="AA327" s="15">
        <f t="shared" si="94"/>
        <v>0.50393700787401574</v>
      </c>
      <c r="AB327" s="15">
        <f t="shared" si="95"/>
        <v>0.49606299212598426</v>
      </c>
    </row>
    <row r="328" spans="1:28" s="4" customFormat="1" ht="25.5" x14ac:dyDescent="0.25">
      <c r="A328" s="2">
        <v>16</v>
      </c>
      <c r="B328" s="2" t="s">
        <v>30</v>
      </c>
      <c r="C328" s="2">
        <v>549</v>
      </c>
      <c r="D328" s="5" t="s">
        <v>81</v>
      </c>
      <c r="E328" s="1" t="s">
        <v>89</v>
      </c>
      <c r="F328" s="2">
        <v>2348</v>
      </c>
      <c r="G328" s="2" t="s">
        <v>10</v>
      </c>
      <c r="H328" s="1">
        <v>731</v>
      </c>
      <c r="I328" s="1">
        <v>4</v>
      </c>
      <c r="J328" s="1">
        <v>95</v>
      </c>
      <c r="K328" s="1">
        <v>78</v>
      </c>
      <c r="L328" s="1">
        <v>16</v>
      </c>
      <c r="M328" s="1">
        <v>0</v>
      </c>
      <c r="N328" s="2" t="s">
        <v>727</v>
      </c>
      <c r="O328" s="2" t="s">
        <v>727</v>
      </c>
      <c r="P328" s="2" t="s">
        <v>727</v>
      </c>
      <c r="Q328" s="2" t="s">
        <v>727</v>
      </c>
      <c r="R328" s="1">
        <v>5</v>
      </c>
      <c r="S328" s="1">
        <v>0</v>
      </c>
      <c r="T328" s="1">
        <v>0</v>
      </c>
      <c r="U328" s="1">
        <v>5</v>
      </c>
      <c r="V328" s="1">
        <v>7</v>
      </c>
      <c r="W328" s="17">
        <v>0</v>
      </c>
      <c r="X328" s="1">
        <v>3</v>
      </c>
      <c r="Y328" s="1">
        <f t="shared" si="92"/>
        <v>213</v>
      </c>
      <c r="Z328" s="1">
        <f t="shared" si="93"/>
        <v>518</v>
      </c>
      <c r="AA328" s="15">
        <f t="shared" si="94"/>
        <v>0.29138166894664841</v>
      </c>
      <c r="AB328" s="15">
        <f t="shared" si="95"/>
        <v>0.70861833105335159</v>
      </c>
    </row>
    <row r="329" spans="1:28" s="4" customFormat="1" ht="25.5" x14ac:dyDescent="0.25">
      <c r="A329" s="2">
        <v>17</v>
      </c>
      <c r="B329" s="2" t="s">
        <v>30</v>
      </c>
      <c r="C329" s="2">
        <v>549</v>
      </c>
      <c r="D329" s="5" t="s">
        <v>81</v>
      </c>
      <c r="E329" s="1" t="s">
        <v>90</v>
      </c>
      <c r="F329" s="2">
        <v>2349</v>
      </c>
      <c r="G329" s="2" t="s">
        <v>10</v>
      </c>
      <c r="H329" s="1">
        <v>177</v>
      </c>
      <c r="I329" s="1">
        <v>13</v>
      </c>
      <c r="J329" s="1">
        <v>40</v>
      </c>
      <c r="K329" s="1">
        <v>42</v>
      </c>
      <c r="L329" s="1">
        <v>0</v>
      </c>
      <c r="M329" s="1">
        <v>1</v>
      </c>
      <c r="N329" s="2" t="s">
        <v>727</v>
      </c>
      <c r="O329" s="2" t="s">
        <v>727</v>
      </c>
      <c r="P329" s="2" t="s">
        <v>727</v>
      </c>
      <c r="Q329" s="2" t="s">
        <v>727</v>
      </c>
      <c r="R329" s="1">
        <v>3</v>
      </c>
      <c r="S329" s="1">
        <v>0</v>
      </c>
      <c r="T329" s="1">
        <v>0</v>
      </c>
      <c r="U329" s="1">
        <v>0</v>
      </c>
      <c r="V329" s="1">
        <v>3</v>
      </c>
      <c r="W329" s="17">
        <v>0</v>
      </c>
      <c r="X329" s="1">
        <v>4</v>
      </c>
      <c r="Y329" s="1">
        <f t="shared" si="92"/>
        <v>106</v>
      </c>
      <c r="Z329" s="1">
        <f t="shared" si="93"/>
        <v>71</v>
      </c>
      <c r="AA329" s="15">
        <f t="shared" si="94"/>
        <v>0.59887005649717517</v>
      </c>
      <c r="AB329" s="15">
        <f t="shared" si="95"/>
        <v>0.40112994350282488</v>
      </c>
    </row>
    <row r="330" spans="1:28" s="4" customFormat="1" ht="25.5" x14ac:dyDescent="0.25">
      <c r="A330" s="2">
        <v>18</v>
      </c>
      <c r="B330" s="2" t="s">
        <v>30</v>
      </c>
      <c r="C330" s="2">
        <v>549</v>
      </c>
      <c r="D330" s="5" t="s">
        <v>81</v>
      </c>
      <c r="E330" s="1" t="s">
        <v>91</v>
      </c>
      <c r="F330" s="2">
        <v>2350</v>
      </c>
      <c r="G330" s="2" t="s">
        <v>10</v>
      </c>
      <c r="H330" s="1">
        <v>618</v>
      </c>
      <c r="I330" s="1">
        <v>6</v>
      </c>
      <c r="J330" s="1">
        <v>126</v>
      </c>
      <c r="K330" s="1">
        <v>40</v>
      </c>
      <c r="L330" s="1">
        <v>12</v>
      </c>
      <c r="M330" s="1">
        <v>2</v>
      </c>
      <c r="N330" s="2" t="s">
        <v>727</v>
      </c>
      <c r="O330" s="2" t="s">
        <v>727</v>
      </c>
      <c r="P330" s="2" t="s">
        <v>727</v>
      </c>
      <c r="Q330" s="2" t="s">
        <v>727</v>
      </c>
      <c r="R330" s="1">
        <v>0</v>
      </c>
      <c r="S330" s="1">
        <v>0</v>
      </c>
      <c r="T330" s="1">
        <v>0</v>
      </c>
      <c r="U330" s="1">
        <v>1</v>
      </c>
      <c r="V330" s="1">
        <v>2</v>
      </c>
      <c r="W330" s="17">
        <v>0</v>
      </c>
      <c r="X330" s="1">
        <v>12</v>
      </c>
      <c r="Y330" s="1">
        <f t="shared" si="92"/>
        <v>201</v>
      </c>
      <c r="Z330" s="1">
        <f t="shared" si="93"/>
        <v>417</v>
      </c>
      <c r="AA330" s="15">
        <f t="shared" si="94"/>
        <v>0.32524271844660196</v>
      </c>
      <c r="AB330" s="15">
        <f t="shared" si="95"/>
        <v>0.67475728155339809</v>
      </c>
    </row>
    <row r="331" spans="1:28" s="4" customFormat="1" ht="25.5" x14ac:dyDescent="0.25">
      <c r="A331" s="2">
        <v>19</v>
      </c>
      <c r="B331" s="2" t="s">
        <v>30</v>
      </c>
      <c r="C331" s="2">
        <v>549</v>
      </c>
      <c r="D331" s="5" t="s">
        <v>81</v>
      </c>
      <c r="E331" s="1" t="s">
        <v>92</v>
      </c>
      <c r="F331" s="2">
        <v>2351</v>
      </c>
      <c r="G331" s="2" t="s">
        <v>10</v>
      </c>
      <c r="H331" s="1">
        <v>621</v>
      </c>
      <c r="I331" s="1">
        <v>6</v>
      </c>
      <c r="J331" s="1">
        <v>76</v>
      </c>
      <c r="K331" s="1">
        <v>79</v>
      </c>
      <c r="L331" s="1">
        <v>8</v>
      </c>
      <c r="M331" s="1">
        <v>4</v>
      </c>
      <c r="N331" s="2" t="s">
        <v>727</v>
      </c>
      <c r="O331" s="2" t="s">
        <v>727</v>
      </c>
      <c r="P331" s="2" t="s">
        <v>727</v>
      </c>
      <c r="Q331" s="2" t="s">
        <v>727</v>
      </c>
      <c r="R331" s="1">
        <v>1</v>
      </c>
      <c r="S331" s="1">
        <v>0</v>
      </c>
      <c r="T331" s="1">
        <v>0</v>
      </c>
      <c r="U331" s="1">
        <v>3</v>
      </c>
      <c r="V331" s="1">
        <v>2</v>
      </c>
      <c r="W331" s="17">
        <v>4</v>
      </c>
      <c r="X331" s="1">
        <v>20</v>
      </c>
      <c r="Y331" s="1">
        <f t="shared" si="92"/>
        <v>203</v>
      </c>
      <c r="Z331" s="1">
        <f t="shared" si="93"/>
        <v>418</v>
      </c>
      <c r="AA331" s="15">
        <f t="shared" si="94"/>
        <v>0.32689210950080516</v>
      </c>
      <c r="AB331" s="15">
        <f t="shared" si="95"/>
        <v>0.67310789049919484</v>
      </c>
    </row>
    <row r="332" spans="1:28" s="4" customFormat="1" x14ac:dyDescent="0.25">
      <c r="A332" s="3"/>
      <c r="B332" s="3"/>
      <c r="C332" s="3"/>
      <c r="D332" s="130" t="s">
        <v>646</v>
      </c>
      <c r="E332" s="131"/>
      <c r="F332" s="81">
        <f>COUNTIF(G313:G331,"B")</f>
        <v>13</v>
      </c>
      <c r="G332" s="81">
        <f>COUNTA(G313:G331)</f>
        <v>19</v>
      </c>
      <c r="H332" s="70">
        <f>SUM(H313:H331)</f>
        <v>9473</v>
      </c>
      <c r="I332" s="70">
        <f t="shared" ref="I332:X332" si="137">SUM(I313:I331)</f>
        <v>414</v>
      </c>
      <c r="J332" s="70">
        <f t="shared" si="137"/>
        <v>2103</v>
      </c>
      <c r="K332" s="70">
        <f t="shared" si="137"/>
        <v>1295</v>
      </c>
      <c r="L332" s="70">
        <f t="shared" si="137"/>
        <v>77</v>
      </c>
      <c r="M332" s="70">
        <f t="shared" si="137"/>
        <v>44</v>
      </c>
      <c r="N332" s="120" t="s">
        <v>727</v>
      </c>
      <c r="O332" s="120" t="s">
        <v>727</v>
      </c>
      <c r="P332" s="120" t="s">
        <v>727</v>
      </c>
      <c r="Q332" s="120" t="s">
        <v>727</v>
      </c>
      <c r="R332" s="70">
        <f t="shared" si="137"/>
        <v>80</v>
      </c>
      <c r="S332" s="70">
        <f t="shared" si="137"/>
        <v>14</v>
      </c>
      <c r="T332" s="70">
        <f t="shared" si="137"/>
        <v>6</v>
      </c>
      <c r="U332" s="70">
        <f t="shared" si="137"/>
        <v>21</v>
      </c>
      <c r="V332" s="70">
        <f t="shared" si="137"/>
        <v>132</v>
      </c>
      <c r="W332" s="70">
        <f t="shared" si="137"/>
        <v>7</v>
      </c>
      <c r="X332" s="70">
        <f t="shared" si="137"/>
        <v>134</v>
      </c>
      <c r="Y332" s="70">
        <f t="shared" ref="Y332" si="138">SUM(I332:X332)</f>
        <v>4327</v>
      </c>
      <c r="Z332" s="70">
        <f t="shared" ref="Z332" si="139">H332-Y332</f>
        <v>5146</v>
      </c>
      <c r="AA332" s="71">
        <f t="shared" ref="AA332" si="140">Y332/H332</f>
        <v>0.4567718779689644</v>
      </c>
      <c r="AB332" s="71">
        <f t="shared" ref="AB332" si="141">Z332/H332</f>
        <v>0.54322812203103554</v>
      </c>
    </row>
    <row r="333" spans="1:28" s="4" customFormat="1" x14ac:dyDescent="0.25">
      <c r="A333" s="3"/>
      <c r="B333" s="3"/>
      <c r="C333" s="3"/>
      <c r="F333" s="3"/>
      <c r="G333" s="3"/>
    </row>
    <row r="334" spans="1:28" s="32" customFormat="1" ht="12" x14ac:dyDescent="0.25">
      <c r="A334" s="31"/>
      <c r="B334" s="31"/>
      <c r="C334" s="31"/>
      <c r="E334" s="133" t="s">
        <v>51</v>
      </c>
      <c r="F334" s="134"/>
      <c r="G334" s="134"/>
      <c r="H334" s="134"/>
      <c r="I334" s="65" t="s">
        <v>0</v>
      </c>
      <c r="J334" s="65" t="s">
        <v>1</v>
      </c>
      <c r="K334" s="65" t="s">
        <v>2</v>
      </c>
      <c r="L334" s="65" t="s">
        <v>27</v>
      </c>
      <c r="M334" s="65" t="s">
        <v>3</v>
      </c>
      <c r="N334" s="65" t="s">
        <v>28</v>
      </c>
      <c r="O334" s="65" t="s">
        <v>25</v>
      </c>
      <c r="P334" s="65" t="s">
        <v>29</v>
      </c>
      <c r="Q334" s="65" t="s">
        <v>4</v>
      </c>
      <c r="R334" s="36" t="s">
        <v>26</v>
      </c>
      <c r="S334" s="37" t="s">
        <v>46</v>
      </c>
      <c r="T334" s="37"/>
      <c r="AA334" s="33"/>
      <c r="AB334" s="33"/>
    </row>
    <row r="335" spans="1:28" s="4" customFormat="1" x14ac:dyDescent="0.2">
      <c r="A335" s="3"/>
      <c r="B335" s="3"/>
      <c r="C335" s="3"/>
      <c r="E335" s="134"/>
      <c r="F335" s="134"/>
      <c r="G335" s="134"/>
      <c r="H335" s="134"/>
      <c r="I335" s="72">
        <v>451</v>
      </c>
      <c r="J335" s="72">
        <v>2169</v>
      </c>
      <c r="K335" s="72">
        <v>1340</v>
      </c>
      <c r="L335" s="72">
        <v>143</v>
      </c>
      <c r="M335" s="72">
        <v>83</v>
      </c>
      <c r="N335" s="72" t="s">
        <v>727</v>
      </c>
      <c r="O335" s="72" t="s">
        <v>727</v>
      </c>
      <c r="P335" s="72" t="s">
        <v>727</v>
      </c>
      <c r="Q335" s="72" t="s">
        <v>727</v>
      </c>
      <c r="R335" s="93">
        <f>W332</f>
        <v>7</v>
      </c>
      <c r="S335" s="94">
        <f>X332</f>
        <v>134</v>
      </c>
      <c r="T335" s="38"/>
      <c r="AA335" s="10"/>
      <c r="AB335" s="10"/>
    </row>
    <row r="336" spans="1:28" s="4" customFormat="1" ht="6.75" customHeight="1" x14ac:dyDescent="0.25">
      <c r="A336" s="3"/>
      <c r="B336" s="3"/>
      <c r="C336" s="3"/>
      <c r="F336" s="3"/>
      <c r="G336" s="3"/>
      <c r="H336" s="12"/>
      <c r="I336" s="3"/>
      <c r="J336" s="3"/>
      <c r="K336" s="3"/>
      <c r="L336" s="3"/>
      <c r="M336" s="3"/>
      <c r="N336" s="3"/>
      <c r="O336" s="3"/>
      <c r="P336" s="3"/>
      <c r="Q336" s="3"/>
      <c r="R336" s="39"/>
      <c r="S336" s="40"/>
      <c r="T336" s="40"/>
      <c r="AA336" s="10"/>
      <c r="AB336" s="10"/>
    </row>
    <row r="337" spans="1:28" s="13" customFormat="1" ht="12" x14ac:dyDescent="0.25">
      <c r="A337" s="34"/>
      <c r="B337" s="34"/>
      <c r="C337" s="34"/>
      <c r="E337" s="133" t="s">
        <v>52</v>
      </c>
      <c r="F337" s="133"/>
      <c r="G337" s="133"/>
      <c r="H337" s="133"/>
      <c r="I337" s="133" t="s">
        <v>530</v>
      </c>
      <c r="J337" s="134"/>
      <c r="K337" s="134"/>
      <c r="L337" s="133" t="s">
        <v>531</v>
      </c>
      <c r="M337" s="133"/>
      <c r="N337" s="65" t="s">
        <v>28</v>
      </c>
      <c r="O337" s="65" t="s">
        <v>25</v>
      </c>
      <c r="P337" s="65" t="s">
        <v>29</v>
      </c>
      <c r="Q337" s="65" t="s">
        <v>4</v>
      </c>
      <c r="AA337" s="35"/>
      <c r="AB337" s="35"/>
    </row>
    <row r="338" spans="1:28" s="4" customFormat="1" x14ac:dyDescent="0.25">
      <c r="A338" s="3"/>
      <c r="B338" s="3"/>
      <c r="C338" s="3"/>
      <c r="E338" s="133"/>
      <c r="F338" s="133"/>
      <c r="G338" s="133"/>
      <c r="H338" s="133"/>
      <c r="I338" s="135">
        <f>I335+K335+M335</f>
        <v>1874</v>
      </c>
      <c r="J338" s="136"/>
      <c r="K338" s="136"/>
      <c r="L338" s="135">
        <f>J335+L335</f>
        <v>2312</v>
      </c>
      <c r="M338" s="136"/>
      <c r="N338" s="66" t="str">
        <f>N335</f>
        <v>N.P.</v>
      </c>
      <c r="O338" s="66" t="str">
        <f>O335</f>
        <v>N.P.</v>
      </c>
      <c r="P338" s="66" t="str">
        <f>P335</f>
        <v>N.P.</v>
      </c>
      <c r="Q338" s="66" t="str">
        <f>Q335</f>
        <v>N.P.</v>
      </c>
      <c r="AA338" s="10"/>
      <c r="AB338" s="10"/>
    </row>
    <row r="339" spans="1:28" s="4" customFormat="1" x14ac:dyDescent="0.25">
      <c r="A339" s="3"/>
      <c r="B339" s="3"/>
      <c r="C339" s="3"/>
      <c r="F339" s="3"/>
      <c r="G339" s="3"/>
    </row>
    <row r="340" spans="1:28" s="4" customFormat="1" ht="15" customHeight="1" x14ac:dyDescent="0.25">
      <c r="A340" s="132" t="s">
        <v>730</v>
      </c>
      <c r="B340" s="132"/>
      <c r="C340" s="132"/>
      <c r="D340" s="132"/>
      <c r="E340" s="132"/>
      <c r="F340" s="132"/>
      <c r="G340" s="132"/>
      <c r="H340" s="132"/>
      <c r="I340" s="132"/>
      <c r="J340" s="132"/>
      <c r="K340" s="132"/>
      <c r="L340" s="132"/>
      <c r="M340" s="132"/>
      <c r="N340" s="132"/>
      <c r="O340" s="132"/>
      <c r="P340" s="132"/>
      <c r="Q340" s="132"/>
      <c r="AA340" s="3"/>
      <c r="AB340" s="3"/>
    </row>
    <row r="341" spans="1:28" s="4" customFormat="1" x14ac:dyDescent="0.25">
      <c r="A341" s="3"/>
      <c r="B341" s="3"/>
      <c r="C341" s="3"/>
      <c r="F341" s="3"/>
      <c r="G341" s="3"/>
    </row>
    <row r="342" spans="1:28" s="4" customFormat="1" x14ac:dyDescent="0.25">
      <c r="A342" s="3"/>
      <c r="B342" s="3"/>
      <c r="C342" s="3"/>
      <c r="F342" s="3"/>
      <c r="G342" s="3"/>
    </row>
    <row r="343" spans="1:28" s="4" customFormat="1" x14ac:dyDescent="0.25">
      <c r="A343" s="3"/>
      <c r="B343" s="3"/>
      <c r="C343" s="3"/>
      <c r="F343" s="3"/>
      <c r="G343" s="3"/>
    </row>
    <row r="344" spans="1:28" s="4" customFormat="1" x14ac:dyDescent="0.25">
      <c r="A344" s="3"/>
      <c r="B344" s="3"/>
      <c r="C344" s="3"/>
      <c r="F344" s="3"/>
      <c r="G344" s="3"/>
    </row>
  </sheetData>
  <mergeCells count="139">
    <mergeCell ref="E334:H335"/>
    <mergeCell ref="E337:H338"/>
    <mergeCell ref="I337:K337"/>
    <mergeCell ref="L337:M337"/>
    <mergeCell ref="I338:K338"/>
    <mergeCell ref="L338:M338"/>
    <mergeCell ref="E306:H307"/>
    <mergeCell ref="E309:H310"/>
    <mergeCell ref="I309:K309"/>
    <mergeCell ref="L309:M309"/>
    <mergeCell ref="I310:K310"/>
    <mergeCell ref="L310:M310"/>
    <mergeCell ref="A311:AB311"/>
    <mergeCell ref="E286:H287"/>
    <mergeCell ref="E289:H290"/>
    <mergeCell ref="I289:K289"/>
    <mergeCell ref="L289:M289"/>
    <mergeCell ref="I290:K290"/>
    <mergeCell ref="L290:M290"/>
    <mergeCell ref="E271:H272"/>
    <mergeCell ref="E274:H275"/>
    <mergeCell ref="I274:K274"/>
    <mergeCell ref="L274:M274"/>
    <mergeCell ref="I275:K275"/>
    <mergeCell ref="L275:M275"/>
    <mergeCell ref="E252:H253"/>
    <mergeCell ref="E255:H256"/>
    <mergeCell ref="I255:K255"/>
    <mergeCell ref="L255:M255"/>
    <mergeCell ref="I256:K256"/>
    <mergeCell ref="L256:M256"/>
    <mergeCell ref="E240:H241"/>
    <mergeCell ref="E243:H244"/>
    <mergeCell ref="I243:K243"/>
    <mergeCell ref="L243:M243"/>
    <mergeCell ref="I244:K244"/>
    <mergeCell ref="L244:M244"/>
    <mergeCell ref="E228:H229"/>
    <mergeCell ref="E231:H232"/>
    <mergeCell ref="I231:K231"/>
    <mergeCell ref="L231:M231"/>
    <mergeCell ref="I232:K232"/>
    <mergeCell ref="L232:M232"/>
    <mergeCell ref="E214:H215"/>
    <mergeCell ref="E217:H218"/>
    <mergeCell ref="I217:K217"/>
    <mergeCell ref="L217:M217"/>
    <mergeCell ref="I218:K218"/>
    <mergeCell ref="L218:M218"/>
    <mergeCell ref="D226:E226"/>
    <mergeCell ref="A219:R219"/>
    <mergeCell ref="E192:H193"/>
    <mergeCell ref="E195:H196"/>
    <mergeCell ref="I195:K195"/>
    <mergeCell ref="L195:M195"/>
    <mergeCell ref="I196:K196"/>
    <mergeCell ref="L196:M196"/>
    <mergeCell ref="E180:H181"/>
    <mergeCell ref="E183:H184"/>
    <mergeCell ref="I183:K183"/>
    <mergeCell ref="L183:M183"/>
    <mergeCell ref="I184:K184"/>
    <mergeCell ref="L184:M184"/>
    <mergeCell ref="E168:H169"/>
    <mergeCell ref="E171:H172"/>
    <mergeCell ref="I171:K171"/>
    <mergeCell ref="L171:M171"/>
    <mergeCell ref="I172:K172"/>
    <mergeCell ref="L172:M172"/>
    <mergeCell ref="E157:H158"/>
    <mergeCell ref="E160:H161"/>
    <mergeCell ref="I160:K160"/>
    <mergeCell ref="L160:M160"/>
    <mergeCell ref="I161:K161"/>
    <mergeCell ref="L161:M161"/>
    <mergeCell ref="I22:K22"/>
    <mergeCell ref="L22:M22"/>
    <mergeCell ref="I23:K23"/>
    <mergeCell ref="L23:M23"/>
    <mergeCell ref="E146:H147"/>
    <mergeCell ref="E149:H150"/>
    <mergeCell ref="I149:K149"/>
    <mergeCell ref="L149:M149"/>
    <mergeCell ref="I150:K150"/>
    <mergeCell ref="L150:M150"/>
    <mergeCell ref="E133:H134"/>
    <mergeCell ref="E136:H137"/>
    <mergeCell ref="I136:K136"/>
    <mergeCell ref="L136:M136"/>
    <mergeCell ref="I137:K137"/>
    <mergeCell ref="L137:M137"/>
    <mergeCell ref="A2:A3"/>
    <mergeCell ref="B2:B3"/>
    <mergeCell ref="C2:C3"/>
    <mergeCell ref="D2:D3"/>
    <mergeCell ref="E2:E3"/>
    <mergeCell ref="F2:F3"/>
    <mergeCell ref="G2:G3"/>
    <mergeCell ref="H2:H3"/>
    <mergeCell ref="I2:Q2"/>
    <mergeCell ref="AB2:AB3"/>
    <mergeCell ref="R2:V2"/>
    <mergeCell ref="W2:W3"/>
    <mergeCell ref="X2:X3"/>
    <mergeCell ref="Y2:Y3"/>
    <mergeCell ref="Z1:AB1"/>
    <mergeCell ref="Z2:Z3"/>
    <mergeCell ref="E8:H9"/>
    <mergeCell ref="E11:H12"/>
    <mergeCell ref="I11:K11"/>
    <mergeCell ref="L11:M11"/>
    <mergeCell ref="I12:K12"/>
    <mergeCell ref="L12:M12"/>
    <mergeCell ref="AA2:AA3"/>
    <mergeCell ref="D6:E6"/>
    <mergeCell ref="D238:E238"/>
    <mergeCell ref="D250:E250"/>
    <mergeCell ref="D269:E269"/>
    <mergeCell ref="D284:E284"/>
    <mergeCell ref="D304:E304"/>
    <mergeCell ref="D332:E332"/>
    <mergeCell ref="A340:Q340"/>
    <mergeCell ref="D17:E17"/>
    <mergeCell ref="D114:E114"/>
    <mergeCell ref="D131:E131"/>
    <mergeCell ref="D144:E144"/>
    <mergeCell ref="D155:E155"/>
    <mergeCell ref="D166:E166"/>
    <mergeCell ref="D178:E178"/>
    <mergeCell ref="D190:E190"/>
    <mergeCell ref="D212:E212"/>
    <mergeCell ref="E116:H117"/>
    <mergeCell ref="E119:H120"/>
    <mergeCell ref="I119:K119"/>
    <mergeCell ref="L119:M119"/>
    <mergeCell ref="I120:K120"/>
    <mergeCell ref="L120:M120"/>
    <mergeCell ref="E19:H20"/>
    <mergeCell ref="E22:H23"/>
  </mergeCells>
  <printOptions horizontalCentered="1"/>
  <pageMargins left="0.59055118110236227" right="0.39370078740157483" top="0.39370078740157483" bottom="0.47244094488188981" header="0.31496062992125984" footer="0.31496062992125984"/>
  <pageSetup paperSize="305" scale="76" firstPageNumber="162" orientation="landscape" useFirstPageNumber="1" r:id="rId1"/>
  <headerFooter>
    <oddFooter>&amp;C&amp;"Humnst777 Cn BT,Normal"&amp;P</oddFooter>
  </headerFooter>
  <rowBreaks count="2" manualBreakCount="2">
    <brk id="163" max="27" man="1"/>
    <brk id="267" max="27" man="1"/>
  </rowBreaks>
  <colBreaks count="1" manualBreakCount="1">
    <brk id="28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L293"/>
  <sheetViews>
    <sheetView view="pageBreakPreview" zoomScale="115" zoomScaleNormal="115" zoomScaleSheetLayoutView="115" workbookViewId="0">
      <pane ySplit="3" topLeftCell="A97" activePane="bottomLeft" state="frozen"/>
      <selection activeCell="W105" sqref="W105"/>
      <selection pane="bottomLeft" activeCell="A97" sqref="A97:AB97"/>
    </sheetView>
  </sheetViews>
  <sheetFormatPr baseColWidth="10" defaultRowHeight="12.75" x14ac:dyDescent="0.2"/>
  <cols>
    <col min="1" max="1" width="2.85546875" style="7" bestFit="1" customWidth="1"/>
    <col min="2" max="2" width="4" style="7" bestFit="1" customWidth="1"/>
    <col min="3" max="3" width="3.5703125" style="7" bestFit="1" customWidth="1"/>
    <col min="4" max="4" width="19.28515625" style="7" bestFit="1" customWidth="1"/>
    <col min="5" max="5" width="26.28515625" style="7" bestFit="1" customWidth="1"/>
    <col min="6" max="6" width="5.7109375" style="16" bestFit="1" customWidth="1"/>
    <col min="7" max="7" width="5.140625" style="16" bestFit="1" customWidth="1"/>
    <col min="8" max="8" width="6.5703125" style="7" bestFit="1" customWidth="1"/>
    <col min="9" max="9" width="5.42578125" style="7" bestFit="1" customWidth="1"/>
    <col min="10" max="10" width="6.42578125" style="7" bestFit="1" customWidth="1"/>
    <col min="11" max="11" width="5.42578125" style="7" bestFit="1" customWidth="1"/>
    <col min="12" max="12" width="5.140625" style="7" bestFit="1" customWidth="1"/>
    <col min="13" max="13" width="4" style="7" bestFit="1" customWidth="1"/>
    <col min="14" max="15" width="5.42578125" style="7" bestFit="1" customWidth="1"/>
    <col min="16" max="17" width="4" style="7" bestFit="1" customWidth="1"/>
    <col min="18" max="18" width="9.7109375" style="7" bestFit="1" customWidth="1"/>
    <col min="19" max="19" width="7.28515625" style="7" bestFit="1" customWidth="1"/>
    <col min="20" max="21" width="6.140625" style="7" bestFit="1" customWidth="1"/>
    <col min="22" max="22" width="8.140625" style="7" bestFit="1" customWidth="1"/>
    <col min="23" max="23" width="3.7109375" style="7" bestFit="1" customWidth="1"/>
    <col min="24" max="24" width="4.7109375" style="7" bestFit="1" customWidth="1"/>
    <col min="25" max="25" width="6.7109375" style="7" bestFit="1" customWidth="1"/>
    <col min="26" max="26" width="8.140625" style="7" bestFit="1" customWidth="1"/>
    <col min="27" max="27" width="7.140625" style="7" bestFit="1" customWidth="1"/>
    <col min="28" max="28" width="8.140625" style="7" bestFit="1" customWidth="1"/>
    <col min="29" max="29" width="11.42578125" style="7"/>
    <col min="30" max="30" width="19.7109375" style="7" bestFit="1" customWidth="1"/>
    <col min="31" max="32" width="5.7109375" style="7" bestFit="1" customWidth="1"/>
    <col min="33" max="34" width="4.85546875" style="7" bestFit="1" customWidth="1"/>
    <col min="35" max="35" width="4.28515625" style="7" bestFit="1" customWidth="1"/>
    <col min="36" max="36" width="4.42578125" style="7" bestFit="1" customWidth="1"/>
    <col min="37" max="37" width="4.140625" style="7" bestFit="1" customWidth="1"/>
    <col min="38" max="38" width="5.42578125" style="7" bestFit="1" customWidth="1"/>
    <col min="39" max="16384" width="11.42578125" style="7"/>
  </cols>
  <sheetData>
    <row r="1" spans="1:38" s="4" customFormat="1" ht="41.25" customHeight="1" x14ac:dyDescent="0.25">
      <c r="A1" s="67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139" t="s">
        <v>617</v>
      </c>
      <c r="AA1" s="140"/>
      <c r="AB1" s="140"/>
    </row>
    <row r="2" spans="1:38" s="13" customFormat="1" ht="11.25" customHeight="1" x14ac:dyDescent="0.25">
      <c r="A2" s="138" t="s">
        <v>24</v>
      </c>
      <c r="B2" s="138" t="s">
        <v>535</v>
      </c>
      <c r="C2" s="138" t="s">
        <v>536</v>
      </c>
      <c r="D2" s="138" t="s">
        <v>41</v>
      </c>
      <c r="E2" s="138" t="s">
        <v>42</v>
      </c>
      <c r="F2" s="138" t="s">
        <v>43</v>
      </c>
      <c r="G2" s="138" t="s">
        <v>44</v>
      </c>
      <c r="H2" s="142" t="s">
        <v>45</v>
      </c>
      <c r="I2" s="138" t="s">
        <v>532</v>
      </c>
      <c r="J2" s="138"/>
      <c r="K2" s="138"/>
      <c r="L2" s="138"/>
      <c r="M2" s="138"/>
      <c r="N2" s="138"/>
      <c r="O2" s="138"/>
      <c r="P2" s="138"/>
      <c r="Q2" s="138"/>
      <c r="R2" s="138" t="s">
        <v>533</v>
      </c>
      <c r="S2" s="138"/>
      <c r="T2" s="138"/>
      <c r="U2" s="138"/>
      <c r="V2" s="138"/>
      <c r="W2" s="138" t="s">
        <v>26</v>
      </c>
      <c r="X2" s="138" t="s">
        <v>46</v>
      </c>
      <c r="Y2" s="137" t="s">
        <v>47</v>
      </c>
      <c r="Z2" s="141" t="s">
        <v>48</v>
      </c>
      <c r="AA2" s="137" t="s">
        <v>50</v>
      </c>
      <c r="AB2" s="137" t="s">
        <v>49</v>
      </c>
    </row>
    <row r="3" spans="1:38" s="14" customFormat="1" x14ac:dyDescent="0.25">
      <c r="A3" s="138"/>
      <c r="B3" s="138"/>
      <c r="C3" s="138"/>
      <c r="D3" s="138"/>
      <c r="E3" s="138"/>
      <c r="F3" s="138"/>
      <c r="G3" s="138"/>
      <c r="H3" s="143"/>
      <c r="I3" s="49" t="s">
        <v>0</v>
      </c>
      <c r="J3" s="49" t="s">
        <v>1</v>
      </c>
      <c r="K3" s="49" t="s">
        <v>2</v>
      </c>
      <c r="L3" s="49" t="s">
        <v>27</v>
      </c>
      <c r="M3" s="49" t="s">
        <v>3</v>
      </c>
      <c r="N3" s="49" t="s">
        <v>28</v>
      </c>
      <c r="O3" s="49" t="s">
        <v>25</v>
      </c>
      <c r="P3" s="49" t="s">
        <v>29</v>
      </c>
      <c r="Q3" s="49" t="s">
        <v>4</v>
      </c>
      <c r="R3" s="49" t="s">
        <v>5</v>
      </c>
      <c r="S3" s="49" t="s">
        <v>6</v>
      </c>
      <c r="T3" s="49" t="s">
        <v>7</v>
      </c>
      <c r="U3" s="49" t="s">
        <v>8</v>
      </c>
      <c r="V3" s="49" t="s">
        <v>9</v>
      </c>
      <c r="W3" s="138"/>
      <c r="X3" s="138"/>
      <c r="Y3" s="137"/>
      <c r="Z3" s="141"/>
      <c r="AA3" s="137"/>
      <c r="AB3" s="137"/>
      <c r="AE3" s="52" t="s">
        <v>562</v>
      </c>
      <c r="AF3" s="52" t="s">
        <v>531</v>
      </c>
      <c r="AG3" s="52" t="s">
        <v>28</v>
      </c>
      <c r="AH3" s="52" t="s">
        <v>25</v>
      </c>
      <c r="AI3" s="52" t="s">
        <v>29</v>
      </c>
      <c r="AJ3" s="52" t="s">
        <v>4</v>
      </c>
      <c r="AK3" s="6" t="s">
        <v>26</v>
      </c>
      <c r="AL3" s="6" t="s">
        <v>46</v>
      </c>
    </row>
    <row r="4" spans="1:38" x14ac:dyDescent="0.2">
      <c r="A4" s="18">
        <v>1</v>
      </c>
      <c r="B4" s="2" t="s">
        <v>37</v>
      </c>
      <c r="C4" s="2">
        <v>2</v>
      </c>
      <c r="D4" s="8" t="s">
        <v>432</v>
      </c>
      <c r="E4" s="8" t="s">
        <v>432</v>
      </c>
      <c r="F4" s="18">
        <v>2</v>
      </c>
      <c r="G4" s="18" t="s">
        <v>10</v>
      </c>
      <c r="H4" s="11">
        <v>720</v>
      </c>
      <c r="I4" s="102">
        <v>208</v>
      </c>
      <c r="J4" s="102">
        <v>170</v>
      </c>
      <c r="K4" s="102">
        <v>13</v>
      </c>
      <c r="L4" s="102">
        <v>2</v>
      </c>
      <c r="M4" s="102">
        <v>1</v>
      </c>
      <c r="N4" s="102">
        <v>29</v>
      </c>
      <c r="O4" s="102">
        <v>29</v>
      </c>
      <c r="P4" s="102">
        <v>5</v>
      </c>
      <c r="Q4" s="102">
        <v>1</v>
      </c>
      <c r="R4" s="102">
        <v>12</v>
      </c>
      <c r="S4" s="102">
        <v>0</v>
      </c>
      <c r="T4" s="102">
        <v>4</v>
      </c>
      <c r="U4" s="102">
        <v>0</v>
      </c>
      <c r="V4" s="102">
        <v>9</v>
      </c>
      <c r="W4" s="102">
        <v>0</v>
      </c>
      <c r="X4" s="102">
        <v>6</v>
      </c>
      <c r="Y4" s="95">
        <f>SUM(I4:X4)</f>
        <v>489</v>
      </c>
      <c r="Z4" s="95">
        <f>H4-Y4</f>
        <v>231</v>
      </c>
      <c r="AA4" s="103">
        <f>Y4/H4</f>
        <v>0.6791666666666667</v>
      </c>
      <c r="AB4" s="103">
        <f>Z4/H4</f>
        <v>0.32083333333333336</v>
      </c>
      <c r="AD4" s="7" t="s">
        <v>609</v>
      </c>
      <c r="AE4" s="54">
        <v>10121</v>
      </c>
      <c r="AF4" s="54">
        <v>9477</v>
      </c>
      <c r="AG4" s="54">
        <v>853</v>
      </c>
      <c r="AH4" s="54">
        <v>1138</v>
      </c>
      <c r="AI4" s="54">
        <v>138</v>
      </c>
      <c r="AJ4" s="54">
        <v>131</v>
      </c>
      <c r="AK4" s="54">
        <v>15</v>
      </c>
      <c r="AL4" s="54">
        <v>492</v>
      </c>
    </row>
    <row r="5" spans="1:38" x14ac:dyDescent="0.2">
      <c r="A5" s="18">
        <v>2</v>
      </c>
      <c r="B5" s="2" t="s">
        <v>37</v>
      </c>
      <c r="C5" s="2">
        <v>2</v>
      </c>
      <c r="D5" s="8" t="s">
        <v>432</v>
      </c>
      <c r="E5" s="8" t="s">
        <v>432</v>
      </c>
      <c r="F5" s="18">
        <v>3</v>
      </c>
      <c r="G5" s="18" t="s">
        <v>10</v>
      </c>
      <c r="H5" s="11">
        <v>509</v>
      </c>
      <c r="I5" s="102">
        <v>171</v>
      </c>
      <c r="J5" s="102">
        <v>98</v>
      </c>
      <c r="K5" s="102">
        <v>4</v>
      </c>
      <c r="L5" s="102">
        <v>1</v>
      </c>
      <c r="M5" s="102">
        <v>1</v>
      </c>
      <c r="N5" s="102">
        <v>7</v>
      </c>
      <c r="O5" s="102">
        <v>66</v>
      </c>
      <c r="P5" s="102">
        <v>3</v>
      </c>
      <c r="Q5" s="102">
        <v>0</v>
      </c>
      <c r="R5" s="102">
        <v>14</v>
      </c>
      <c r="S5" s="102">
        <v>3</v>
      </c>
      <c r="T5" s="102">
        <v>1</v>
      </c>
      <c r="U5" s="102">
        <v>0</v>
      </c>
      <c r="V5" s="102">
        <v>6</v>
      </c>
      <c r="W5" s="102">
        <v>0</v>
      </c>
      <c r="X5" s="102">
        <v>5</v>
      </c>
      <c r="Y5" s="95">
        <f t="shared" ref="Y5:Y73" si="0">SUM(I5:X5)</f>
        <v>380</v>
      </c>
      <c r="Z5" s="95">
        <f t="shared" ref="Z5:Z73" si="1">H5-Y5</f>
        <v>129</v>
      </c>
      <c r="AA5" s="103">
        <f t="shared" ref="AA5:AA73" si="2">Y5/H5</f>
        <v>0.74656188605108054</v>
      </c>
      <c r="AB5" s="103">
        <f t="shared" ref="AB5:AB73" si="3">Z5/H5</f>
        <v>0.25343811394891946</v>
      </c>
      <c r="AD5" s="7" t="s">
        <v>610</v>
      </c>
      <c r="AE5" s="54">
        <v>1945</v>
      </c>
      <c r="AF5" s="54">
        <v>1998</v>
      </c>
      <c r="AG5" s="54">
        <v>2038</v>
      </c>
      <c r="AH5" s="54">
        <v>71</v>
      </c>
      <c r="AI5" s="54">
        <v>271</v>
      </c>
      <c r="AJ5" s="54">
        <v>285</v>
      </c>
      <c r="AK5" s="54">
        <v>1</v>
      </c>
      <c r="AL5" s="54">
        <v>183</v>
      </c>
    </row>
    <row r="6" spans="1:38" x14ac:dyDescent="0.2">
      <c r="A6" s="18">
        <v>3</v>
      </c>
      <c r="B6" s="2" t="s">
        <v>37</v>
      </c>
      <c r="C6" s="2">
        <v>2</v>
      </c>
      <c r="D6" s="8" t="s">
        <v>432</v>
      </c>
      <c r="E6" s="8" t="s">
        <v>432</v>
      </c>
      <c r="F6" s="18">
        <v>3</v>
      </c>
      <c r="G6" s="18" t="s">
        <v>11</v>
      </c>
      <c r="H6" s="11">
        <v>509</v>
      </c>
      <c r="I6" s="102">
        <v>174</v>
      </c>
      <c r="J6" s="102">
        <v>103</v>
      </c>
      <c r="K6" s="102">
        <v>8</v>
      </c>
      <c r="L6" s="102">
        <v>3</v>
      </c>
      <c r="M6" s="102">
        <v>0</v>
      </c>
      <c r="N6" s="102">
        <v>7</v>
      </c>
      <c r="O6" s="102">
        <v>41</v>
      </c>
      <c r="P6" s="102">
        <v>1</v>
      </c>
      <c r="Q6" s="102">
        <v>0</v>
      </c>
      <c r="R6" s="102">
        <v>10</v>
      </c>
      <c r="S6" s="102">
        <v>2</v>
      </c>
      <c r="T6" s="102">
        <v>0</v>
      </c>
      <c r="U6" s="102">
        <v>0</v>
      </c>
      <c r="V6" s="102">
        <v>6</v>
      </c>
      <c r="W6" s="102">
        <v>0</v>
      </c>
      <c r="X6" s="102">
        <v>3</v>
      </c>
      <c r="Y6" s="95">
        <f t="shared" si="0"/>
        <v>358</v>
      </c>
      <c r="Z6" s="95">
        <f t="shared" si="1"/>
        <v>151</v>
      </c>
      <c r="AA6" s="103">
        <f t="shared" si="2"/>
        <v>0.70333988212180742</v>
      </c>
      <c r="AB6" s="103">
        <f t="shared" si="3"/>
        <v>0.29666011787819252</v>
      </c>
      <c r="AD6" s="7" t="s">
        <v>611</v>
      </c>
      <c r="AE6" s="54">
        <v>5990</v>
      </c>
      <c r="AF6" s="54">
        <v>6948</v>
      </c>
      <c r="AG6" s="54">
        <v>86</v>
      </c>
      <c r="AH6" s="54">
        <v>396</v>
      </c>
      <c r="AI6" s="54">
        <v>8</v>
      </c>
      <c r="AJ6" s="54">
        <v>65</v>
      </c>
      <c r="AK6" s="54">
        <v>4</v>
      </c>
      <c r="AL6" s="54">
        <v>100</v>
      </c>
    </row>
    <row r="7" spans="1:38" x14ac:dyDescent="0.2">
      <c r="A7" s="18">
        <v>4</v>
      </c>
      <c r="B7" s="2" t="s">
        <v>37</v>
      </c>
      <c r="C7" s="2">
        <v>2</v>
      </c>
      <c r="D7" s="8" t="s">
        <v>432</v>
      </c>
      <c r="E7" s="8" t="s">
        <v>432</v>
      </c>
      <c r="F7" s="18">
        <v>3</v>
      </c>
      <c r="G7" s="18" t="s">
        <v>12</v>
      </c>
      <c r="H7" s="11">
        <v>510</v>
      </c>
      <c r="I7" s="102">
        <v>182</v>
      </c>
      <c r="J7" s="102">
        <v>70</v>
      </c>
      <c r="K7" s="102">
        <v>4</v>
      </c>
      <c r="L7" s="102">
        <v>2</v>
      </c>
      <c r="M7" s="102">
        <v>1</v>
      </c>
      <c r="N7" s="102">
        <v>17</v>
      </c>
      <c r="O7" s="102">
        <v>56</v>
      </c>
      <c r="P7" s="102">
        <v>1</v>
      </c>
      <c r="Q7" s="102">
        <v>1</v>
      </c>
      <c r="R7" s="102">
        <v>13</v>
      </c>
      <c r="S7" s="102">
        <v>4</v>
      </c>
      <c r="T7" s="102">
        <v>1</v>
      </c>
      <c r="U7" s="102">
        <v>0</v>
      </c>
      <c r="V7" s="102">
        <v>7</v>
      </c>
      <c r="W7" s="102">
        <v>0</v>
      </c>
      <c r="X7" s="102">
        <v>5</v>
      </c>
      <c r="Y7" s="95">
        <f t="shared" si="0"/>
        <v>364</v>
      </c>
      <c r="Z7" s="95">
        <f t="shared" si="1"/>
        <v>146</v>
      </c>
      <c r="AA7" s="103">
        <f t="shared" si="2"/>
        <v>0.71372549019607845</v>
      </c>
      <c r="AB7" s="103">
        <f t="shared" si="3"/>
        <v>0.28627450980392155</v>
      </c>
      <c r="AD7" s="7" t="s">
        <v>612</v>
      </c>
      <c r="AE7" s="54">
        <v>1963</v>
      </c>
      <c r="AF7" s="54">
        <v>2358</v>
      </c>
      <c r="AG7" s="54">
        <v>0</v>
      </c>
      <c r="AH7" s="54">
        <v>2491</v>
      </c>
      <c r="AI7" s="54">
        <v>0</v>
      </c>
      <c r="AJ7" s="54">
        <v>39</v>
      </c>
      <c r="AK7" s="54">
        <v>2</v>
      </c>
      <c r="AL7" s="54">
        <v>38</v>
      </c>
    </row>
    <row r="8" spans="1:38" x14ac:dyDescent="0.2">
      <c r="A8" s="18">
        <v>5</v>
      </c>
      <c r="B8" s="2" t="s">
        <v>37</v>
      </c>
      <c r="C8" s="2">
        <v>2</v>
      </c>
      <c r="D8" s="8" t="s">
        <v>432</v>
      </c>
      <c r="E8" s="8" t="s">
        <v>432</v>
      </c>
      <c r="F8" s="18">
        <v>4</v>
      </c>
      <c r="G8" s="18" t="s">
        <v>10</v>
      </c>
      <c r="H8" s="11">
        <v>506</v>
      </c>
      <c r="I8" s="102">
        <v>165</v>
      </c>
      <c r="J8" s="102">
        <v>89</v>
      </c>
      <c r="K8" s="102">
        <v>8</v>
      </c>
      <c r="L8" s="102">
        <v>3</v>
      </c>
      <c r="M8" s="102">
        <v>0</v>
      </c>
      <c r="N8" s="102">
        <v>9</v>
      </c>
      <c r="O8" s="102">
        <v>24</v>
      </c>
      <c r="P8" s="102">
        <v>3</v>
      </c>
      <c r="Q8" s="102">
        <v>1</v>
      </c>
      <c r="R8" s="102">
        <v>0</v>
      </c>
      <c r="S8" s="102">
        <v>0</v>
      </c>
      <c r="T8" s="104">
        <v>3</v>
      </c>
      <c r="U8" s="102">
        <v>0</v>
      </c>
      <c r="V8" s="102">
        <v>4</v>
      </c>
      <c r="W8" s="102">
        <v>0</v>
      </c>
      <c r="X8" s="102">
        <v>11</v>
      </c>
      <c r="Y8" s="95">
        <f t="shared" si="0"/>
        <v>320</v>
      </c>
      <c r="Z8" s="95">
        <f t="shared" si="1"/>
        <v>186</v>
      </c>
      <c r="AA8" s="103">
        <f t="shared" si="2"/>
        <v>0.6324110671936759</v>
      </c>
      <c r="AB8" s="103">
        <f t="shared" si="3"/>
        <v>0.3675889328063241</v>
      </c>
      <c r="AD8" s="7" t="s">
        <v>613</v>
      </c>
      <c r="AE8" s="54">
        <v>1282</v>
      </c>
      <c r="AF8" s="54">
        <v>1458</v>
      </c>
      <c r="AG8" s="54">
        <v>0</v>
      </c>
      <c r="AH8" s="54">
        <v>0</v>
      </c>
      <c r="AI8" s="54">
        <v>0</v>
      </c>
      <c r="AJ8" s="54">
        <v>0</v>
      </c>
      <c r="AK8" s="54">
        <v>1</v>
      </c>
      <c r="AL8" s="54">
        <v>12</v>
      </c>
    </row>
    <row r="9" spans="1:38" x14ac:dyDescent="0.2">
      <c r="A9" s="18">
        <v>6</v>
      </c>
      <c r="B9" s="2" t="s">
        <v>37</v>
      </c>
      <c r="C9" s="2">
        <v>2</v>
      </c>
      <c r="D9" s="8" t="s">
        <v>432</v>
      </c>
      <c r="E9" s="8" t="s">
        <v>432</v>
      </c>
      <c r="F9" s="18">
        <v>4</v>
      </c>
      <c r="G9" s="18" t="s">
        <v>11</v>
      </c>
      <c r="H9" s="11">
        <v>506</v>
      </c>
      <c r="I9" s="102">
        <v>165</v>
      </c>
      <c r="J9" s="102">
        <v>92</v>
      </c>
      <c r="K9" s="102">
        <v>5</v>
      </c>
      <c r="L9" s="102">
        <v>5</v>
      </c>
      <c r="M9" s="102">
        <v>2</v>
      </c>
      <c r="N9" s="102">
        <v>8</v>
      </c>
      <c r="O9" s="102">
        <v>30</v>
      </c>
      <c r="P9" s="102">
        <v>1</v>
      </c>
      <c r="Q9" s="102">
        <v>2</v>
      </c>
      <c r="R9" s="102">
        <v>14</v>
      </c>
      <c r="S9" s="102">
        <v>3</v>
      </c>
      <c r="T9" s="102">
        <v>0</v>
      </c>
      <c r="U9" s="102">
        <v>0</v>
      </c>
      <c r="V9" s="102">
        <v>6</v>
      </c>
      <c r="W9" s="102">
        <v>0</v>
      </c>
      <c r="X9" s="102">
        <v>5</v>
      </c>
      <c r="Y9" s="95">
        <f t="shared" si="0"/>
        <v>338</v>
      </c>
      <c r="Z9" s="95">
        <f t="shared" si="1"/>
        <v>168</v>
      </c>
      <c r="AA9" s="103">
        <f t="shared" si="2"/>
        <v>0.66798418972332019</v>
      </c>
      <c r="AB9" s="103">
        <f t="shared" si="3"/>
        <v>0.33201581027667987</v>
      </c>
      <c r="AD9" s="7" t="s">
        <v>614</v>
      </c>
      <c r="AE9" s="54">
        <v>2693</v>
      </c>
      <c r="AF9" s="54">
        <v>3308</v>
      </c>
      <c r="AG9" s="54">
        <v>4309</v>
      </c>
      <c r="AH9" s="54">
        <v>45</v>
      </c>
      <c r="AI9" s="54">
        <v>780</v>
      </c>
      <c r="AJ9" s="54">
        <v>146</v>
      </c>
      <c r="AK9" s="54">
        <v>3</v>
      </c>
      <c r="AL9" s="54">
        <v>124</v>
      </c>
    </row>
    <row r="10" spans="1:38" x14ac:dyDescent="0.2">
      <c r="A10" s="18">
        <v>7</v>
      </c>
      <c r="B10" s="2" t="s">
        <v>37</v>
      </c>
      <c r="C10" s="2">
        <v>2</v>
      </c>
      <c r="D10" s="8" t="s">
        <v>432</v>
      </c>
      <c r="E10" s="8" t="s">
        <v>432</v>
      </c>
      <c r="F10" s="18">
        <v>4</v>
      </c>
      <c r="G10" s="18" t="s">
        <v>12</v>
      </c>
      <c r="H10" s="11">
        <v>507</v>
      </c>
      <c r="I10" s="102">
        <v>159</v>
      </c>
      <c r="J10" s="102">
        <v>90</v>
      </c>
      <c r="K10" s="102">
        <v>3</v>
      </c>
      <c r="L10" s="102">
        <v>1</v>
      </c>
      <c r="M10" s="102">
        <v>0</v>
      </c>
      <c r="N10" s="102">
        <v>13</v>
      </c>
      <c r="O10" s="102">
        <v>28</v>
      </c>
      <c r="P10" s="102">
        <v>3</v>
      </c>
      <c r="Q10" s="102">
        <v>0</v>
      </c>
      <c r="R10" s="102">
        <v>12</v>
      </c>
      <c r="S10" s="102">
        <v>5</v>
      </c>
      <c r="T10" s="102">
        <v>1</v>
      </c>
      <c r="U10" s="102">
        <v>0</v>
      </c>
      <c r="V10" s="102">
        <v>9</v>
      </c>
      <c r="W10" s="102">
        <v>1</v>
      </c>
      <c r="X10" s="102">
        <v>13</v>
      </c>
      <c r="Y10" s="95">
        <f t="shared" si="0"/>
        <v>338</v>
      </c>
      <c r="Z10" s="95">
        <f t="shared" si="1"/>
        <v>169</v>
      </c>
      <c r="AA10" s="103">
        <f t="shared" si="2"/>
        <v>0.66666666666666663</v>
      </c>
      <c r="AB10" s="103">
        <f t="shared" si="3"/>
        <v>0.33333333333333331</v>
      </c>
      <c r="AD10" s="7" t="s">
        <v>615</v>
      </c>
      <c r="AE10" s="54">
        <v>1228</v>
      </c>
      <c r="AF10" s="54">
        <v>10949</v>
      </c>
      <c r="AG10" s="54">
        <v>73</v>
      </c>
      <c r="AH10" s="54">
        <v>7646</v>
      </c>
      <c r="AI10" s="54">
        <v>149</v>
      </c>
      <c r="AJ10" s="54">
        <v>76</v>
      </c>
      <c r="AK10" s="54">
        <v>5</v>
      </c>
      <c r="AL10" s="54">
        <v>400</v>
      </c>
    </row>
    <row r="11" spans="1:38" x14ac:dyDescent="0.2">
      <c r="A11" s="18">
        <v>8</v>
      </c>
      <c r="B11" s="2" t="s">
        <v>37</v>
      </c>
      <c r="C11" s="2">
        <v>2</v>
      </c>
      <c r="D11" s="8" t="s">
        <v>432</v>
      </c>
      <c r="E11" s="8" t="s">
        <v>432</v>
      </c>
      <c r="F11" s="18">
        <v>5</v>
      </c>
      <c r="G11" s="18" t="s">
        <v>10</v>
      </c>
      <c r="H11" s="11">
        <v>674</v>
      </c>
      <c r="I11" s="102">
        <v>240</v>
      </c>
      <c r="J11" s="102">
        <v>154</v>
      </c>
      <c r="K11" s="102">
        <v>8</v>
      </c>
      <c r="L11" s="102">
        <v>5</v>
      </c>
      <c r="M11" s="102">
        <v>3</v>
      </c>
      <c r="N11" s="102">
        <v>9</v>
      </c>
      <c r="O11" s="102">
        <v>21</v>
      </c>
      <c r="P11" s="102">
        <v>1</v>
      </c>
      <c r="Q11" s="102">
        <v>0</v>
      </c>
      <c r="R11" s="102">
        <v>17</v>
      </c>
      <c r="S11" s="102">
        <v>0</v>
      </c>
      <c r="T11" s="102">
        <v>1</v>
      </c>
      <c r="U11" s="102">
        <v>0</v>
      </c>
      <c r="V11" s="102">
        <v>13</v>
      </c>
      <c r="W11" s="102">
        <v>0</v>
      </c>
      <c r="X11" s="102">
        <v>5</v>
      </c>
      <c r="Y11" s="95">
        <f t="shared" si="0"/>
        <v>477</v>
      </c>
      <c r="Z11" s="95">
        <f t="shared" si="1"/>
        <v>197</v>
      </c>
      <c r="AA11" s="103">
        <f t="shared" si="2"/>
        <v>0.70771513353115723</v>
      </c>
      <c r="AB11" s="103">
        <f t="shared" si="3"/>
        <v>0.29228486646884272</v>
      </c>
      <c r="AD11" s="7" t="s">
        <v>616</v>
      </c>
      <c r="AE11" s="54">
        <v>2040</v>
      </c>
      <c r="AF11" s="54">
        <v>2534</v>
      </c>
      <c r="AG11" s="54">
        <v>20</v>
      </c>
      <c r="AH11" s="54">
        <v>1246</v>
      </c>
      <c r="AI11" s="54">
        <v>33</v>
      </c>
      <c r="AJ11" s="54">
        <v>0</v>
      </c>
      <c r="AK11" s="54">
        <v>0</v>
      </c>
      <c r="AL11" s="54">
        <v>77</v>
      </c>
    </row>
    <row r="12" spans="1:38" x14ac:dyDescent="0.2">
      <c r="A12" s="18">
        <v>9</v>
      </c>
      <c r="B12" s="2" t="s">
        <v>37</v>
      </c>
      <c r="C12" s="2">
        <v>2</v>
      </c>
      <c r="D12" s="8" t="s">
        <v>432</v>
      </c>
      <c r="E12" s="9" t="s">
        <v>433</v>
      </c>
      <c r="F12" s="18">
        <v>6</v>
      </c>
      <c r="G12" s="18" t="s">
        <v>10</v>
      </c>
      <c r="H12" s="11">
        <v>600</v>
      </c>
      <c r="I12" s="102">
        <v>135</v>
      </c>
      <c r="J12" s="102">
        <v>159</v>
      </c>
      <c r="K12" s="102">
        <v>21</v>
      </c>
      <c r="L12" s="102">
        <v>3</v>
      </c>
      <c r="M12" s="102">
        <v>4</v>
      </c>
      <c r="N12" s="102">
        <v>6</v>
      </c>
      <c r="O12" s="102">
        <v>5</v>
      </c>
      <c r="P12" s="102">
        <v>2</v>
      </c>
      <c r="Q12" s="102">
        <v>1</v>
      </c>
      <c r="R12" s="102">
        <v>15</v>
      </c>
      <c r="S12" s="102">
        <v>3</v>
      </c>
      <c r="T12" s="102">
        <v>0</v>
      </c>
      <c r="U12" s="102">
        <v>0</v>
      </c>
      <c r="V12" s="102">
        <v>8</v>
      </c>
      <c r="W12" s="102">
        <v>1</v>
      </c>
      <c r="X12" s="102">
        <v>14</v>
      </c>
      <c r="Y12" s="95">
        <f t="shared" si="0"/>
        <v>377</v>
      </c>
      <c r="Z12" s="95">
        <f t="shared" si="1"/>
        <v>223</v>
      </c>
      <c r="AA12" s="103">
        <f t="shared" si="2"/>
        <v>0.6283333333333333</v>
      </c>
      <c r="AB12" s="103">
        <f t="shared" si="3"/>
        <v>0.37166666666666665</v>
      </c>
    </row>
    <row r="13" spans="1:38" x14ac:dyDescent="0.2">
      <c r="A13" s="18">
        <v>10</v>
      </c>
      <c r="B13" s="2" t="s">
        <v>37</v>
      </c>
      <c r="C13" s="2">
        <v>2</v>
      </c>
      <c r="D13" s="8" t="s">
        <v>432</v>
      </c>
      <c r="E13" s="9" t="s">
        <v>433</v>
      </c>
      <c r="F13" s="18">
        <v>6</v>
      </c>
      <c r="G13" s="18" t="s">
        <v>11</v>
      </c>
      <c r="H13" s="11">
        <v>600</v>
      </c>
      <c r="I13" s="102">
        <v>145</v>
      </c>
      <c r="J13" s="102">
        <v>156</v>
      </c>
      <c r="K13" s="102">
        <v>25</v>
      </c>
      <c r="L13" s="102">
        <v>1</v>
      </c>
      <c r="M13" s="102">
        <v>4</v>
      </c>
      <c r="N13" s="102">
        <v>7</v>
      </c>
      <c r="O13" s="102">
        <v>12</v>
      </c>
      <c r="P13" s="102">
        <v>2</v>
      </c>
      <c r="Q13" s="102">
        <v>3</v>
      </c>
      <c r="R13" s="102">
        <v>6</v>
      </c>
      <c r="S13" s="102">
        <v>4</v>
      </c>
      <c r="T13" s="102">
        <v>1</v>
      </c>
      <c r="U13" s="102">
        <v>0</v>
      </c>
      <c r="V13" s="102">
        <v>10</v>
      </c>
      <c r="W13" s="102">
        <v>0</v>
      </c>
      <c r="X13" s="102">
        <v>4</v>
      </c>
      <c r="Y13" s="95">
        <f t="shared" si="0"/>
        <v>380</v>
      </c>
      <c r="Z13" s="95">
        <f t="shared" si="1"/>
        <v>220</v>
      </c>
      <c r="AA13" s="103">
        <f t="shared" si="2"/>
        <v>0.6333333333333333</v>
      </c>
      <c r="AB13" s="103">
        <f t="shared" si="3"/>
        <v>0.36666666666666664</v>
      </c>
    </row>
    <row r="14" spans="1:38" x14ac:dyDescent="0.2">
      <c r="A14" s="18">
        <v>11</v>
      </c>
      <c r="B14" s="2" t="s">
        <v>37</v>
      </c>
      <c r="C14" s="2">
        <v>2</v>
      </c>
      <c r="D14" s="8" t="s">
        <v>432</v>
      </c>
      <c r="E14" s="9" t="s">
        <v>433</v>
      </c>
      <c r="F14" s="18">
        <v>6</v>
      </c>
      <c r="G14" s="18" t="s">
        <v>12</v>
      </c>
      <c r="H14" s="11">
        <v>601</v>
      </c>
      <c r="I14" s="102">
        <v>194</v>
      </c>
      <c r="J14" s="102">
        <v>117</v>
      </c>
      <c r="K14" s="102">
        <v>35</v>
      </c>
      <c r="L14" s="102">
        <v>1</v>
      </c>
      <c r="M14" s="102">
        <v>5</v>
      </c>
      <c r="N14" s="102">
        <v>5</v>
      </c>
      <c r="O14" s="102">
        <v>10</v>
      </c>
      <c r="P14" s="102">
        <v>1</v>
      </c>
      <c r="Q14" s="102">
        <v>2</v>
      </c>
      <c r="R14" s="102">
        <v>17</v>
      </c>
      <c r="S14" s="102">
        <v>0</v>
      </c>
      <c r="T14" s="102">
        <v>4</v>
      </c>
      <c r="U14" s="102">
        <v>1</v>
      </c>
      <c r="V14" s="102">
        <v>1</v>
      </c>
      <c r="W14" s="102">
        <v>0</v>
      </c>
      <c r="X14" s="102">
        <v>7</v>
      </c>
      <c r="Y14" s="95">
        <f t="shared" si="0"/>
        <v>400</v>
      </c>
      <c r="Z14" s="95">
        <f t="shared" si="1"/>
        <v>201</v>
      </c>
      <c r="AA14" s="103">
        <f t="shared" si="2"/>
        <v>0.66555740432612309</v>
      </c>
      <c r="AB14" s="103">
        <f t="shared" si="3"/>
        <v>0.33444259567387685</v>
      </c>
    </row>
    <row r="15" spans="1:38" x14ac:dyDescent="0.2">
      <c r="A15" s="18">
        <v>12</v>
      </c>
      <c r="B15" s="2" t="s">
        <v>37</v>
      </c>
      <c r="C15" s="2">
        <v>2</v>
      </c>
      <c r="D15" s="8" t="s">
        <v>432</v>
      </c>
      <c r="E15" s="9" t="s">
        <v>433</v>
      </c>
      <c r="F15" s="18">
        <v>7</v>
      </c>
      <c r="G15" s="18" t="s">
        <v>10</v>
      </c>
      <c r="H15" s="11">
        <v>452</v>
      </c>
      <c r="I15" s="102">
        <v>141</v>
      </c>
      <c r="J15" s="102">
        <v>116</v>
      </c>
      <c r="K15" s="102">
        <v>23</v>
      </c>
      <c r="L15" s="102">
        <v>1</v>
      </c>
      <c r="M15" s="102">
        <v>1</v>
      </c>
      <c r="N15" s="102">
        <v>3</v>
      </c>
      <c r="O15" s="102">
        <v>4</v>
      </c>
      <c r="P15" s="102">
        <v>2</v>
      </c>
      <c r="Q15" s="102">
        <v>1</v>
      </c>
      <c r="R15" s="102">
        <v>13</v>
      </c>
      <c r="S15" s="102">
        <v>5</v>
      </c>
      <c r="T15" s="102">
        <v>1</v>
      </c>
      <c r="U15" s="102">
        <v>0</v>
      </c>
      <c r="V15" s="102">
        <v>11</v>
      </c>
      <c r="W15" s="102">
        <v>0</v>
      </c>
      <c r="X15" s="102">
        <v>1</v>
      </c>
      <c r="Y15" s="95">
        <f t="shared" si="0"/>
        <v>323</v>
      </c>
      <c r="Z15" s="95">
        <f t="shared" si="1"/>
        <v>129</v>
      </c>
      <c r="AA15" s="103">
        <f t="shared" si="2"/>
        <v>0.71460176991150437</v>
      </c>
      <c r="AB15" s="103">
        <f t="shared" si="3"/>
        <v>0.28539823008849557</v>
      </c>
    </row>
    <row r="16" spans="1:38" x14ac:dyDescent="0.2">
      <c r="A16" s="18">
        <v>13</v>
      </c>
      <c r="B16" s="2" t="s">
        <v>37</v>
      </c>
      <c r="C16" s="2">
        <v>2</v>
      </c>
      <c r="D16" s="8" t="s">
        <v>432</v>
      </c>
      <c r="E16" s="9" t="s">
        <v>433</v>
      </c>
      <c r="F16" s="18">
        <v>7</v>
      </c>
      <c r="G16" s="18" t="s">
        <v>11</v>
      </c>
      <c r="H16" s="11">
        <v>453</v>
      </c>
      <c r="I16" s="102">
        <v>131</v>
      </c>
      <c r="J16" s="102">
        <v>138</v>
      </c>
      <c r="K16" s="102">
        <v>12</v>
      </c>
      <c r="L16" s="102">
        <v>4</v>
      </c>
      <c r="M16" s="102">
        <v>1</v>
      </c>
      <c r="N16" s="102">
        <v>2</v>
      </c>
      <c r="O16" s="102">
        <v>16</v>
      </c>
      <c r="P16" s="102">
        <v>2</v>
      </c>
      <c r="Q16" s="102">
        <v>1</v>
      </c>
      <c r="R16" s="102">
        <v>7</v>
      </c>
      <c r="S16" s="102">
        <v>3</v>
      </c>
      <c r="T16" s="102">
        <v>2</v>
      </c>
      <c r="U16" s="102">
        <v>0</v>
      </c>
      <c r="V16" s="102">
        <v>7</v>
      </c>
      <c r="W16" s="102">
        <v>0</v>
      </c>
      <c r="X16" s="102">
        <v>6</v>
      </c>
      <c r="Y16" s="95">
        <f t="shared" si="0"/>
        <v>332</v>
      </c>
      <c r="Z16" s="95">
        <f t="shared" si="1"/>
        <v>121</v>
      </c>
      <c r="AA16" s="103">
        <f t="shared" si="2"/>
        <v>0.73289183222958054</v>
      </c>
      <c r="AB16" s="103">
        <f t="shared" si="3"/>
        <v>0.2671081677704194</v>
      </c>
    </row>
    <row r="17" spans="1:28" x14ac:dyDescent="0.2">
      <c r="A17" s="18">
        <v>14</v>
      </c>
      <c r="B17" s="2" t="s">
        <v>37</v>
      </c>
      <c r="C17" s="2">
        <v>2</v>
      </c>
      <c r="D17" s="8" t="s">
        <v>432</v>
      </c>
      <c r="E17" s="9" t="s">
        <v>434</v>
      </c>
      <c r="F17" s="18">
        <v>8</v>
      </c>
      <c r="G17" s="18" t="s">
        <v>10</v>
      </c>
      <c r="H17" s="11">
        <v>681</v>
      </c>
      <c r="I17" s="102">
        <v>215</v>
      </c>
      <c r="J17" s="102">
        <v>165</v>
      </c>
      <c r="K17" s="102">
        <v>5</v>
      </c>
      <c r="L17" s="102">
        <v>3</v>
      </c>
      <c r="M17" s="102">
        <v>2</v>
      </c>
      <c r="N17" s="102">
        <v>27</v>
      </c>
      <c r="O17" s="102">
        <v>5</v>
      </c>
      <c r="P17" s="102">
        <v>12</v>
      </c>
      <c r="Q17" s="102">
        <v>3</v>
      </c>
      <c r="R17" s="102">
        <v>15</v>
      </c>
      <c r="S17" s="102">
        <v>2</v>
      </c>
      <c r="T17" s="102">
        <v>0</v>
      </c>
      <c r="U17" s="102">
        <v>0</v>
      </c>
      <c r="V17" s="102">
        <v>14</v>
      </c>
      <c r="W17" s="102">
        <v>0</v>
      </c>
      <c r="X17" s="102">
        <v>10</v>
      </c>
      <c r="Y17" s="95">
        <f t="shared" si="0"/>
        <v>478</v>
      </c>
      <c r="Z17" s="95">
        <f t="shared" si="1"/>
        <v>203</v>
      </c>
      <c r="AA17" s="103">
        <f t="shared" si="2"/>
        <v>0.70190895741556536</v>
      </c>
      <c r="AB17" s="103">
        <f t="shared" si="3"/>
        <v>0.29809104258443464</v>
      </c>
    </row>
    <row r="18" spans="1:28" x14ac:dyDescent="0.2">
      <c r="A18" s="18">
        <v>15</v>
      </c>
      <c r="B18" s="2" t="s">
        <v>37</v>
      </c>
      <c r="C18" s="2">
        <v>2</v>
      </c>
      <c r="D18" s="8" t="s">
        <v>432</v>
      </c>
      <c r="E18" s="9" t="s">
        <v>435</v>
      </c>
      <c r="F18" s="18">
        <v>9</v>
      </c>
      <c r="G18" s="18" t="s">
        <v>10</v>
      </c>
      <c r="H18" s="11">
        <v>700</v>
      </c>
      <c r="I18" s="102">
        <v>186</v>
      </c>
      <c r="J18" s="102">
        <v>195</v>
      </c>
      <c r="K18" s="102">
        <v>26</v>
      </c>
      <c r="L18" s="102">
        <v>0</v>
      </c>
      <c r="M18" s="102">
        <v>3</v>
      </c>
      <c r="N18" s="102">
        <v>9</v>
      </c>
      <c r="O18" s="102">
        <v>4</v>
      </c>
      <c r="P18" s="102">
        <v>1</v>
      </c>
      <c r="Q18" s="102">
        <v>29</v>
      </c>
      <c r="R18" s="102">
        <v>22</v>
      </c>
      <c r="S18" s="102">
        <v>4</v>
      </c>
      <c r="T18" s="102">
        <v>1</v>
      </c>
      <c r="U18" s="102">
        <v>0</v>
      </c>
      <c r="V18" s="102">
        <v>6</v>
      </c>
      <c r="W18" s="102">
        <v>0</v>
      </c>
      <c r="X18" s="102">
        <v>8</v>
      </c>
      <c r="Y18" s="95">
        <f t="shared" si="0"/>
        <v>494</v>
      </c>
      <c r="Z18" s="95">
        <f t="shared" si="1"/>
        <v>206</v>
      </c>
      <c r="AA18" s="103">
        <f t="shared" si="2"/>
        <v>0.70571428571428574</v>
      </c>
      <c r="AB18" s="103">
        <f t="shared" si="3"/>
        <v>0.29428571428571426</v>
      </c>
    </row>
    <row r="19" spans="1:28" x14ac:dyDescent="0.2">
      <c r="A19" s="18">
        <v>16</v>
      </c>
      <c r="B19" s="2" t="s">
        <v>37</v>
      </c>
      <c r="C19" s="2">
        <v>2</v>
      </c>
      <c r="D19" s="8" t="s">
        <v>432</v>
      </c>
      <c r="E19" s="9" t="s">
        <v>435</v>
      </c>
      <c r="F19" s="18">
        <v>10</v>
      </c>
      <c r="G19" s="18" t="s">
        <v>10</v>
      </c>
      <c r="H19" s="11">
        <v>594</v>
      </c>
      <c r="I19" s="102">
        <v>197</v>
      </c>
      <c r="J19" s="102">
        <v>146</v>
      </c>
      <c r="K19" s="102">
        <v>7</v>
      </c>
      <c r="L19" s="102">
        <v>2</v>
      </c>
      <c r="M19" s="102">
        <v>0</v>
      </c>
      <c r="N19" s="102">
        <v>9</v>
      </c>
      <c r="O19" s="102">
        <v>3</v>
      </c>
      <c r="P19" s="102">
        <v>3</v>
      </c>
      <c r="Q19" s="102">
        <v>2</v>
      </c>
      <c r="R19" s="102">
        <v>18</v>
      </c>
      <c r="S19" s="102">
        <v>6</v>
      </c>
      <c r="T19" s="102">
        <v>1</v>
      </c>
      <c r="U19" s="102">
        <v>1</v>
      </c>
      <c r="V19" s="102">
        <v>8</v>
      </c>
      <c r="W19" s="102">
        <v>0</v>
      </c>
      <c r="X19" s="102">
        <v>9</v>
      </c>
      <c r="Y19" s="95">
        <f t="shared" si="0"/>
        <v>412</v>
      </c>
      <c r="Z19" s="95">
        <f t="shared" si="1"/>
        <v>182</v>
      </c>
      <c r="AA19" s="103">
        <f t="shared" si="2"/>
        <v>0.69360269360269355</v>
      </c>
      <c r="AB19" s="103">
        <f t="shared" si="3"/>
        <v>0.30639730639730639</v>
      </c>
    </row>
    <row r="20" spans="1:28" x14ac:dyDescent="0.2">
      <c r="A20" s="18">
        <v>17</v>
      </c>
      <c r="B20" s="2" t="s">
        <v>37</v>
      </c>
      <c r="C20" s="2">
        <v>2</v>
      </c>
      <c r="D20" s="8" t="s">
        <v>432</v>
      </c>
      <c r="E20" s="9" t="s">
        <v>435</v>
      </c>
      <c r="F20" s="18">
        <v>10</v>
      </c>
      <c r="G20" s="18" t="s">
        <v>11</v>
      </c>
      <c r="H20" s="11">
        <v>595</v>
      </c>
      <c r="I20" s="102">
        <v>231</v>
      </c>
      <c r="J20" s="102">
        <v>134</v>
      </c>
      <c r="K20" s="102">
        <v>1</v>
      </c>
      <c r="L20" s="102">
        <v>2</v>
      </c>
      <c r="M20" s="102">
        <v>1</v>
      </c>
      <c r="N20" s="102">
        <v>10</v>
      </c>
      <c r="O20" s="102">
        <v>6</v>
      </c>
      <c r="P20" s="102">
        <v>2</v>
      </c>
      <c r="Q20" s="102">
        <v>7</v>
      </c>
      <c r="R20" s="102">
        <v>15</v>
      </c>
      <c r="S20" s="102">
        <v>2</v>
      </c>
      <c r="T20" s="102">
        <v>1</v>
      </c>
      <c r="U20" s="102">
        <v>0</v>
      </c>
      <c r="V20" s="102">
        <v>15</v>
      </c>
      <c r="W20" s="102">
        <v>0</v>
      </c>
      <c r="X20" s="102">
        <v>7</v>
      </c>
      <c r="Y20" s="95">
        <f t="shared" si="0"/>
        <v>434</v>
      </c>
      <c r="Z20" s="95">
        <f t="shared" si="1"/>
        <v>161</v>
      </c>
      <c r="AA20" s="103">
        <f t="shared" si="2"/>
        <v>0.72941176470588232</v>
      </c>
      <c r="AB20" s="103">
        <f t="shared" si="3"/>
        <v>0.27058823529411763</v>
      </c>
    </row>
    <row r="21" spans="1:28" x14ac:dyDescent="0.2">
      <c r="A21" s="18">
        <v>18</v>
      </c>
      <c r="B21" s="2" t="s">
        <v>37</v>
      </c>
      <c r="C21" s="2">
        <v>2</v>
      </c>
      <c r="D21" s="8" t="s">
        <v>432</v>
      </c>
      <c r="E21" s="9" t="s">
        <v>435</v>
      </c>
      <c r="F21" s="18">
        <v>11</v>
      </c>
      <c r="G21" s="18" t="s">
        <v>10</v>
      </c>
      <c r="H21" s="11">
        <v>742</v>
      </c>
      <c r="I21" s="102">
        <v>221</v>
      </c>
      <c r="J21" s="102">
        <v>181</v>
      </c>
      <c r="K21" s="102">
        <v>4</v>
      </c>
      <c r="L21" s="102">
        <v>2</v>
      </c>
      <c r="M21" s="102">
        <v>1</v>
      </c>
      <c r="N21" s="102">
        <v>21</v>
      </c>
      <c r="O21" s="102">
        <v>2</v>
      </c>
      <c r="P21" s="102">
        <v>3</v>
      </c>
      <c r="Q21" s="102">
        <v>6</v>
      </c>
      <c r="R21" s="102">
        <v>17</v>
      </c>
      <c r="S21" s="102">
        <v>1</v>
      </c>
      <c r="T21" s="102">
        <v>0</v>
      </c>
      <c r="U21" s="102">
        <v>1</v>
      </c>
      <c r="V21" s="102">
        <v>13</v>
      </c>
      <c r="W21" s="102">
        <v>0</v>
      </c>
      <c r="X21" s="102">
        <v>11</v>
      </c>
      <c r="Y21" s="95">
        <f t="shared" si="0"/>
        <v>484</v>
      </c>
      <c r="Z21" s="95">
        <f t="shared" si="1"/>
        <v>258</v>
      </c>
      <c r="AA21" s="103">
        <f t="shared" si="2"/>
        <v>0.65229110512129385</v>
      </c>
      <c r="AB21" s="103">
        <f t="shared" si="3"/>
        <v>0.34770889487870621</v>
      </c>
    </row>
    <row r="22" spans="1:28" x14ac:dyDescent="0.2">
      <c r="A22" s="18">
        <v>19</v>
      </c>
      <c r="B22" s="2" t="s">
        <v>37</v>
      </c>
      <c r="C22" s="2">
        <v>2</v>
      </c>
      <c r="D22" s="8" t="s">
        <v>432</v>
      </c>
      <c r="E22" s="9" t="s">
        <v>435</v>
      </c>
      <c r="F22" s="18">
        <v>11</v>
      </c>
      <c r="G22" s="18" t="s">
        <v>11</v>
      </c>
      <c r="H22" s="11">
        <v>743</v>
      </c>
      <c r="I22" s="102">
        <v>242</v>
      </c>
      <c r="J22" s="102">
        <v>166</v>
      </c>
      <c r="K22" s="102">
        <v>7</v>
      </c>
      <c r="L22" s="102">
        <v>2</v>
      </c>
      <c r="M22" s="102">
        <v>1</v>
      </c>
      <c r="N22" s="102">
        <v>26</v>
      </c>
      <c r="O22" s="102">
        <v>2</v>
      </c>
      <c r="P22" s="102">
        <v>4</v>
      </c>
      <c r="Q22" s="102">
        <v>4</v>
      </c>
      <c r="R22" s="102">
        <v>20</v>
      </c>
      <c r="S22" s="102">
        <v>1</v>
      </c>
      <c r="T22" s="102">
        <v>1</v>
      </c>
      <c r="U22" s="102">
        <v>0</v>
      </c>
      <c r="V22" s="102">
        <v>13</v>
      </c>
      <c r="W22" s="102">
        <v>1</v>
      </c>
      <c r="X22" s="102">
        <v>16</v>
      </c>
      <c r="Y22" s="95">
        <f t="shared" si="0"/>
        <v>506</v>
      </c>
      <c r="Z22" s="95">
        <f t="shared" si="1"/>
        <v>237</v>
      </c>
      <c r="AA22" s="103">
        <f t="shared" si="2"/>
        <v>0.68102288021534318</v>
      </c>
      <c r="AB22" s="103">
        <f t="shared" si="3"/>
        <v>0.31897711978465682</v>
      </c>
    </row>
    <row r="23" spans="1:28" x14ac:dyDescent="0.2">
      <c r="A23" s="18">
        <v>20</v>
      </c>
      <c r="B23" s="2" t="s">
        <v>37</v>
      </c>
      <c r="C23" s="2">
        <v>2</v>
      </c>
      <c r="D23" s="8" t="s">
        <v>432</v>
      </c>
      <c r="E23" s="9" t="s">
        <v>435</v>
      </c>
      <c r="F23" s="18">
        <v>12</v>
      </c>
      <c r="G23" s="18" t="s">
        <v>10</v>
      </c>
      <c r="H23" s="11">
        <v>526</v>
      </c>
      <c r="I23" s="102">
        <v>124</v>
      </c>
      <c r="J23" s="102">
        <v>181</v>
      </c>
      <c r="K23" s="102">
        <v>3</v>
      </c>
      <c r="L23" s="102">
        <v>0</v>
      </c>
      <c r="M23" s="102">
        <v>6</v>
      </c>
      <c r="N23" s="102">
        <v>10</v>
      </c>
      <c r="O23" s="102">
        <v>2</v>
      </c>
      <c r="P23" s="102">
        <v>0</v>
      </c>
      <c r="Q23" s="102">
        <v>2</v>
      </c>
      <c r="R23" s="102">
        <v>10</v>
      </c>
      <c r="S23" s="102">
        <v>0</v>
      </c>
      <c r="T23" s="102">
        <v>0</v>
      </c>
      <c r="U23" s="102">
        <v>0</v>
      </c>
      <c r="V23" s="102">
        <v>13</v>
      </c>
      <c r="W23" s="102">
        <v>0</v>
      </c>
      <c r="X23" s="102">
        <v>4</v>
      </c>
      <c r="Y23" s="95">
        <f t="shared" si="0"/>
        <v>355</v>
      </c>
      <c r="Z23" s="95">
        <f t="shared" si="1"/>
        <v>171</v>
      </c>
      <c r="AA23" s="103">
        <f t="shared" si="2"/>
        <v>0.67490494296577952</v>
      </c>
      <c r="AB23" s="103">
        <f t="shared" si="3"/>
        <v>0.32509505703422054</v>
      </c>
    </row>
    <row r="24" spans="1:28" x14ac:dyDescent="0.2">
      <c r="A24" s="18">
        <v>21</v>
      </c>
      <c r="B24" s="2" t="s">
        <v>37</v>
      </c>
      <c r="C24" s="2">
        <v>2</v>
      </c>
      <c r="D24" s="8" t="s">
        <v>432</v>
      </c>
      <c r="E24" s="9" t="s">
        <v>435</v>
      </c>
      <c r="F24" s="18">
        <v>12</v>
      </c>
      <c r="G24" s="18" t="s">
        <v>11</v>
      </c>
      <c r="H24" s="11">
        <v>526</v>
      </c>
      <c r="I24" s="102">
        <v>141</v>
      </c>
      <c r="J24" s="102">
        <v>141</v>
      </c>
      <c r="K24" s="102">
        <v>3</v>
      </c>
      <c r="L24" s="102">
        <v>1</v>
      </c>
      <c r="M24" s="102">
        <v>3</v>
      </c>
      <c r="N24" s="102">
        <v>9</v>
      </c>
      <c r="O24" s="102">
        <v>11</v>
      </c>
      <c r="P24" s="102">
        <v>2</v>
      </c>
      <c r="Q24" s="102">
        <v>2</v>
      </c>
      <c r="R24" s="102">
        <v>10</v>
      </c>
      <c r="S24" s="102">
        <v>0</v>
      </c>
      <c r="T24" s="102">
        <v>0</v>
      </c>
      <c r="U24" s="102">
        <v>0</v>
      </c>
      <c r="V24" s="102">
        <v>17</v>
      </c>
      <c r="W24" s="102">
        <v>2</v>
      </c>
      <c r="X24" s="102">
        <v>13</v>
      </c>
      <c r="Y24" s="95">
        <f t="shared" si="0"/>
        <v>355</v>
      </c>
      <c r="Z24" s="95">
        <f t="shared" si="1"/>
        <v>171</v>
      </c>
      <c r="AA24" s="103">
        <f t="shared" si="2"/>
        <v>0.67490494296577952</v>
      </c>
      <c r="AB24" s="103">
        <f t="shared" si="3"/>
        <v>0.32509505703422054</v>
      </c>
    </row>
    <row r="25" spans="1:28" x14ac:dyDescent="0.2">
      <c r="A25" s="18">
        <v>22</v>
      </c>
      <c r="B25" s="2" t="s">
        <v>37</v>
      </c>
      <c r="C25" s="2">
        <v>2</v>
      </c>
      <c r="D25" s="8" t="s">
        <v>432</v>
      </c>
      <c r="E25" s="9" t="s">
        <v>435</v>
      </c>
      <c r="F25" s="18">
        <v>12</v>
      </c>
      <c r="G25" s="18" t="s">
        <v>12</v>
      </c>
      <c r="H25" s="11">
        <v>526</v>
      </c>
      <c r="I25" s="102">
        <v>145</v>
      </c>
      <c r="J25" s="102">
        <v>165</v>
      </c>
      <c r="K25" s="102">
        <v>4</v>
      </c>
      <c r="L25" s="102">
        <v>1</v>
      </c>
      <c r="M25" s="102">
        <v>3</v>
      </c>
      <c r="N25" s="102">
        <v>14</v>
      </c>
      <c r="O25" s="102">
        <v>5</v>
      </c>
      <c r="P25" s="102">
        <v>0</v>
      </c>
      <c r="Q25" s="102">
        <v>2</v>
      </c>
      <c r="R25" s="102">
        <v>11</v>
      </c>
      <c r="S25" s="102">
        <v>0</v>
      </c>
      <c r="T25" s="102">
        <v>0</v>
      </c>
      <c r="U25" s="102">
        <v>17</v>
      </c>
      <c r="V25" s="102">
        <v>0</v>
      </c>
      <c r="W25" s="102">
        <v>0</v>
      </c>
      <c r="X25" s="102">
        <v>10</v>
      </c>
      <c r="Y25" s="95">
        <f t="shared" si="0"/>
        <v>377</v>
      </c>
      <c r="Z25" s="95">
        <f t="shared" si="1"/>
        <v>149</v>
      </c>
      <c r="AA25" s="103">
        <f t="shared" si="2"/>
        <v>0.71673003802281365</v>
      </c>
      <c r="AB25" s="103">
        <f t="shared" si="3"/>
        <v>0.28326996197718629</v>
      </c>
    </row>
    <row r="26" spans="1:28" x14ac:dyDescent="0.2">
      <c r="A26" s="18">
        <v>23</v>
      </c>
      <c r="B26" s="2" t="s">
        <v>37</v>
      </c>
      <c r="C26" s="2">
        <v>2</v>
      </c>
      <c r="D26" s="8" t="s">
        <v>432</v>
      </c>
      <c r="E26" s="9" t="s">
        <v>436</v>
      </c>
      <c r="F26" s="18">
        <v>13</v>
      </c>
      <c r="G26" s="18" t="s">
        <v>10</v>
      </c>
      <c r="H26" s="11">
        <v>604</v>
      </c>
      <c r="I26" s="102">
        <v>177</v>
      </c>
      <c r="J26" s="102">
        <v>165</v>
      </c>
      <c r="K26" s="102">
        <v>1</v>
      </c>
      <c r="L26" s="102">
        <v>6</v>
      </c>
      <c r="M26" s="102">
        <v>0</v>
      </c>
      <c r="N26" s="102">
        <v>7</v>
      </c>
      <c r="O26" s="102">
        <v>35</v>
      </c>
      <c r="P26" s="102">
        <v>2</v>
      </c>
      <c r="Q26" s="102">
        <v>1</v>
      </c>
      <c r="R26" s="102">
        <v>13</v>
      </c>
      <c r="S26" s="102">
        <v>1</v>
      </c>
      <c r="T26" s="102">
        <v>1</v>
      </c>
      <c r="U26" s="102">
        <v>1</v>
      </c>
      <c r="V26" s="102">
        <v>8</v>
      </c>
      <c r="W26" s="102">
        <v>1</v>
      </c>
      <c r="X26" s="102">
        <v>19</v>
      </c>
      <c r="Y26" s="95">
        <f t="shared" si="0"/>
        <v>438</v>
      </c>
      <c r="Z26" s="95">
        <f t="shared" si="1"/>
        <v>166</v>
      </c>
      <c r="AA26" s="103">
        <f t="shared" si="2"/>
        <v>0.72516556291390732</v>
      </c>
      <c r="AB26" s="103">
        <f t="shared" si="3"/>
        <v>0.27483443708609273</v>
      </c>
    </row>
    <row r="27" spans="1:28" x14ac:dyDescent="0.2">
      <c r="A27" s="18">
        <v>24</v>
      </c>
      <c r="B27" s="2" t="s">
        <v>37</v>
      </c>
      <c r="C27" s="2">
        <v>2</v>
      </c>
      <c r="D27" s="8" t="s">
        <v>432</v>
      </c>
      <c r="E27" s="9" t="s">
        <v>437</v>
      </c>
      <c r="F27" s="18">
        <v>14</v>
      </c>
      <c r="G27" s="18" t="s">
        <v>10</v>
      </c>
      <c r="H27" s="11">
        <v>387</v>
      </c>
      <c r="I27" s="102">
        <v>108</v>
      </c>
      <c r="J27" s="102">
        <v>151</v>
      </c>
      <c r="K27" s="102">
        <v>5</v>
      </c>
      <c r="L27" s="102">
        <v>5</v>
      </c>
      <c r="M27" s="102">
        <v>1</v>
      </c>
      <c r="N27" s="102">
        <v>0</v>
      </c>
      <c r="O27" s="102">
        <v>2</v>
      </c>
      <c r="P27" s="102">
        <v>0</v>
      </c>
      <c r="Q27" s="102">
        <v>1</v>
      </c>
      <c r="R27" s="102">
        <v>9</v>
      </c>
      <c r="S27" s="102">
        <v>1</v>
      </c>
      <c r="T27" s="102">
        <v>3</v>
      </c>
      <c r="U27" s="102">
        <v>0</v>
      </c>
      <c r="V27" s="102">
        <v>17</v>
      </c>
      <c r="W27" s="102">
        <v>0</v>
      </c>
      <c r="X27" s="102">
        <v>5</v>
      </c>
      <c r="Y27" s="95">
        <f t="shared" si="0"/>
        <v>308</v>
      </c>
      <c r="Z27" s="95">
        <f t="shared" si="1"/>
        <v>79</v>
      </c>
      <c r="AA27" s="103">
        <f t="shared" si="2"/>
        <v>0.79586563307493541</v>
      </c>
      <c r="AB27" s="103">
        <f t="shared" si="3"/>
        <v>0.20413436692506459</v>
      </c>
    </row>
    <row r="28" spans="1:28" x14ac:dyDescent="0.2">
      <c r="A28" s="18">
        <v>25</v>
      </c>
      <c r="B28" s="2" t="s">
        <v>37</v>
      </c>
      <c r="C28" s="2">
        <v>2</v>
      </c>
      <c r="D28" s="8" t="s">
        <v>432</v>
      </c>
      <c r="E28" s="9" t="s">
        <v>437</v>
      </c>
      <c r="F28" s="18">
        <v>14</v>
      </c>
      <c r="G28" s="18" t="s">
        <v>11</v>
      </c>
      <c r="H28" s="11">
        <v>388</v>
      </c>
      <c r="I28" s="102">
        <v>127</v>
      </c>
      <c r="J28" s="102">
        <v>129</v>
      </c>
      <c r="K28" s="102">
        <v>1</v>
      </c>
      <c r="L28" s="102">
        <v>5</v>
      </c>
      <c r="M28" s="102">
        <v>2</v>
      </c>
      <c r="N28" s="102">
        <v>7</v>
      </c>
      <c r="O28" s="102">
        <v>2</v>
      </c>
      <c r="P28" s="102">
        <v>0</v>
      </c>
      <c r="Q28" s="102">
        <v>0</v>
      </c>
      <c r="R28" s="102">
        <v>3</v>
      </c>
      <c r="S28" s="102">
        <v>0</v>
      </c>
      <c r="T28" s="102">
        <v>0</v>
      </c>
      <c r="U28" s="102">
        <v>0</v>
      </c>
      <c r="V28" s="102">
        <v>16</v>
      </c>
      <c r="W28" s="102">
        <v>0</v>
      </c>
      <c r="X28" s="102">
        <v>8</v>
      </c>
      <c r="Y28" s="95">
        <f t="shared" si="0"/>
        <v>300</v>
      </c>
      <c r="Z28" s="95">
        <f t="shared" si="1"/>
        <v>88</v>
      </c>
      <c r="AA28" s="103">
        <f t="shared" si="2"/>
        <v>0.77319587628865982</v>
      </c>
      <c r="AB28" s="103">
        <f t="shared" si="3"/>
        <v>0.22680412371134021</v>
      </c>
    </row>
    <row r="29" spans="1:28" x14ac:dyDescent="0.2">
      <c r="A29" s="18">
        <v>26</v>
      </c>
      <c r="B29" s="2" t="s">
        <v>37</v>
      </c>
      <c r="C29" s="2">
        <v>2</v>
      </c>
      <c r="D29" s="8" t="s">
        <v>432</v>
      </c>
      <c r="E29" s="9" t="s">
        <v>438</v>
      </c>
      <c r="F29" s="18">
        <v>15</v>
      </c>
      <c r="G29" s="18" t="s">
        <v>10</v>
      </c>
      <c r="H29" s="11">
        <v>390</v>
      </c>
      <c r="I29" s="102">
        <v>134</v>
      </c>
      <c r="J29" s="102">
        <v>135</v>
      </c>
      <c r="K29" s="102">
        <v>6</v>
      </c>
      <c r="L29" s="102">
        <v>1</v>
      </c>
      <c r="M29" s="102">
        <v>1</v>
      </c>
      <c r="N29" s="102">
        <v>6</v>
      </c>
      <c r="O29" s="102">
        <v>5</v>
      </c>
      <c r="P29" s="102">
        <v>0</v>
      </c>
      <c r="Q29" s="102">
        <v>0</v>
      </c>
      <c r="R29" s="102">
        <v>4</v>
      </c>
      <c r="S29" s="102">
        <v>2</v>
      </c>
      <c r="T29" s="102">
        <v>0</v>
      </c>
      <c r="U29" s="102">
        <v>0</v>
      </c>
      <c r="V29" s="102">
        <v>4</v>
      </c>
      <c r="W29" s="102">
        <v>0</v>
      </c>
      <c r="X29" s="102">
        <v>6</v>
      </c>
      <c r="Y29" s="95">
        <f t="shared" si="0"/>
        <v>304</v>
      </c>
      <c r="Z29" s="95">
        <f t="shared" si="1"/>
        <v>86</v>
      </c>
      <c r="AA29" s="103">
        <f t="shared" si="2"/>
        <v>0.77948717948717949</v>
      </c>
      <c r="AB29" s="103">
        <f t="shared" si="3"/>
        <v>0.22051282051282051</v>
      </c>
    </row>
    <row r="30" spans="1:28" x14ac:dyDescent="0.2">
      <c r="A30" s="18">
        <v>27</v>
      </c>
      <c r="B30" s="2" t="s">
        <v>37</v>
      </c>
      <c r="C30" s="2">
        <v>2</v>
      </c>
      <c r="D30" s="8" t="s">
        <v>432</v>
      </c>
      <c r="E30" s="9" t="s">
        <v>438</v>
      </c>
      <c r="F30" s="18">
        <v>15</v>
      </c>
      <c r="G30" s="18" t="s">
        <v>11</v>
      </c>
      <c r="H30" s="11">
        <v>391</v>
      </c>
      <c r="I30" s="102">
        <v>134</v>
      </c>
      <c r="J30" s="102">
        <v>97</v>
      </c>
      <c r="K30" s="102">
        <v>7</v>
      </c>
      <c r="L30" s="102">
        <v>1</v>
      </c>
      <c r="M30" s="102">
        <v>2</v>
      </c>
      <c r="N30" s="102">
        <v>10</v>
      </c>
      <c r="O30" s="102">
        <v>3</v>
      </c>
      <c r="P30" s="102">
        <v>1</v>
      </c>
      <c r="Q30" s="102">
        <v>0</v>
      </c>
      <c r="R30" s="102">
        <v>13</v>
      </c>
      <c r="S30" s="102">
        <v>0</v>
      </c>
      <c r="T30" s="102">
        <v>2</v>
      </c>
      <c r="U30" s="102">
        <v>0</v>
      </c>
      <c r="V30" s="102">
        <v>6</v>
      </c>
      <c r="W30" s="102">
        <v>0</v>
      </c>
      <c r="X30" s="102">
        <v>8</v>
      </c>
      <c r="Y30" s="95">
        <f t="shared" si="0"/>
        <v>284</v>
      </c>
      <c r="Z30" s="95">
        <f t="shared" si="1"/>
        <v>107</v>
      </c>
      <c r="AA30" s="103">
        <f t="shared" si="2"/>
        <v>0.72634271099744241</v>
      </c>
      <c r="AB30" s="103">
        <f t="shared" si="3"/>
        <v>0.27365728900255754</v>
      </c>
    </row>
    <row r="31" spans="1:28" x14ac:dyDescent="0.2">
      <c r="A31" s="18">
        <v>28</v>
      </c>
      <c r="B31" s="2" t="s">
        <v>37</v>
      </c>
      <c r="C31" s="2">
        <v>2</v>
      </c>
      <c r="D31" s="8" t="s">
        <v>432</v>
      </c>
      <c r="E31" s="9" t="s">
        <v>439</v>
      </c>
      <c r="F31" s="18">
        <v>16</v>
      </c>
      <c r="G31" s="18" t="s">
        <v>10</v>
      </c>
      <c r="H31" s="11">
        <v>315</v>
      </c>
      <c r="I31" s="102">
        <v>124</v>
      </c>
      <c r="J31" s="102">
        <v>71</v>
      </c>
      <c r="K31" s="102">
        <v>0</v>
      </c>
      <c r="L31" s="102">
        <v>0</v>
      </c>
      <c r="M31" s="102">
        <v>0</v>
      </c>
      <c r="N31" s="102">
        <v>7</v>
      </c>
      <c r="O31" s="102">
        <v>5</v>
      </c>
      <c r="P31" s="102">
        <v>0</v>
      </c>
      <c r="Q31" s="102">
        <v>0</v>
      </c>
      <c r="R31" s="102">
        <v>4</v>
      </c>
      <c r="S31" s="102">
        <v>0</v>
      </c>
      <c r="T31" s="102">
        <v>2</v>
      </c>
      <c r="U31" s="102">
        <v>0</v>
      </c>
      <c r="V31" s="102">
        <v>6</v>
      </c>
      <c r="W31" s="102">
        <v>0</v>
      </c>
      <c r="X31" s="102">
        <v>8</v>
      </c>
      <c r="Y31" s="95">
        <f t="shared" si="0"/>
        <v>227</v>
      </c>
      <c r="Z31" s="95">
        <f t="shared" si="1"/>
        <v>88</v>
      </c>
      <c r="AA31" s="103">
        <f t="shared" si="2"/>
        <v>0.72063492063492063</v>
      </c>
      <c r="AB31" s="103">
        <f t="shared" si="3"/>
        <v>0.27936507936507937</v>
      </c>
    </row>
    <row r="32" spans="1:28" x14ac:dyDescent="0.2">
      <c r="A32" s="18">
        <v>29</v>
      </c>
      <c r="B32" s="2" t="s">
        <v>37</v>
      </c>
      <c r="C32" s="2">
        <v>2</v>
      </c>
      <c r="D32" s="8" t="s">
        <v>432</v>
      </c>
      <c r="E32" s="9" t="s">
        <v>440</v>
      </c>
      <c r="F32" s="18">
        <v>17</v>
      </c>
      <c r="G32" s="18" t="s">
        <v>10</v>
      </c>
      <c r="H32" s="11">
        <v>599</v>
      </c>
      <c r="I32" s="102">
        <v>166</v>
      </c>
      <c r="J32" s="102">
        <v>152</v>
      </c>
      <c r="K32" s="102">
        <v>2</v>
      </c>
      <c r="L32" s="102">
        <v>3</v>
      </c>
      <c r="M32" s="102">
        <v>2</v>
      </c>
      <c r="N32" s="102">
        <v>11</v>
      </c>
      <c r="O32" s="102">
        <v>37</v>
      </c>
      <c r="P32" s="102">
        <v>1</v>
      </c>
      <c r="Q32" s="102">
        <v>1</v>
      </c>
      <c r="R32" s="102">
        <v>6</v>
      </c>
      <c r="S32" s="102">
        <v>2</v>
      </c>
      <c r="T32" s="102">
        <v>0</v>
      </c>
      <c r="U32" s="102">
        <v>0</v>
      </c>
      <c r="V32" s="102">
        <v>4</v>
      </c>
      <c r="W32" s="102">
        <v>0</v>
      </c>
      <c r="X32" s="102">
        <v>9</v>
      </c>
      <c r="Y32" s="95">
        <f t="shared" si="0"/>
        <v>396</v>
      </c>
      <c r="Z32" s="95">
        <f t="shared" si="1"/>
        <v>203</v>
      </c>
      <c r="AA32" s="103">
        <f t="shared" si="2"/>
        <v>0.66110183639399001</v>
      </c>
      <c r="AB32" s="103">
        <f t="shared" si="3"/>
        <v>0.33889816360600999</v>
      </c>
    </row>
    <row r="33" spans="1:28" x14ac:dyDescent="0.2">
      <c r="A33" s="18">
        <v>30</v>
      </c>
      <c r="B33" s="2" t="s">
        <v>37</v>
      </c>
      <c r="C33" s="2">
        <v>2</v>
      </c>
      <c r="D33" s="8" t="s">
        <v>432</v>
      </c>
      <c r="E33" s="9" t="s">
        <v>440</v>
      </c>
      <c r="F33" s="18">
        <v>17</v>
      </c>
      <c r="G33" s="18" t="s">
        <v>11</v>
      </c>
      <c r="H33" s="11">
        <v>599</v>
      </c>
      <c r="I33" s="102">
        <v>170</v>
      </c>
      <c r="J33" s="102">
        <v>162</v>
      </c>
      <c r="K33" s="102">
        <v>0</v>
      </c>
      <c r="L33" s="102">
        <v>2</v>
      </c>
      <c r="M33" s="102">
        <v>1</v>
      </c>
      <c r="N33" s="102">
        <v>1</v>
      </c>
      <c r="O33" s="102">
        <v>41</v>
      </c>
      <c r="P33" s="102">
        <v>2</v>
      </c>
      <c r="Q33" s="102">
        <v>0</v>
      </c>
      <c r="R33" s="102">
        <v>0</v>
      </c>
      <c r="S33" s="102">
        <v>2</v>
      </c>
      <c r="T33" s="102">
        <v>1</v>
      </c>
      <c r="U33" s="102">
        <v>0</v>
      </c>
      <c r="V33" s="102">
        <v>4</v>
      </c>
      <c r="W33" s="102">
        <v>1</v>
      </c>
      <c r="X33" s="102">
        <v>14</v>
      </c>
      <c r="Y33" s="95">
        <f t="shared" si="0"/>
        <v>401</v>
      </c>
      <c r="Z33" s="95">
        <f t="shared" si="1"/>
        <v>198</v>
      </c>
      <c r="AA33" s="103">
        <f t="shared" si="2"/>
        <v>0.669449081803005</v>
      </c>
      <c r="AB33" s="103">
        <f t="shared" si="3"/>
        <v>0.330550918196995</v>
      </c>
    </row>
    <row r="34" spans="1:28" x14ac:dyDescent="0.2">
      <c r="A34" s="18">
        <v>31</v>
      </c>
      <c r="B34" s="2" t="s">
        <v>37</v>
      </c>
      <c r="C34" s="2">
        <v>2</v>
      </c>
      <c r="D34" s="8" t="s">
        <v>432</v>
      </c>
      <c r="E34" s="9" t="s">
        <v>441</v>
      </c>
      <c r="F34" s="18">
        <v>18</v>
      </c>
      <c r="G34" s="18" t="s">
        <v>10</v>
      </c>
      <c r="H34" s="11">
        <v>456</v>
      </c>
      <c r="I34" s="102">
        <v>142</v>
      </c>
      <c r="J34" s="102">
        <v>73</v>
      </c>
      <c r="K34" s="102">
        <v>1</v>
      </c>
      <c r="L34" s="102">
        <v>0</v>
      </c>
      <c r="M34" s="102">
        <v>1</v>
      </c>
      <c r="N34" s="102">
        <v>59</v>
      </c>
      <c r="O34" s="102">
        <v>24</v>
      </c>
      <c r="P34" s="102">
        <v>1</v>
      </c>
      <c r="Q34" s="102">
        <v>0</v>
      </c>
      <c r="R34" s="102">
        <v>11</v>
      </c>
      <c r="S34" s="102">
        <v>1</v>
      </c>
      <c r="T34" s="102">
        <v>1</v>
      </c>
      <c r="U34" s="102">
        <v>2</v>
      </c>
      <c r="V34" s="102">
        <v>3</v>
      </c>
      <c r="W34" s="102">
        <v>0</v>
      </c>
      <c r="X34" s="102">
        <v>7</v>
      </c>
      <c r="Y34" s="95">
        <f t="shared" si="0"/>
        <v>326</v>
      </c>
      <c r="Z34" s="95">
        <f t="shared" si="1"/>
        <v>130</v>
      </c>
      <c r="AA34" s="103">
        <f t="shared" si="2"/>
        <v>0.71491228070175439</v>
      </c>
      <c r="AB34" s="103">
        <f t="shared" si="3"/>
        <v>0.28508771929824561</v>
      </c>
    </row>
    <row r="35" spans="1:28" x14ac:dyDescent="0.2">
      <c r="A35" s="18">
        <v>32</v>
      </c>
      <c r="B35" s="2" t="s">
        <v>37</v>
      </c>
      <c r="C35" s="2">
        <v>2</v>
      </c>
      <c r="D35" s="8" t="s">
        <v>432</v>
      </c>
      <c r="E35" s="9" t="s">
        <v>442</v>
      </c>
      <c r="F35" s="18">
        <v>19</v>
      </c>
      <c r="G35" s="18" t="s">
        <v>10</v>
      </c>
      <c r="H35" s="11">
        <v>553</v>
      </c>
      <c r="I35" s="102">
        <v>196</v>
      </c>
      <c r="J35" s="102">
        <v>160</v>
      </c>
      <c r="K35" s="102">
        <v>10</v>
      </c>
      <c r="L35" s="102">
        <v>1</v>
      </c>
      <c r="M35" s="102">
        <v>1</v>
      </c>
      <c r="N35" s="102">
        <v>10</v>
      </c>
      <c r="O35" s="102">
        <v>8</v>
      </c>
      <c r="P35" s="102">
        <v>0</v>
      </c>
      <c r="Q35" s="102">
        <v>11</v>
      </c>
      <c r="R35" s="102">
        <v>14</v>
      </c>
      <c r="S35" s="102">
        <v>0</v>
      </c>
      <c r="T35" s="102">
        <v>1</v>
      </c>
      <c r="U35" s="102">
        <v>0</v>
      </c>
      <c r="V35" s="102">
        <v>0</v>
      </c>
      <c r="W35" s="102">
        <v>0</v>
      </c>
      <c r="X35" s="102">
        <v>5</v>
      </c>
      <c r="Y35" s="95">
        <f t="shared" si="0"/>
        <v>417</v>
      </c>
      <c r="Z35" s="95">
        <f t="shared" si="1"/>
        <v>136</v>
      </c>
      <c r="AA35" s="103">
        <f t="shared" si="2"/>
        <v>0.75406871609403259</v>
      </c>
      <c r="AB35" s="103">
        <f t="shared" si="3"/>
        <v>0.24593128390596744</v>
      </c>
    </row>
    <row r="36" spans="1:28" x14ac:dyDescent="0.2">
      <c r="A36" s="18">
        <v>33</v>
      </c>
      <c r="B36" s="2" t="s">
        <v>37</v>
      </c>
      <c r="C36" s="2">
        <v>2</v>
      </c>
      <c r="D36" s="8" t="s">
        <v>432</v>
      </c>
      <c r="E36" s="9" t="s">
        <v>443</v>
      </c>
      <c r="F36" s="18">
        <v>20</v>
      </c>
      <c r="G36" s="18" t="s">
        <v>10</v>
      </c>
      <c r="H36" s="11">
        <v>699</v>
      </c>
      <c r="I36" s="102">
        <v>198</v>
      </c>
      <c r="J36" s="102">
        <v>235</v>
      </c>
      <c r="K36" s="102">
        <v>7</v>
      </c>
      <c r="L36" s="102">
        <v>5</v>
      </c>
      <c r="M36" s="102">
        <v>1</v>
      </c>
      <c r="N36" s="102">
        <v>14</v>
      </c>
      <c r="O36" s="102">
        <v>23</v>
      </c>
      <c r="P36" s="102">
        <v>1</v>
      </c>
      <c r="Q36" s="102">
        <v>1</v>
      </c>
      <c r="R36" s="102">
        <v>10</v>
      </c>
      <c r="S36" s="102">
        <v>6</v>
      </c>
      <c r="T36" s="102">
        <v>1</v>
      </c>
      <c r="U36" s="102">
        <v>0</v>
      </c>
      <c r="V36" s="102">
        <v>17</v>
      </c>
      <c r="W36" s="102">
        <v>1</v>
      </c>
      <c r="X36" s="102">
        <v>11</v>
      </c>
      <c r="Y36" s="95">
        <f t="shared" si="0"/>
        <v>531</v>
      </c>
      <c r="Z36" s="95">
        <f t="shared" si="1"/>
        <v>168</v>
      </c>
      <c r="AA36" s="103">
        <f t="shared" si="2"/>
        <v>0.75965665236051505</v>
      </c>
      <c r="AB36" s="103">
        <f t="shared" si="3"/>
        <v>0.24034334763948498</v>
      </c>
    </row>
    <row r="37" spans="1:28" x14ac:dyDescent="0.2">
      <c r="A37" s="18">
        <v>34</v>
      </c>
      <c r="B37" s="2" t="s">
        <v>37</v>
      </c>
      <c r="C37" s="2">
        <v>2</v>
      </c>
      <c r="D37" s="8" t="s">
        <v>432</v>
      </c>
      <c r="E37" s="9" t="s">
        <v>444</v>
      </c>
      <c r="F37" s="18">
        <v>21</v>
      </c>
      <c r="G37" s="18" t="s">
        <v>10</v>
      </c>
      <c r="H37" s="11">
        <v>544</v>
      </c>
      <c r="I37" s="102">
        <v>91</v>
      </c>
      <c r="J37" s="102">
        <v>209</v>
      </c>
      <c r="K37" s="102">
        <v>29</v>
      </c>
      <c r="L37" s="102">
        <v>3</v>
      </c>
      <c r="M37" s="102">
        <v>2</v>
      </c>
      <c r="N37" s="102">
        <v>8</v>
      </c>
      <c r="O37" s="102">
        <v>25</v>
      </c>
      <c r="P37" s="102">
        <v>1</v>
      </c>
      <c r="Q37" s="102">
        <v>0</v>
      </c>
      <c r="R37" s="102">
        <v>3</v>
      </c>
      <c r="S37" s="102">
        <v>2</v>
      </c>
      <c r="T37" s="102">
        <v>0</v>
      </c>
      <c r="U37" s="102">
        <v>0</v>
      </c>
      <c r="V37" s="102">
        <v>18</v>
      </c>
      <c r="W37" s="102">
        <v>0</v>
      </c>
      <c r="X37" s="102">
        <v>4</v>
      </c>
      <c r="Y37" s="95">
        <f t="shared" si="0"/>
        <v>395</v>
      </c>
      <c r="Z37" s="95">
        <f t="shared" si="1"/>
        <v>149</v>
      </c>
      <c r="AA37" s="103">
        <f t="shared" si="2"/>
        <v>0.72610294117647056</v>
      </c>
      <c r="AB37" s="103">
        <f t="shared" si="3"/>
        <v>0.27389705882352944</v>
      </c>
    </row>
    <row r="38" spans="1:28" x14ac:dyDescent="0.2">
      <c r="A38" s="18">
        <v>35</v>
      </c>
      <c r="B38" s="2" t="s">
        <v>37</v>
      </c>
      <c r="C38" s="2">
        <v>2</v>
      </c>
      <c r="D38" s="8" t="s">
        <v>432</v>
      </c>
      <c r="E38" s="9" t="s">
        <v>444</v>
      </c>
      <c r="F38" s="18">
        <v>21</v>
      </c>
      <c r="G38" s="18" t="s">
        <v>11</v>
      </c>
      <c r="H38" s="11">
        <v>545</v>
      </c>
      <c r="I38" s="102">
        <v>98</v>
      </c>
      <c r="J38" s="102">
        <v>161</v>
      </c>
      <c r="K38" s="102">
        <v>15</v>
      </c>
      <c r="L38" s="102">
        <v>4</v>
      </c>
      <c r="M38" s="102">
        <v>4</v>
      </c>
      <c r="N38" s="102">
        <v>14</v>
      </c>
      <c r="O38" s="102">
        <v>44</v>
      </c>
      <c r="P38" s="102">
        <v>3</v>
      </c>
      <c r="Q38" s="102">
        <v>1</v>
      </c>
      <c r="R38" s="102">
        <v>9</v>
      </c>
      <c r="S38" s="102">
        <v>1</v>
      </c>
      <c r="T38" s="102">
        <v>0</v>
      </c>
      <c r="U38" s="102">
        <v>0</v>
      </c>
      <c r="V38" s="102">
        <v>13</v>
      </c>
      <c r="W38" s="102">
        <v>0</v>
      </c>
      <c r="X38" s="102">
        <v>6</v>
      </c>
      <c r="Y38" s="95">
        <f t="shared" si="0"/>
        <v>373</v>
      </c>
      <c r="Z38" s="95">
        <f t="shared" si="1"/>
        <v>172</v>
      </c>
      <c r="AA38" s="103">
        <f t="shared" si="2"/>
        <v>0.68440366972477062</v>
      </c>
      <c r="AB38" s="103">
        <f t="shared" si="3"/>
        <v>0.31559633027522938</v>
      </c>
    </row>
    <row r="39" spans="1:28" x14ac:dyDescent="0.2">
      <c r="A39" s="18">
        <v>36</v>
      </c>
      <c r="B39" s="2" t="s">
        <v>37</v>
      </c>
      <c r="C39" s="2">
        <v>2</v>
      </c>
      <c r="D39" s="8" t="s">
        <v>432</v>
      </c>
      <c r="E39" s="9" t="s">
        <v>61</v>
      </c>
      <c r="F39" s="18">
        <v>22</v>
      </c>
      <c r="G39" s="18" t="s">
        <v>10</v>
      </c>
      <c r="H39" s="11">
        <v>527</v>
      </c>
      <c r="I39" s="102">
        <v>194</v>
      </c>
      <c r="J39" s="102">
        <v>139</v>
      </c>
      <c r="K39" s="102">
        <v>2</v>
      </c>
      <c r="L39" s="102">
        <v>3</v>
      </c>
      <c r="M39" s="102">
        <v>4</v>
      </c>
      <c r="N39" s="102">
        <v>13</v>
      </c>
      <c r="O39" s="102">
        <v>1</v>
      </c>
      <c r="P39" s="102">
        <v>3</v>
      </c>
      <c r="Q39" s="102">
        <v>0</v>
      </c>
      <c r="R39" s="102">
        <v>9</v>
      </c>
      <c r="S39" s="102">
        <v>1</v>
      </c>
      <c r="T39" s="102">
        <v>2</v>
      </c>
      <c r="U39" s="104">
        <v>1</v>
      </c>
      <c r="V39" s="102">
        <v>10</v>
      </c>
      <c r="W39" s="102">
        <v>2</v>
      </c>
      <c r="X39" s="102">
        <v>8</v>
      </c>
      <c r="Y39" s="95">
        <f t="shared" si="0"/>
        <v>392</v>
      </c>
      <c r="Z39" s="95">
        <f t="shared" si="1"/>
        <v>135</v>
      </c>
      <c r="AA39" s="103">
        <f t="shared" si="2"/>
        <v>0.74383301707779881</v>
      </c>
      <c r="AB39" s="103">
        <f t="shared" si="3"/>
        <v>0.25616698292220114</v>
      </c>
    </row>
    <row r="40" spans="1:28" x14ac:dyDescent="0.2">
      <c r="A40" s="18">
        <v>37</v>
      </c>
      <c r="B40" s="2" t="s">
        <v>37</v>
      </c>
      <c r="C40" s="2">
        <v>2</v>
      </c>
      <c r="D40" s="8" t="s">
        <v>432</v>
      </c>
      <c r="E40" s="9" t="s">
        <v>434</v>
      </c>
      <c r="F40" s="18">
        <v>23</v>
      </c>
      <c r="G40" s="18" t="s">
        <v>10</v>
      </c>
      <c r="H40" s="11">
        <v>641</v>
      </c>
      <c r="I40" s="102">
        <v>184</v>
      </c>
      <c r="J40" s="102">
        <v>183</v>
      </c>
      <c r="K40" s="102">
        <v>3</v>
      </c>
      <c r="L40" s="102">
        <v>4</v>
      </c>
      <c r="M40" s="102">
        <v>3</v>
      </c>
      <c r="N40" s="102">
        <v>39</v>
      </c>
      <c r="O40" s="102">
        <v>5</v>
      </c>
      <c r="P40" s="102">
        <v>2</v>
      </c>
      <c r="Q40" s="102">
        <v>3</v>
      </c>
      <c r="R40" s="102">
        <v>15</v>
      </c>
      <c r="S40" s="102">
        <v>5</v>
      </c>
      <c r="T40" s="102">
        <v>1</v>
      </c>
      <c r="U40" s="102">
        <v>0</v>
      </c>
      <c r="V40" s="102">
        <v>11</v>
      </c>
      <c r="W40" s="102">
        <v>0</v>
      </c>
      <c r="X40" s="102">
        <v>15</v>
      </c>
      <c r="Y40" s="95">
        <f t="shared" si="0"/>
        <v>473</v>
      </c>
      <c r="Z40" s="95">
        <f t="shared" si="1"/>
        <v>168</v>
      </c>
      <c r="AA40" s="103">
        <f t="shared" si="2"/>
        <v>0.73790951638065527</v>
      </c>
      <c r="AB40" s="103">
        <f t="shared" si="3"/>
        <v>0.26209048361934478</v>
      </c>
    </row>
    <row r="41" spans="1:28" x14ac:dyDescent="0.2">
      <c r="A41" s="18">
        <v>38</v>
      </c>
      <c r="B41" s="2" t="s">
        <v>37</v>
      </c>
      <c r="C41" s="2">
        <v>2</v>
      </c>
      <c r="D41" s="8" t="s">
        <v>432</v>
      </c>
      <c r="E41" s="9" t="s">
        <v>445</v>
      </c>
      <c r="F41" s="18">
        <v>24</v>
      </c>
      <c r="G41" s="18" t="s">
        <v>10</v>
      </c>
      <c r="H41" s="11">
        <v>564</v>
      </c>
      <c r="I41" s="102">
        <v>171</v>
      </c>
      <c r="J41" s="102">
        <v>137</v>
      </c>
      <c r="K41" s="102">
        <v>0</v>
      </c>
      <c r="L41" s="102">
        <v>6</v>
      </c>
      <c r="M41" s="102">
        <v>3</v>
      </c>
      <c r="N41" s="102">
        <v>9</v>
      </c>
      <c r="O41" s="102">
        <v>20</v>
      </c>
      <c r="P41" s="102">
        <v>3</v>
      </c>
      <c r="Q41" s="102">
        <v>16</v>
      </c>
      <c r="R41" s="102">
        <v>4</v>
      </c>
      <c r="S41" s="102">
        <v>0</v>
      </c>
      <c r="T41" s="102">
        <v>3</v>
      </c>
      <c r="U41" s="102">
        <v>0</v>
      </c>
      <c r="V41" s="102">
        <v>9</v>
      </c>
      <c r="W41" s="102">
        <v>0</v>
      </c>
      <c r="X41" s="102">
        <v>9</v>
      </c>
      <c r="Y41" s="95">
        <f t="shared" si="0"/>
        <v>390</v>
      </c>
      <c r="Z41" s="95">
        <f t="shared" si="1"/>
        <v>174</v>
      </c>
      <c r="AA41" s="103">
        <f t="shared" si="2"/>
        <v>0.69148936170212771</v>
      </c>
      <c r="AB41" s="103">
        <f t="shared" si="3"/>
        <v>0.30851063829787234</v>
      </c>
    </row>
    <row r="42" spans="1:28" x14ac:dyDescent="0.2">
      <c r="A42" s="18">
        <v>39</v>
      </c>
      <c r="B42" s="2" t="s">
        <v>37</v>
      </c>
      <c r="C42" s="2">
        <v>2</v>
      </c>
      <c r="D42" s="8" t="s">
        <v>432</v>
      </c>
      <c r="E42" s="9" t="s">
        <v>445</v>
      </c>
      <c r="F42" s="18">
        <v>24</v>
      </c>
      <c r="G42" s="18" t="s">
        <v>11</v>
      </c>
      <c r="H42" s="11">
        <v>564</v>
      </c>
      <c r="I42" s="102">
        <v>152</v>
      </c>
      <c r="J42" s="102">
        <v>105</v>
      </c>
      <c r="K42" s="102">
        <v>3</v>
      </c>
      <c r="L42" s="102">
        <v>1</v>
      </c>
      <c r="M42" s="102">
        <v>2</v>
      </c>
      <c r="N42" s="102">
        <v>12</v>
      </c>
      <c r="O42" s="102">
        <v>16</v>
      </c>
      <c r="P42" s="102">
        <v>3</v>
      </c>
      <c r="Q42" s="102">
        <v>12</v>
      </c>
      <c r="R42" s="102">
        <v>8</v>
      </c>
      <c r="S42" s="102">
        <v>6</v>
      </c>
      <c r="T42" s="102">
        <v>0</v>
      </c>
      <c r="U42" s="102">
        <v>1</v>
      </c>
      <c r="V42" s="102">
        <v>5</v>
      </c>
      <c r="W42" s="102">
        <v>0</v>
      </c>
      <c r="X42" s="102">
        <v>7</v>
      </c>
      <c r="Y42" s="95">
        <f t="shared" si="0"/>
        <v>333</v>
      </c>
      <c r="Z42" s="95">
        <f t="shared" si="1"/>
        <v>231</v>
      </c>
      <c r="AA42" s="103">
        <f t="shared" si="2"/>
        <v>0.59042553191489366</v>
      </c>
      <c r="AB42" s="103">
        <f t="shared" si="3"/>
        <v>0.40957446808510639</v>
      </c>
    </row>
    <row r="43" spans="1:28" x14ac:dyDescent="0.2">
      <c r="A43" s="18">
        <v>40</v>
      </c>
      <c r="B43" s="2" t="s">
        <v>37</v>
      </c>
      <c r="C43" s="2">
        <v>2</v>
      </c>
      <c r="D43" s="8" t="s">
        <v>432</v>
      </c>
      <c r="E43" s="9" t="s">
        <v>446</v>
      </c>
      <c r="F43" s="18">
        <v>25</v>
      </c>
      <c r="G43" s="18" t="s">
        <v>10</v>
      </c>
      <c r="H43" s="11">
        <v>385</v>
      </c>
      <c r="I43" s="102">
        <v>105</v>
      </c>
      <c r="J43" s="102">
        <v>75</v>
      </c>
      <c r="K43" s="102">
        <v>6</v>
      </c>
      <c r="L43" s="102">
        <v>7</v>
      </c>
      <c r="M43" s="102">
        <v>0</v>
      </c>
      <c r="N43" s="102">
        <v>10</v>
      </c>
      <c r="O43" s="102">
        <v>46</v>
      </c>
      <c r="P43" s="102">
        <v>10</v>
      </c>
      <c r="Q43" s="102">
        <v>1</v>
      </c>
      <c r="R43" s="102">
        <v>3</v>
      </c>
      <c r="S43" s="102">
        <v>0</v>
      </c>
      <c r="T43" s="102">
        <v>0</v>
      </c>
      <c r="U43" s="102">
        <v>0</v>
      </c>
      <c r="V43" s="102">
        <v>3</v>
      </c>
      <c r="W43" s="102">
        <v>0</v>
      </c>
      <c r="X43" s="102">
        <v>9</v>
      </c>
      <c r="Y43" s="95">
        <f t="shared" si="0"/>
        <v>275</v>
      </c>
      <c r="Z43" s="95">
        <f t="shared" si="1"/>
        <v>110</v>
      </c>
      <c r="AA43" s="103">
        <f t="shared" si="2"/>
        <v>0.7142857142857143</v>
      </c>
      <c r="AB43" s="103">
        <f t="shared" si="3"/>
        <v>0.2857142857142857</v>
      </c>
    </row>
    <row r="44" spans="1:28" x14ac:dyDescent="0.2">
      <c r="A44" s="18">
        <v>41</v>
      </c>
      <c r="B44" s="2" t="s">
        <v>37</v>
      </c>
      <c r="C44" s="2">
        <v>2</v>
      </c>
      <c r="D44" s="8" t="s">
        <v>432</v>
      </c>
      <c r="E44" s="9" t="s">
        <v>446</v>
      </c>
      <c r="F44" s="18">
        <v>25</v>
      </c>
      <c r="G44" s="18" t="s">
        <v>11</v>
      </c>
      <c r="H44" s="11">
        <v>385</v>
      </c>
      <c r="I44" s="102">
        <v>120</v>
      </c>
      <c r="J44" s="102">
        <v>59</v>
      </c>
      <c r="K44" s="102">
        <v>13</v>
      </c>
      <c r="L44" s="102">
        <v>8</v>
      </c>
      <c r="M44" s="102">
        <v>1</v>
      </c>
      <c r="N44" s="102">
        <v>9</v>
      </c>
      <c r="O44" s="102">
        <v>49</v>
      </c>
      <c r="P44" s="102">
        <v>3</v>
      </c>
      <c r="Q44" s="102">
        <v>0</v>
      </c>
      <c r="R44" s="102">
        <v>3</v>
      </c>
      <c r="S44" s="102">
        <v>2</v>
      </c>
      <c r="T44" s="102">
        <v>0</v>
      </c>
      <c r="U44" s="102">
        <v>0</v>
      </c>
      <c r="V44" s="102">
        <v>0</v>
      </c>
      <c r="W44" s="102">
        <v>0</v>
      </c>
      <c r="X44" s="102">
        <v>0</v>
      </c>
      <c r="Y44" s="95">
        <f t="shared" si="0"/>
        <v>267</v>
      </c>
      <c r="Z44" s="95">
        <f t="shared" si="1"/>
        <v>118</v>
      </c>
      <c r="AA44" s="103">
        <f t="shared" si="2"/>
        <v>0.69350649350649352</v>
      </c>
      <c r="AB44" s="103">
        <f t="shared" si="3"/>
        <v>0.30649350649350648</v>
      </c>
    </row>
    <row r="45" spans="1:28" x14ac:dyDescent="0.2">
      <c r="A45" s="18">
        <v>42</v>
      </c>
      <c r="B45" s="2" t="s">
        <v>37</v>
      </c>
      <c r="C45" s="2">
        <v>2</v>
      </c>
      <c r="D45" s="8" t="s">
        <v>432</v>
      </c>
      <c r="E45" s="9" t="s">
        <v>447</v>
      </c>
      <c r="F45" s="18">
        <v>26</v>
      </c>
      <c r="G45" s="18" t="s">
        <v>10</v>
      </c>
      <c r="H45" s="11">
        <v>445</v>
      </c>
      <c r="I45" s="102">
        <v>73</v>
      </c>
      <c r="J45" s="102">
        <v>169</v>
      </c>
      <c r="K45" s="102">
        <v>3</v>
      </c>
      <c r="L45" s="102">
        <v>2</v>
      </c>
      <c r="M45" s="102">
        <v>0</v>
      </c>
      <c r="N45" s="102">
        <v>27</v>
      </c>
      <c r="O45" s="102">
        <v>2</v>
      </c>
      <c r="P45" s="102">
        <v>0</v>
      </c>
      <c r="Q45" s="102">
        <v>2</v>
      </c>
      <c r="R45" s="102">
        <v>4</v>
      </c>
      <c r="S45" s="102">
        <v>1</v>
      </c>
      <c r="T45" s="102">
        <v>0</v>
      </c>
      <c r="U45" s="102">
        <v>0</v>
      </c>
      <c r="V45" s="102">
        <v>18</v>
      </c>
      <c r="W45" s="102">
        <v>0</v>
      </c>
      <c r="X45" s="102">
        <v>20</v>
      </c>
      <c r="Y45" s="95">
        <f t="shared" si="0"/>
        <v>321</v>
      </c>
      <c r="Z45" s="95">
        <f t="shared" si="1"/>
        <v>124</v>
      </c>
      <c r="AA45" s="103">
        <f t="shared" si="2"/>
        <v>0.72134831460674154</v>
      </c>
      <c r="AB45" s="103">
        <f t="shared" si="3"/>
        <v>0.27865168539325841</v>
      </c>
    </row>
    <row r="46" spans="1:28" x14ac:dyDescent="0.2">
      <c r="A46" s="18">
        <v>43</v>
      </c>
      <c r="B46" s="2" t="s">
        <v>37</v>
      </c>
      <c r="C46" s="2">
        <v>2</v>
      </c>
      <c r="D46" s="8" t="s">
        <v>432</v>
      </c>
      <c r="E46" s="9" t="s">
        <v>447</v>
      </c>
      <c r="F46" s="18">
        <v>26</v>
      </c>
      <c r="G46" s="18" t="s">
        <v>11</v>
      </c>
      <c r="H46" s="11">
        <v>446</v>
      </c>
      <c r="I46" s="102">
        <v>84</v>
      </c>
      <c r="J46" s="102">
        <v>146</v>
      </c>
      <c r="K46" s="102">
        <v>4</v>
      </c>
      <c r="L46" s="102">
        <v>2</v>
      </c>
      <c r="M46" s="102">
        <v>2</v>
      </c>
      <c r="N46" s="102">
        <v>37</v>
      </c>
      <c r="O46" s="102">
        <v>4</v>
      </c>
      <c r="P46" s="102">
        <v>2</v>
      </c>
      <c r="Q46" s="102">
        <v>0</v>
      </c>
      <c r="R46" s="102">
        <v>6</v>
      </c>
      <c r="S46" s="102">
        <v>0</v>
      </c>
      <c r="T46" s="102">
        <v>0</v>
      </c>
      <c r="U46" s="102">
        <v>0</v>
      </c>
      <c r="V46" s="102">
        <v>10</v>
      </c>
      <c r="W46" s="102">
        <v>0</v>
      </c>
      <c r="X46" s="102">
        <v>8</v>
      </c>
      <c r="Y46" s="95">
        <f t="shared" si="0"/>
        <v>305</v>
      </c>
      <c r="Z46" s="95">
        <f t="shared" si="1"/>
        <v>141</v>
      </c>
      <c r="AA46" s="103">
        <f t="shared" si="2"/>
        <v>0.68385650224215244</v>
      </c>
      <c r="AB46" s="103">
        <f t="shared" si="3"/>
        <v>0.31614349775784756</v>
      </c>
    </row>
    <row r="47" spans="1:28" x14ac:dyDescent="0.2">
      <c r="A47" s="18">
        <v>44</v>
      </c>
      <c r="B47" s="2" t="s">
        <v>37</v>
      </c>
      <c r="C47" s="2">
        <v>2</v>
      </c>
      <c r="D47" s="8" t="s">
        <v>432</v>
      </c>
      <c r="E47" s="9" t="s">
        <v>448</v>
      </c>
      <c r="F47" s="18">
        <v>27</v>
      </c>
      <c r="G47" s="18" t="s">
        <v>10</v>
      </c>
      <c r="H47" s="11">
        <v>718</v>
      </c>
      <c r="I47" s="102">
        <v>97</v>
      </c>
      <c r="J47" s="102">
        <v>335</v>
      </c>
      <c r="K47" s="102">
        <v>3</v>
      </c>
      <c r="L47" s="102">
        <v>4</v>
      </c>
      <c r="M47" s="102">
        <v>6</v>
      </c>
      <c r="N47" s="102">
        <v>7</v>
      </c>
      <c r="O47" s="102">
        <v>13</v>
      </c>
      <c r="P47" s="102">
        <v>3</v>
      </c>
      <c r="Q47" s="102">
        <v>2</v>
      </c>
      <c r="R47" s="102">
        <v>3</v>
      </c>
      <c r="S47" s="102">
        <v>1</v>
      </c>
      <c r="T47" s="102">
        <v>0</v>
      </c>
      <c r="U47" s="102">
        <v>0</v>
      </c>
      <c r="V47" s="102">
        <v>8</v>
      </c>
      <c r="W47" s="102">
        <v>0</v>
      </c>
      <c r="X47" s="102">
        <v>8</v>
      </c>
      <c r="Y47" s="95">
        <f t="shared" si="0"/>
        <v>490</v>
      </c>
      <c r="Z47" s="95">
        <f t="shared" si="1"/>
        <v>228</v>
      </c>
      <c r="AA47" s="103">
        <f t="shared" si="2"/>
        <v>0.68245125348189417</v>
      </c>
      <c r="AB47" s="103">
        <f t="shared" si="3"/>
        <v>0.31754874651810583</v>
      </c>
    </row>
    <row r="48" spans="1:28" x14ac:dyDescent="0.2">
      <c r="A48" s="18">
        <v>45</v>
      </c>
      <c r="B48" s="2" t="s">
        <v>37</v>
      </c>
      <c r="C48" s="2">
        <v>2</v>
      </c>
      <c r="D48" s="8" t="s">
        <v>432</v>
      </c>
      <c r="E48" s="9" t="s">
        <v>449</v>
      </c>
      <c r="F48" s="18">
        <v>28</v>
      </c>
      <c r="G48" s="18" t="s">
        <v>10</v>
      </c>
      <c r="H48" s="11">
        <v>377</v>
      </c>
      <c r="I48" s="102">
        <v>102</v>
      </c>
      <c r="J48" s="102">
        <v>117</v>
      </c>
      <c r="K48" s="102">
        <v>2</v>
      </c>
      <c r="L48" s="102">
        <v>3</v>
      </c>
      <c r="M48" s="102">
        <v>2</v>
      </c>
      <c r="N48" s="102">
        <v>9</v>
      </c>
      <c r="O48" s="102">
        <v>11</v>
      </c>
      <c r="P48" s="102">
        <v>1</v>
      </c>
      <c r="Q48" s="102">
        <v>0</v>
      </c>
      <c r="R48" s="102">
        <v>106</v>
      </c>
      <c r="S48" s="102">
        <v>0</v>
      </c>
      <c r="T48" s="102">
        <v>0</v>
      </c>
      <c r="U48" s="102">
        <v>0</v>
      </c>
      <c r="V48" s="102">
        <v>120</v>
      </c>
      <c r="W48" s="102">
        <v>2</v>
      </c>
      <c r="X48" s="102">
        <v>3</v>
      </c>
      <c r="Y48" s="95">
        <f t="shared" si="0"/>
        <v>478</v>
      </c>
      <c r="Z48" s="95">
        <v>0</v>
      </c>
      <c r="AA48" s="103">
        <v>1</v>
      </c>
      <c r="AB48" s="103">
        <f t="shared" si="3"/>
        <v>0</v>
      </c>
    </row>
    <row r="49" spans="1:28" x14ac:dyDescent="0.2">
      <c r="A49" s="18">
        <v>46</v>
      </c>
      <c r="B49" s="2" t="s">
        <v>37</v>
      </c>
      <c r="C49" s="2">
        <v>2</v>
      </c>
      <c r="D49" s="8" t="s">
        <v>432</v>
      </c>
      <c r="E49" s="9" t="s">
        <v>449</v>
      </c>
      <c r="F49" s="18">
        <v>28</v>
      </c>
      <c r="G49" s="18" t="s">
        <v>11</v>
      </c>
      <c r="H49" s="11">
        <v>378</v>
      </c>
      <c r="I49" s="102">
        <v>99</v>
      </c>
      <c r="J49" s="102">
        <v>132</v>
      </c>
      <c r="K49" s="102">
        <v>2</v>
      </c>
      <c r="L49" s="102">
        <v>1</v>
      </c>
      <c r="M49" s="102">
        <v>2</v>
      </c>
      <c r="N49" s="102">
        <v>5</v>
      </c>
      <c r="O49" s="102">
        <v>3</v>
      </c>
      <c r="P49" s="102">
        <v>1</v>
      </c>
      <c r="Q49" s="102">
        <v>0</v>
      </c>
      <c r="R49" s="102">
        <v>4</v>
      </c>
      <c r="S49" s="102">
        <v>0</v>
      </c>
      <c r="T49" s="102">
        <v>0</v>
      </c>
      <c r="U49" s="102">
        <v>0</v>
      </c>
      <c r="V49" s="102">
        <v>7</v>
      </c>
      <c r="W49" s="102">
        <v>0</v>
      </c>
      <c r="X49" s="102">
        <v>9</v>
      </c>
      <c r="Y49" s="95">
        <f t="shared" si="0"/>
        <v>265</v>
      </c>
      <c r="Z49" s="95">
        <f t="shared" si="1"/>
        <v>113</v>
      </c>
      <c r="AA49" s="103">
        <f t="shared" si="2"/>
        <v>0.70105820105820105</v>
      </c>
      <c r="AB49" s="103">
        <f t="shared" si="3"/>
        <v>0.29894179894179895</v>
      </c>
    </row>
    <row r="50" spans="1:28" x14ac:dyDescent="0.2">
      <c r="A50" s="18">
        <v>47</v>
      </c>
      <c r="B50" s="2" t="s">
        <v>37</v>
      </c>
      <c r="C50" s="2">
        <v>2</v>
      </c>
      <c r="D50" s="8" t="s">
        <v>432</v>
      </c>
      <c r="E50" s="9" t="s">
        <v>450</v>
      </c>
      <c r="F50" s="18">
        <v>29</v>
      </c>
      <c r="G50" s="18" t="s">
        <v>10</v>
      </c>
      <c r="H50" s="11">
        <v>550</v>
      </c>
      <c r="I50" s="102">
        <v>89</v>
      </c>
      <c r="J50" s="102">
        <v>218</v>
      </c>
      <c r="K50" s="102">
        <v>5</v>
      </c>
      <c r="L50" s="102">
        <v>1</v>
      </c>
      <c r="M50" s="102">
        <v>4</v>
      </c>
      <c r="N50" s="102">
        <v>62</v>
      </c>
      <c r="O50" s="102">
        <v>4</v>
      </c>
      <c r="P50" s="102">
        <v>1</v>
      </c>
      <c r="Q50" s="102">
        <v>0</v>
      </c>
      <c r="R50" s="102">
        <v>2</v>
      </c>
      <c r="S50" s="102">
        <v>3</v>
      </c>
      <c r="T50" s="102">
        <v>0</v>
      </c>
      <c r="U50" s="102">
        <v>0</v>
      </c>
      <c r="V50" s="102">
        <v>11</v>
      </c>
      <c r="W50" s="102">
        <v>0</v>
      </c>
      <c r="X50" s="102">
        <v>15</v>
      </c>
      <c r="Y50" s="95">
        <f t="shared" si="0"/>
        <v>415</v>
      </c>
      <c r="Z50" s="95">
        <f t="shared" si="1"/>
        <v>135</v>
      </c>
      <c r="AA50" s="103">
        <f t="shared" si="2"/>
        <v>0.75454545454545452</v>
      </c>
      <c r="AB50" s="103">
        <f t="shared" si="3"/>
        <v>0.24545454545454545</v>
      </c>
    </row>
    <row r="51" spans="1:28" x14ac:dyDescent="0.2">
      <c r="A51" s="18">
        <v>48</v>
      </c>
      <c r="B51" s="2" t="s">
        <v>37</v>
      </c>
      <c r="C51" s="2">
        <v>2</v>
      </c>
      <c r="D51" s="8" t="s">
        <v>432</v>
      </c>
      <c r="E51" s="9" t="s">
        <v>450</v>
      </c>
      <c r="F51" s="18">
        <v>29</v>
      </c>
      <c r="G51" s="18" t="s">
        <v>11</v>
      </c>
      <c r="H51" s="11">
        <v>551</v>
      </c>
      <c r="I51" s="102">
        <v>109</v>
      </c>
      <c r="J51" s="102">
        <v>239</v>
      </c>
      <c r="K51" s="102">
        <v>8</v>
      </c>
      <c r="L51" s="102">
        <v>6</v>
      </c>
      <c r="M51" s="102">
        <v>3</v>
      </c>
      <c r="N51" s="102">
        <v>51</v>
      </c>
      <c r="O51" s="102">
        <v>8</v>
      </c>
      <c r="P51" s="102">
        <v>3</v>
      </c>
      <c r="Q51" s="102">
        <v>0</v>
      </c>
      <c r="R51" s="102">
        <v>8</v>
      </c>
      <c r="S51" s="102">
        <v>2</v>
      </c>
      <c r="T51" s="102">
        <v>0</v>
      </c>
      <c r="U51" s="102">
        <v>0</v>
      </c>
      <c r="V51" s="102">
        <v>6</v>
      </c>
      <c r="W51" s="102">
        <v>0</v>
      </c>
      <c r="X51" s="102">
        <v>8</v>
      </c>
      <c r="Y51" s="95">
        <f t="shared" si="0"/>
        <v>451</v>
      </c>
      <c r="Z51" s="95">
        <f t="shared" si="1"/>
        <v>100</v>
      </c>
      <c r="AA51" s="103">
        <f t="shared" si="2"/>
        <v>0.81851179673321239</v>
      </c>
      <c r="AB51" s="103">
        <f t="shared" si="3"/>
        <v>0.18148820326678766</v>
      </c>
    </row>
    <row r="52" spans="1:28" x14ac:dyDescent="0.2">
      <c r="A52" s="18">
        <v>49</v>
      </c>
      <c r="B52" s="2" t="s">
        <v>37</v>
      </c>
      <c r="C52" s="2">
        <v>2</v>
      </c>
      <c r="D52" s="8" t="s">
        <v>432</v>
      </c>
      <c r="E52" s="9" t="s">
        <v>451</v>
      </c>
      <c r="F52" s="18">
        <v>30</v>
      </c>
      <c r="G52" s="18" t="s">
        <v>10</v>
      </c>
      <c r="H52" s="11">
        <v>387</v>
      </c>
      <c r="I52" s="102">
        <v>103</v>
      </c>
      <c r="J52" s="102">
        <v>62</v>
      </c>
      <c r="K52" s="102">
        <v>2</v>
      </c>
      <c r="L52" s="102">
        <v>2</v>
      </c>
      <c r="M52" s="102">
        <v>0</v>
      </c>
      <c r="N52" s="102">
        <v>19</v>
      </c>
      <c r="O52" s="102">
        <v>73</v>
      </c>
      <c r="P52" s="102">
        <v>2</v>
      </c>
      <c r="Q52" s="102">
        <v>2</v>
      </c>
      <c r="R52" s="102">
        <v>2</v>
      </c>
      <c r="S52" s="102">
        <v>1</v>
      </c>
      <c r="T52" s="102">
        <v>0</v>
      </c>
      <c r="U52" s="102">
        <v>1</v>
      </c>
      <c r="V52" s="102">
        <v>4</v>
      </c>
      <c r="W52" s="102">
        <v>0</v>
      </c>
      <c r="X52" s="102">
        <v>8</v>
      </c>
      <c r="Y52" s="95">
        <f t="shared" si="0"/>
        <v>281</v>
      </c>
      <c r="Z52" s="95">
        <f t="shared" si="1"/>
        <v>106</v>
      </c>
      <c r="AA52" s="103">
        <f t="shared" si="2"/>
        <v>0.72609819121447028</v>
      </c>
      <c r="AB52" s="103">
        <f t="shared" si="3"/>
        <v>0.27390180878552972</v>
      </c>
    </row>
    <row r="53" spans="1:28" x14ac:dyDescent="0.2">
      <c r="A53" s="18">
        <v>50</v>
      </c>
      <c r="B53" s="2" t="s">
        <v>37</v>
      </c>
      <c r="C53" s="2">
        <v>2</v>
      </c>
      <c r="D53" s="8" t="s">
        <v>432</v>
      </c>
      <c r="E53" s="9" t="s">
        <v>451</v>
      </c>
      <c r="F53" s="18">
        <v>30</v>
      </c>
      <c r="G53" s="18" t="s">
        <v>11</v>
      </c>
      <c r="H53" s="11">
        <v>387</v>
      </c>
      <c r="I53" s="102">
        <v>79</v>
      </c>
      <c r="J53" s="102">
        <v>80</v>
      </c>
      <c r="K53" s="102">
        <v>8</v>
      </c>
      <c r="L53" s="102">
        <v>3</v>
      </c>
      <c r="M53" s="102">
        <v>2</v>
      </c>
      <c r="N53" s="102">
        <v>23</v>
      </c>
      <c r="O53" s="102">
        <v>72</v>
      </c>
      <c r="P53" s="102">
        <v>4</v>
      </c>
      <c r="Q53" s="102">
        <v>0</v>
      </c>
      <c r="R53" s="102">
        <v>0</v>
      </c>
      <c r="S53" s="102">
        <v>0</v>
      </c>
      <c r="T53" s="102">
        <v>1</v>
      </c>
      <c r="U53" s="102">
        <v>0</v>
      </c>
      <c r="V53" s="102">
        <v>7</v>
      </c>
      <c r="W53" s="102">
        <v>0</v>
      </c>
      <c r="X53" s="102">
        <v>11</v>
      </c>
      <c r="Y53" s="95">
        <f t="shared" si="0"/>
        <v>290</v>
      </c>
      <c r="Z53" s="95">
        <f t="shared" si="1"/>
        <v>97</v>
      </c>
      <c r="AA53" s="103">
        <f t="shared" si="2"/>
        <v>0.74935400516795869</v>
      </c>
      <c r="AB53" s="103">
        <f t="shared" si="3"/>
        <v>0.25064599483204136</v>
      </c>
    </row>
    <row r="54" spans="1:28" x14ac:dyDescent="0.2">
      <c r="A54" s="18">
        <v>51</v>
      </c>
      <c r="B54" s="2" t="s">
        <v>37</v>
      </c>
      <c r="C54" s="2">
        <v>2</v>
      </c>
      <c r="D54" s="8" t="s">
        <v>432</v>
      </c>
      <c r="E54" s="9" t="s">
        <v>452</v>
      </c>
      <c r="F54" s="18">
        <v>31</v>
      </c>
      <c r="G54" s="18" t="s">
        <v>10</v>
      </c>
      <c r="H54" s="11">
        <v>562</v>
      </c>
      <c r="I54" s="102">
        <v>209</v>
      </c>
      <c r="J54" s="102">
        <v>129</v>
      </c>
      <c r="K54" s="102">
        <v>7</v>
      </c>
      <c r="L54" s="102">
        <v>7</v>
      </c>
      <c r="M54" s="102">
        <v>5</v>
      </c>
      <c r="N54" s="102">
        <v>1</v>
      </c>
      <c r="O54" s="102">
        <v>27</v>
      </c>
      <c r="P54" s="102">
        <v>0</v>
      </c>
      <c r="Q54" s="102">
        <v>0</v>
      </c>
      <c r="R54" s="102">
        <v>8</v>
      </c>
      <c r="S54" s="102">
        <v>0</v>
      </c>
      <c r="T54" s="102">
        <v>5</v>
      </c>
      <c r="U54" s="102">
        <v>0</v>
      </c>
      <c r="V54" s="102">
        <v>7</v>
      </c>
      <c r="W54" s="102">
        <v>0</v>
      </c>
      <c r="X54" s="102">
        <v>6</v>
      </c>
      <c r="Y54" s="95">
        <f t="shared" si="0"/>
        <v>411</v>
      </c>
      <c r="Z54" s="95">
        <f t="shared" si="1"/>
        <v>151</v>
      </c>
      <c r="AA54" s="103">
        <f t="shared" si="2"/>
        <v>0.73131672597864772</v>
      </c>
      <c r="AB54" s="103">
        <f t="shared" si="3"/>
        <v>0.26868327402135234</v>
      </c>
    </row>
    <row r="55" spans="1:28" x14ac:dyDescent="0.2">
      <c r="A55" s="18">
        <v>52</v>
      </c>
      <c r="B55" s="2" t="s">
        <v>37</v>
      </c>
      <c r="C55" s="2">
        <v>2</v>
      </c>
      <c r="D55" s="8" t="s">
        <v>432</v>
      </c>
      <c r="E55" s="9" t="s">
        <v>452</v>
      </c>
      <c r="F55" s="18">
        <v>31</v>
      </c>
      <c r="G55" s="18" t="s">
        <v>11</v>
      </c>
      <c r="H55" s="11">
        <v>562</v>
      </c>
      <c r="I55" s="102">
        <v>186</v>
      </c>
      <c r="J55" s="102">
        <v>127</v>
      </c>
      <c r="K55" s="102">
        <v>11</v>
      </c>
      <c r="L55" s="102">
        <v>6</v>
      </c>
      <c r="M55" s="102">
        <v>3</v>
      </c>
      <c r="N55" s="102">
        <v>6</v>
      </c>
      <c r="O55" s="102">
        <v>32</v>
      </c>
      <c r="P55" s="102">
        <v>7</v>
      </c>
      <c r="Q55" s="102">
        <v>0</v>
      </c>
      <c r="R55" s="102">
        <v>5</v>
      </c>
      <c r="S55" s="102">
        <v>0</v>
      </c>
      <c r="T55" s="102">
        <v>0</v>
      </c>
      <c r="U55" s="102">
        <v>1</v>
      </c>
      <c r="V55" s="102">
        <v>10</v>
      </c>
      <c r="W55" s="102">
        <v>0</v>
      </c>
      <c r="X55" s="102">
        <v>7</v>
      </c>
      <c r="Y55" s="95">
        <f t="shared" si="0"/>
        <v>401</v>
      </c>
      <c r="Z55" s="95">
        <f t="shared" si="1"/>
        <v>161</v>
      </c>
      <c r="AA55" s="103">
        <f t="shared" si="2"/>
        <v>0.71352313167259784</v>
      </c>
      <c r="AB55" s="103">
        <f t="shared" si="3"/>
        <v>0.28647686832740216</v>
      </c>
    </row>
    <row r="56" spans="1:28" x14ac:dyDescent="0.2">
      <c r="A56" s="18">
        <v>53</v>
      </c>
      <c r="B56" s="2" t="s">
        <v>37</v>
      </c>
      <c r="C56" s="2">
        <v>2</v>
      </c>
      <c r="D56" s="8" t="s">
        <v>432</v>
      </c>
      <c r="E56" s="9" t="s">
        <v>452</v>
      </c>
      <c r="F56" s="18">
        <v>31</v>
      </c>
      <c r="G56" s="18" t="s">
        <v>12</v>
      </c>
      <c r="H56" s="11">
        <v>563</v>
      </c>
      <c r="I56" s="102">
        <v>219</v>
      </c>
      <c r="J56" s="102">
        <v>99</v>
      </c>
      <c r="K56" s="102">
        <v>1</v>
      </c>
      <c r="L56" s="102">
        <v>2</v>
      </c>
      <c r="M56" s="102">
        <v>0</v>
      </c>
      <c r="N56" s="102">
        <v>2</v>
      </c>
      <c r="O56" s="102">
        <v>29</v>
      </c>
      <c r="P56" s="102">
        <v>1</v>
      </c>
      <c r="Q56" s="102">
        <v>0</v>
      </c>
      <c r="R56" s="102">
        <v>10</v>
      </c>
      <c r="S56" s="102">
        <v>3</v>
      </c>
      <c r="T56" s="102">
        <v>0</v>
      </c>
      <c r="U56" s="102">
        <v>0</v>
      </c>
      <c r="V56" s="102">
        <v>16</v>
      </c>
      <c r="W56" s="102">
        <v>0</v>
      </c>
      <c r="X56" s="102">
        <v>16</v>
      </c>
      <c r="Y56" s="95">
        <f t="shared" si="0"/>
        <v>398</v>
      </c>
      <c r="Z56" s="95">
        <f t="shared" si="1"/>
        <v>165</v>
      </c>
      <c r="AA56" s="103">
        <f t="shared" si="2"/>
        <v>0.70692717584369447</v>
      </c>
      <c r="AB56" s="103">
        <f t="shared" si="3"/>
        <v>0.29307282415630553</v>
      </c>
    </row>
    <row r="57" spans="1:28" x14ac:dyDescent="0.2">
      <c r="A57" s="18">
        <v>54</v>
      </c>
      <c r="B57" s="2" t="s">
        <v>37</v>
      </c>
      <c r="C57" s="2">
        <v>2</v>
      </c>
      <c r="D57" s="8" t="s">
        <v>432</v>
      </c>
      <c r="E57" s="9" t="s">
        <v>453</v>
      </c>
      <c r="F57" s="18">
        <v>32</v>
      </c>
      <c r="G57" s="18" t="s">
        <v>10</v>
      </c>
      <c r="H57" s="11">
        <v>392</v>
      </c>
      <c r="I57" s="102">
        <v>94</v>
      </c>
      <c r="J57" s="102">
        <v>129</v>
      </c>
      <c r="K57" s="102">
        <v>8</v>
      </c>
      <c r="L57" s="102">
        <v>1</v>
      </c>
      <c r="M57" s="102">
        <v>1</v>
      </c>
      <c r="N57" s="102">
        <v>2</v>
      </c>
      <c r="O57" s="102">
        <v>51</v>
      </c>
      <c r="P57" s="102">
        <v>8</v>
      </c>
      <c r="Q57" s="102">
        <v>2</v>
      </c>
      <c r="R57" s="102">
        <v>3</v>
      </c>
      <c r="S57" s="102">
        <v>0</v>
      </c>
      <c r="T57" s="102">
        <v>1</v>
      </c>
      <c r="U57" s="102">
        <v>0</v>
      </c>
      <c r="V57" s="102">
        <v>3</v>
      </c>
      <c r="W57" s="102">
        <v>2</v>
      </c>
      <c r="X57" s="102">
        <v>4</v>
      </c>
      <c r="Y57" s="95">
        <f t="shared" si="0"/>
        <v>309</v>
      </c>
      <c r="Z57" s="95">
        <f t="shared" si="1"/>
        <v>83</v>
      </c>
      <c r="AA57" s="103">
        <f t="shared" si="2"/>
        <v>0.78826530612244894</v>
      </c>
      <c r="AB57" s="103">
        <f t="shared" si="3"/>
        <v>0.21173469387755103</v>
      </c>
    </row>
    <row r="58" spans="1:28" x14ac:dyDescent="0.2">
      <c r="A58" s="18">
        <v>55</v>
      </c>
      <c r="B58" s="2" t="s">
        <v>37</v>
      </c>
      <c r="C58" s="2">
        <v>2</v>
      </c>
      <c r="D58" s="8" t="s">
        <v>432</v>
      </c>
      <c r="E58" s="9" t="s">
        <v>454</v>
      </c>
      <c r="F58" s="18">
        <v>33</v>
      </c>
      <c r="G58" s="18" t="s">
        <v>10</v>
      </c>
      <c r="H58" s="11">
        <v>386</v>
      </c>
      <c r="I58" s="102">
        <v>77</v>
      </c>
      <c r="J58" s="102">
        <v>175</v>
      </c>
      <c r="K58" s="102">
        <v>1</v>
      </c>
      <c r="L58" s="102">
        <v>17</v>
      </c>
      <c r="M58" s="102">
        <v>3</v>
      </c>
      <c r="N58" s="102">
        <v>14</v>
      </c>
      <c r="O58" s="102">
        <v>5</v>
      </c>
      <c r="P58" s="102">
        <v>0</v>
      </c>
      <c r="Q58" s="102">
        <v>1</v>
      </c>
      <c r="R58" s="102">
        <v>5</v>
      </c>
      <c r="S58" s="102">
        <v>1</v>
      </c>
      <c r="T58" s="102">
        <v>0</v>
      </c>
      <c r="U58" s="102">
        <v>0</v>
      </c>
      <c r="V58" s="102">
        <v>8</v>
      </c>
      <c r="W58" s="102">
        <v>0</v>
      </c>
      <c r="X58" s="102">
        <v>4</v>
      </c>
      <c r="Y58" s="95">
        <f t="shared" si="0"/>
        <v>311</v>
      </c>
      <c r="Z58" s="95">
        <f t="shared" si="1"/>
        <v>75</v>
      </c>
      <c r="AA58" s="103">
        <f t="shared" si="2"/>
        <v>0.80569948186528495</v>
      </c>
      <c r="AB58" s="103">
        <f t="shared" si="3"/>
        <v>0.19430051813471502</v>
      </c>
    </row>
    <row r="59" spans="1:28" x14ac:dyDescent="0.2">
      <c r="A59" s="18">
        <v>56</v>
      </c>
      <c r="B59" s="2" t="s">
        <v>37</v>
      </c>
      <c r="C59" s="2">
        <v>2</v>
      </c>
      <c r="D59" s="8" t="s">
        <v>432</v>
      </c>
      <c r="E59" s="9" t="s">
        <v>454</v>
      </c>
      <c r="F59" s="18">
        <v>33</v>
      </c>
      <c r="G59" s="18" t="s">
        <v>11</v>
      </c>
      <c r="H59" s="11">
        <v>386</v>
      </c>
      <c r="I59" s="102">
        <v>40</v>
      </c>
      <c r="J59" s="102">
        <v>216</v>
      </c>
      <c r="K59" s="102">
        <v>10</v>
      </c>
      <c r="L59" s="102">
        <v>16</v>
      </c>
      <c r="M59" s="102">
        <v>1</v>
      </c>
      <c r="N59" s="102">
        <v>20</v>
      </c>
      <c r="O59" s="102">
        <v>2</v>
      </c>
      <c r="P59" s="102">
        <v>2</v>
      </c>
      <c r="Q59" s="102">
        <v>0</v>
      </c>
      <c r="R59" s="102">
        <v>3</v>
      </c>
      <c r="S59" s="102">
        <v>1</v>
      </c>
      <c r="T59" s="102">
        <v>0</v>
      </c>
      <c r="U59" s="102">
        <v>0</v>
      </c>
      <c r="V59" s="102">
        <v>9</v>
      </c>
      <c r="W59" s="102">
        <v>0</v>
      </c>
      <c r="X59" s="102">
        <v>8</v>
      </c>
      <c r="Y59" s="95">
        <f t="shared" si="0"/>
        <v>328</v>
      </c>
      <c r="Z59" s="95">
        <f t="shared" si="1"/>
        <v>58</v>
      </c>
      <c r="AA59" s="103">
        <f t="shared" si="2"/>
        <v>0.84974093264248707</v>
      </c>
      <c r="AB59" s="103">
        <f t="shared" si="3"/>
        <v>0.15025906735751296</v>
      </c>
    </row>
    <row r="60" spans="1:28" x14ac:dyDescent="0.2">
      <c r="A60" s="18">
        <v>57</v>
      </c>
      <c r="B60" s="2" t="s">
        <v>37</v>
      </c>
      <c r="C60" s="2">
        <v>2</v>
      </c>
      <c r="D60" s="8" t="s">
        <v>432</v>
      </c>
      <c r="E60" s="9" t="s">
        <v>221</v>
      </c>
      <c r="F60" s="18">
        <v>33</v>
      </c>
      <c r="G60" s="18" t="s">
        <v>19</v>
      </c>
      <c r="H60" s="11">
        <v>438</v>
      </c>
      <c r="I60" s="102">
        <v>114</v>
      </c>
      <c r="J60" s="102">
        <v>188</v>
      </c>
      <c r="K60" s="102">
        <v>0</v>
      </c>
      <c r="L60" s="102">
        <v>2</v>
      </c>
      <c r="M60" s="102">
        <v>3</v>
      </c>
      <c r="N60" s="102">
        <v>43</v>
      </c>
      <c r="O60" s="102">
        <v>1</v>
      </c>
      <c r="P60" s="102">
        <v>2</v>
      </c>
      <c r="Q60" s="102">
        <v>1</v>
      </c>
      <c r="R60" s="102">
        <v>7</v>
      </c>
      <c r="S60" s="102">
        <v>0</v>
      </c>
      <c r="T60" s="102">
        <v>0</v>
      </c>
      <c r="U60" s="102">
        <v>0</v>
      </c>
      <c r="V60" s="102">
        <v>10</v>
      </c>
      <c r="W60" s="102">
        <v>1</v>
      </c>
      <c r="X60" s="102">
        <v>2</v>
      </c>
      <c r="Y60" s="95">
        <f t="shared" si="0"/>
        <v>374</v>
      </c>
      <c r="Z60" s="95">
        <f t="shared" si="1"/>
        <v>64</v>
      </c>
      <c r="AA60" s="103">
        <f t="shared" si="2"/>
        <v>0.85388127853881279</v>
      </c>
      <c r="AB60" s="103">
        <f t="shared" si="3"/>
        <v>0.14611872146118721</v>
      </c>
    </row>
    <row r="61" spans="1:28" x14ac:dyDescent="0.2">
      <c r="A61" s="18">
        <v>58</v>
      </c>
      <c r="B61" s="2" t="s">
        <v>37</v>
      </c>
      <c r="C61" s="2">
        <v>2</v>
      </c>
      <c r="D61" s="8" t="s">
        <v>432</v>
      </c>
      <c r="E61" s="9" t="s">
        <v>455</v>
      </c>
      <c r="F61" s="18">
        <v>34</v>
      </c>
      <c r="G61" s="18" t="s">
        <v>10</v>
      </c>
      <c r="H61" s="11">
        <v>507</v>
      </c>
      <c r="I61" s="102">
        <v>66</v>
      </c>
      <c r="J61" s="102">
        <v>255</v>
      </c>
      <c r="K61" s="102">
        <v>26</v>
      </c>
      <c r="L61" s="102">
        <v>11</v>
      </c>
      <c r="M61" s="102">
        <v>1</v>
      </c>
      <c r="N61" s="102">
        <v>12</v>
      </c>
      <c r="O61" s="102">
        <v>16</v>
      </c>
      <c r="P61" s="102">
        <v>3</v>
      </c>
      <c r="Q61" s="102">
        <v>1</v>
      </c>
      <c r="R61" s="102">
        <v>2</v>
      </c>
      <c r="S61" s="102">
        <v>2</v>
      </c>
      <c r="T61" s="102">
        <v>0</v>
      </c>
      <c r="U61" s="102">
        <v>0</v>
      </c>
      <c r="V61" s="102">
        <v>12</v>
      </c>
      <c r="W61" s="102">
        <v>0</v>
      </c>
      <c r="X61" s="102">
        <v>12</v>
      </c>
      <c r="Y61" s="95">
        <f t="shared" si="0"/>
        <v>419</v>
      </c>
      <c r="Z61" s="95">
        <f t="shared" si="1"/>
        <v>88</v>
      </c>
      <c r="AA61" s="103">
        <f t="shared" si="2"/>
        <v>0.82642998027613412</v>
      </c>
      <c r="AB61" s="103">
        <f t="shared" si="3"/>
        <v>0.17357001972386588</v>
      </c>
    </row>
    <row r="62" spans="1:28" x14ac:dyDescent="0.2">
      <c r="A62" s="18">
        <v>59</v>
      </c>
      <c r="B62" s="2" t="s">
        <v>37</v>
      </c>
      <c r="C62" s="2">
        <v>2</v>
      </c>
      <c r="D62" s="8" t="s">
        <v>432</v>
      </c>
      <c r="E62" s="9" t="s">
        <v>456</v>
      </c>
      <c r="F62" s="18">
        <v>34</v>
      </c>
      <c r="G62" s="18" t="s">
        <v>19</v>
      </c>
      <c r="H62" s="11">
        <v>716</v>
      </c>
      <c r="I62" s="102">
        <v>238</v>
      </c>
      <c r="J62" s="102">
        <v>209</v>
      </c>
      <c r="K62" s="102">
        <v>3</v>
      </c>
      <c r="L62" s="102">
        <v>7</v>
      </c>
      <c r="M62" s="102">
        <v>1</v>
      </c>
      <c r="N62" s="102">
        <v>10</v>
      </c>
      <c r="O62" s="102">
        <v>12</v>
      </c>
      <c r="P62" s="102">
        <v>8</v>
      </c>
      <c r="Q62" s="102">
        <v>2</v>
      </c>
      <c r="R62" s="102">
        <v>2</v>
      </c>
      <c r="S62" s="102">
        <v>2</v>
      </c>
      <c r="T62" s="102">
        <v>2</v>
      </c>
      <c r="U62" s="102">
        <v>0</v>
      </c>
      <c r="V62" s="102">
        <v>9</v>
      </c>
      <c r="W62" s="102">
        <v>0</v>
      </c>
      <c r="X62" s="102">
        <v>12</v>
      </c>
      <c r="Y62" s="95">
        <f t="shared" si="0"/>
        <v>517</v>
      </c>
      <c r="Z62" s="95">
        <f t="shared" si="1"/>
        <v>199</v>
      </c>
      <c r="AA62" s="103">
        <f t="shared" si="2"/>
        <v>0.72206703910614523</v>
      </c>
      <c r="AB62" s="103">
        <f t="shared" si="3"/>
        <v>0.27793296089385477</v>
      </c>
    </row>
    <row r="63" spans="1:28" x14ac:dyDescent="0.2">
      <c r="A63" s="16"/>
      <c r="D63" s="128" t="s">
        <v>716</v>
      </c>
      <c r="E63" s="129"/>
      <c r="F63" s="68">
        <f>COUNTIF(G4:G62,"B")</f>
        <v>33</v>
      </c>
      <c r="G63" s="68">
        <f>COUNTA(G4:G62)</f>
        <v>59</v>
      </c>
      <c r="H63" s="69">
        <f>SUM(H4:H62)</f>
        <v>31067</v>
      </c>
      <c r="I63" s="105">
        <f t="shared" ref="I63:X63" si="4">SUM(I4:I62)</f>
        <v>8781</v>
      </c>
      <c r="J63" s="105">
        <f t="shared" si="4"/>
        <v>8649</v>
      </c>
      <c r="K63" s="105">
        <f t="shared" si="4"/>
        <v>444</v>
      </c>
      <c r="L63" s="105">
        <f t="shared" si="4"/>
        <v>203</v>
      </c>
      <c r="M63" s="105">
        <f t="shared" si="4"/>
        <v>113</v>
      </c>
      <c r="N63" s="105">
        <f t="shared" si="4"/>
        <v>853</v>
      </c>
      <c r="O63" s="105">
        <f t="shared" si="4"/>
        <v>1138</v>
      </c>
      <c r="P63" s="105">
        <f t="shared" si="4"/>
        <v>138</v>
      </c>
      <c r="Q63" s="105">
        <f t="shared" si="4"/>
        <v>131</v>
      </c>
      <c r="R63" s="105">
        <f t="shared" si="4"/>
        <v>609</v>
      </c>
      <c r="S63" s="105">
        <f t="shared" si="4"/>
        <v>97</v>
      </c>
      <c r="T63" s="105">
        <f t="shared" si="4"/>
        <v>50</v>
      </c>
      <c r="U63" s="105">
        <f t="shared" si="4"/>
        <v>27</v>
      </c>
      <c r="V63" s="105">
        <f t="shared" si="4"/>
        <v>625</v>
      </c>
      <c r="W63" s="105">
        <f t="shared" si="4"/>
        <v>15</v>
      </c>
      <c r="X63" s="105">
        <f t="shared" si="4"/>
        <v>492</v>
      </c>
      <c r="Y63" s="106">
        <f t="shared" si="0"/>
        <v>22365</v>
      </c>
      <c r="Z63" s="106">
        <f t="shared" si="1"/>
        <v>8702</v>
      </c>
      <c r="AA63" s="107">
        <f t="shared" si="2"/>
        <v>0.71989570927350566</v>
      </c>
      <c r="AB63" s="107">
        <f t="shared" si="3"/>
        <v>0.28010429072649434</v>
      </c>
    </row>
    <row r="64" spans="1:28" x14ac:dyDescent="0.2">
      <c r="AA64" s="19"/>
      <c r="AB64" s="19"/>
    </row>
    <row r="65" spans="1:29" s="32" customFormat="1" x14ac:dyDescent="0.2">
      <c r="A65" s="31"/>
      <c r="B65" s="31"/>
      <c r="C65" s="31"/>
      <c r="E65" s="133" t="s">
        <v>51</v>
      </c>
      <c r="F65" s="134"/>
      <c r="G65" s="134"/>
      <c r="H65" s="134"/>
      <c r="I65" s="63" t="s">
        <v>0</v>
      </c>
      <c r="J65" s="63" t="s">
        <v>1</v>
      </c>
      <c r="K65" s="63" t="s">
        <v>2</v>
      </c>
      <c r="L65" s="63" t="s">
        <v>27</v>
      </c>
      <c r="M65" s="63" t="s">
        <v>3</v>
      </c>
      <c r="N65" s="63" t="s">
        <v>28</v>
      </c>
      <c r="O65" s="63" t="s">
        <v>25</v>
      </c>
      <c r="P65" s="63" t="s">
        <v>29</v>
      </c>
      <c r="Q65" s="63" t="s">
        <v>4</v>
      </c>
      <c r="R65" s="36" t="s">
        <v>26</v>
      </c>
      <c r="S65" s="37" t="s">
        <v>46</v>
      </c>
      <c r="T65" s="37"/>
      <c r="AA65" s="33"/>
      <c r="AB65" s="33"/>
      <c r="AC65" s="7"/>
    </row>
    <row r="66" spans="1:29" s="4" customFormat="1" x14ac:dyDescent="0.2">
      <c r="A66" s="3"/>
      <c r="B66" s="3"/>
      <c r="C66" s="3"/>
      <c r="E66" s="134"/>
      <c r="F66" s="134"/>
      <c r="G66" s="134"/>
      <c r="H66" s="134"/>
      <c r="I66" s="72">
        <v>9058</v>
      </c>
      <c r="J66" s="72">
        <v>8962</v>
      </c>
      <c r="K66" s="72">
        <v>709</v>
      </c>
      <c r="L66" s="72">
        <v>515</v>
      </c>
      <c r="M66" s="72">
        <v>354</v>
      </c>
      <c r="N66" s="72">
        <v>853</v>
      </c>
      <c r="O66" s="72">
        <v>1138</v>
      </c>
      <c r="P66" s="72">
        <v>138</v>
      </c>
      <c r="Q66" s="72">
        <v>131</v>
      </c>
      <c r="R66" s="82">
        <f>W63</f>
        <v>15</v>
      </c>
      <c r="S66" s="83">
        <f>X63</f>
        <v>492</v>
      </c>
      <c r="T66" s="38"/>
      <c r="AA66" s="10"/>
      <c r="AB66" s="10"/>
      <c r="AC66" s="7"/>
    </row>
    <row r="67" spans="1:29" s="4" customFormat="1" ht="6.75" customHeight="1" x14ac:dyDescent="0.2">
      <c r="A67" s="3"/>
      <c r="B67" s="3"/>
      <c r="C67" s="3"/>
      <c r="F67" s="3"/>
      <c r="G67" s="3"/>
      <c r="H67" s="12"/>
      <c r="I67" s="3"/>
      <c r="J67" s="3"/>
      <c r="K67" s="3"/>
      <c r="L67" s="3"/>
      <c r="M67" s="3"/>
      <c r="N67" s="3"/>
      <c r="O67" s="3"/>
      <c r="P67" s="3"/>
      <c r="Q67" s="3"/>
      <c r="R67" s="39"/>
      <c r="S67" s="40"/>
      <c r="T67" s="40"/>
      <c r="AA67" s="10"/>
      <c r="AB67" s="10"/>
      <c r="AC67" s="7"/>
    </row>
    <row r="68" spans="1:29" s="13" customFormat="1" x14ac:dyDescent="0.2">
      <c r="A68" s="34"/>
      <c r="B68" s="34"/>
      <c r="C68" s="34"/>
      <c r="E68" s="133" t="s">
        <v>52</v>
      </c>
      <c r="F68" s="133"/>
      <c r="G68" s="133"/>
      <c r="H68" s="133"/>
      <c r="I68" s="133" t="s">
        <v>530</v>
      </c>
      <c r="J68" s="134"/>
      <c r="K68" s="134"/>
      <c r="L68" s="133" t="s">
        <v>531</v>
      </c>
      <c r="M68" s="133"/>
      <c r="N68" s="63" t="s">
        <v>28</v>
      </c>
      <c r="O68" s="63" t="s">
        <v>25</v>
      </c>
      <c r="P68" s="63" t="s">
        <v>29</v>
      </c>
      <c r="Q68" s="63" t="s">
        <v>4</v>
      </c>
      <c r="AA68" s="35"/>
      <c r="AB68" s="35"/>
      <c r="AC68" s="7"/>
    </row>
    <row r="69" spans="1:29" s="4" customFormat="1" x14ac:dyDescent="0.2">
      <c r="A69" s="3"/>
      <c r="B69" s="3"/>
      <c r="C69" s="3"/>
      <c r="E69" s="133"/>
      <c r="F69" s="133"/>
      <c r="G69" s="133"/>
      <c r="H69" s="133"/>
      <c r="I69" s="135">
        <f>I66+K66+M66</f>
        <v>10121</v>
      </c>
      <c r="J69" s="136"/>
      <c r="K69" s="136"/>
      <c r="L69" s="135">
        <f>J66+L66</f>
        <v>9477</v>
      </c>
      <c r="M69" s="136"/>
      <c r="N69" s="64">
        <f>N66</f>
        <v>853</v>
      </c>
      <c r="O69" s="64">
        <f>O66</f>
        <v>1138</v>
      </c>
      <c r="P69" s="64">
        <f>P66</f>
        <v>138</v>
      </c>
      <c r="Q69" s="64">
        <f>Q66</f>
        <v>131</v>
      </c>
      <c r="AA69" s="10"/>
      <c r="AB69" s="10"/>
      <c r="AC69" s="7"/>
    </row>
    <row r="70" spans="1:29" s="4" customFormat="1" x14ac:dyDescent="0.2">
      <c r="A70" s="3"/>
      <c r="B70" s="3"/>
      <c r="C70" s="3"/>
      <c r="F70" s="3"/>
      <c r="G70" s="3"/>
      <c r="AC70" s="7"/>
    </row>
    <row r="71" spans="1:29" x14ac:dyDescent="0.2">
      <c r="AA71" s="19"/>
      <c r="AB71" s="19"/>
    </row>
    <row r="72" spans="1:29" x14ac:dyDescent="0.2">
      <c r="A72" s="18">
        <v>1</v>
      </c>
      <c r="B72" s="2" t="s">
        <v>37</v>
      </c>
      <c r="C72" s="2">
        <v>24</v>
      </c>
      <c r="D72" s="8" t="s">
        <v>457</v>
      </c>
      <c r="E72" s="8" t="s">
        <v>457</v>
      </c>
      <c r="F72" s="18">
        <v>134</v>
      </c>
      <c r="G72" s="18" t="s">
        <v>10</v>
      </c>
      <c r="H72" s="11">
        <v>424</v>
      </c>
      <c r="I72" s="102">
        <v>98</v>
      </c>
      <c r="J72" s="102">
        <v>63</v>
      </c>
      <c r="K72" s="102">
        <v>3</v>
      </c>
      <c r="L72" s="102">
        <v>17</v>
      </c>
      <c r="M72" s="102">
        <v>0</v>
      </c>
      <c r="N72" s="102">
        <v>112</v>
      </c>
      <c r="O72" s="102">
        <v>4</v>
      </c>
      <c r="P72" s="102">
        <v>6</v>
      </c>
      <c r="Q72" s="102">
        <v>6</v>
      </c>
      <c r="R72" s="102">
        <v>6</v>
      </c>
      <c r="S72" s="102">
        <v>2</v>
      </c>
      <c r="T72" s="102">
        <v>1</v>
      </c>
      <c r="U72" s="102">
        <v>0</v>
      </c>
      <c r="V72" s="102">
        <v>11</v>
      </c>
      <c r="W72" s="102">
        <v>1</v>
      </c>
      <c r="X72" s="102">
        <v>2</v>
      </c>
      <c r="Y72" s="95">
        <f t="shared" si="0"/>
        <v>332</v>
      </c>
      <c r="Z72" s="95">
        <f t="shared" si="1"/>
        <v>92</v>
      </c>
      <c r="AA72" s="103">
        <f t="shared" si="2"/>
        <v>0.78301886792452835</v>
      </c>
      <c r="AB72" s="103">
        <f t="shared" si="3"/>
        <v>0.21698113207547171</v>
      </c>
    </row>
    <row r="73" spans="1:29" x14ac:dyDescent="0.2">
      <c r="A73" s="18">
        <v>2</v>
      </c>
      <c r="B73" s="2" t="s">
        <v>37</v>
      </c>
      <c r="C73" s="2">
        <v>24</v>
      </c>
      <c r="D73" s="8" t="s">
        <v>457</v>
      </c>
      <c r="E73" s="8" t="s">
        <v>457</v>
      </c>
      <c r="F73" s="18">
        <v>134</v>
      </c>
      <c r="G73" s="18" t="s">
        <v>11</v>
      </c>
      <c r="H73" s="11">
        <v>425</v>
      </c>
      <c r="I73" s="102">
        <v>76</v>
      </c>
      <c r="J73" s="102">
        <v>79</v>
      </c>
      <c r="K73" s="102">
        <v>6</v>
      </c>
      <c r="L73" s="102">
        <v>12</v>
      </c>
      <c r="M73" s="102">
        <v>0</v>
      </c>
      <c r="N73" s="102">
        <v>106</v>
      </c>
      <c r="O73" s="102">
        <v>3</v>
      </c>
      <c r="P73" s="102">
        <v>12</v>
      </c>
      <c r="Q73" s="102">
        <v>3</v>
      </c>
      <c r="R73" s="102">
        <v>10</v>
      </c>
      <c r="S73" s="102">
        <v>2</v>
      </c>
      <c r="T73" s="102">
        <v>1</v>
      </c>
      <c r="U73" s="102">
        <v>0</v>
      </c>
      <c r="V73" s="102">
        <v>11</v>
      </c>
      <c r="W73" s="102">
        <v>0</v>
      </c>
      <c r="X73" s="102">
        <v>11</v>
      </c>
      <c r="Y73" s="95">
        <f t="shared" si="0"/>
        <v>332</v>
      </c>
      <c r="Z73" s="95">
        <f t="shared" si="1"/>
        <v>93</v>
      </c>
      <c r="AA73" s="103">
        <f t="shared" si="2"/>
        <v>0.78117647058823525</v>
      </c>
      <c r="AB73" s="103">
        <f t="shared" si="3"/>
        <v>0.21882352941176469</v>
      </c>
    </row>
    <row r="74" spans="1:29" x14ac:dyDescent="0.2">
      <c r="A74" s="18">
        <v>3</v>
      </c>
      <c r="B74" s="2" t="s">
        <v>37</v>
      </c>
      <c r="C74" s="2">
        <v>24</v>
      </c>
      <c r="D74" s="8" t="s">
        <v>457</v>
      </c>
      <c r="E74" s="8" t="s">
        <v>457</v>
      </c>
      <c r="F74" s="18">
        <v>135</v>
      </c>
      <c r="G74" s="18" t="s">
        <v>10</v>
      </c>
      <c r="H74" s="11">
        <v>571</v>
      </c>
      <c r="I74" s="102">
        <v>146</v>
      </c>
      <c r="J74" s="102">
        <v>86</v>
      </c>
      <c r="K74" s="102">
        <v>6</v>
      </c>
      <c r="L74" s="102">
        <v>20</v>
      </c>
      <c r="M74" s="102">
        <v>3</v>
      </c>
      <c r="N74" s="102">
        <v>99</v>
      </c>
      <c r="O74" s="102">
        <v>1</v>
      </c>
      <c r="P74" s="102">
        <v>23</v>
      </c>
      <c r="Q74" s="102">
        <v>6</v>
      </c>
      <c r="R74" s="102">
        <v>12</v>
      </c>
      <c r="S74" s="102">
        <v>0</v>
      </c>
      <c r="T74" s="102">
        <v>0</v>
      </c>
      <c r="U74" s="102">
        <v>0</v>
      </c>
      <c r="V74" s="102">
        <v>19</v>
      </c>
      <c r="W74" s="102">
        <v>0</v>
      </c>
      <c r="X74" s="102">
        <v>12</v>
      </c>
      <c r="Y74" s="95">
        <f t="shared" ref="Y74:Y203" si="5">SUM(I74:X74)</f>
        <v>433</v>
      </c>
      <c r="Z74" s="95">
        <f t="shared" ref="Z74:Z203" si="6">H74-Y74</f>
        <v>138</v>
      </c>
      <c r="AA74" s="103">
        <f t="shared" ref="AA74:AA203" si="7">Y74/H74</f>
        <v>0.7583187390542907</v>
      </c>
      <c r="AB74" s="103">
        <f t="shared" ref="AB74:AB203" si="8">Z74/H74</f>
        <v>0.24168126094570927</v>
      </c>
    </row>
    <row r="75" spans="1:29" x14ac:dyDescent="0.2">
      <c r="A75" s="18">
        <v>4</v>
      </c>
      <c r="B75" s="2" t="s">
        <v>37</v>
      </c>
      <c r="C75" s="2">
        <v>24</v>
      </c>
      <c r="D75" s="8" t="s">
        <v>457</v>
      </c>
      <c r="E75" s="8" t="s">
        <v>457</v>
      </c>
      <c r="F75" s="18">
        <v>135</v>
      </c>
      <c r="G75" s="18" t="s">
        <v>11</v>
      </c>
      <c r="H75" s="11">
        <v>572</v>
      </c>
      <c r="I75" s="102">
        <v>155</v>
      </c>
      <c r="J75" s="102">
        <v>85</v>
      </c>
      <c r="K75" s="102">
        <v>6</v>
      </c>
      <c r="L75" s="102">
        <v>15</v>
      </c>
      <c r="M75" s="102">
        <v>1</v>
      </c>
      <c r="N75" s="102">
        <v>103</v>
      </c>
      <c r="O75" s="102">
        <v>1</v>
      </c>
      <c r="P75" s="102">
        <v>19</v>
      </c>
      <c r="Q75" s="102">
        <v>0</v>
      </c>
      <c r="R75" s="102">
        <v>6</v>
      </c>
      <c r="S75" s="102">
        <v>3</v>
      </c>
      <c r="T75" s="102">
        <v>1</v>
      </c>
      <c r="U75" s="102">
        <v>0</v>
      </c>
      <c r="V75" s="102">
        <v>13</v>
      </c>
      <c r="W75" s="102">
        <v>0</v>
      </c>
      <c r="X75" s="102">
        <v>0</v>
      </c>
      <c r="Y75" s="95">
        <f t="shared" si="5"/>
        <v>408</v>
      </c>
      <c r="Z75" s="95">
        <f t="shared" si="6"/>
        <v>164</v>
      </c>
      <c r="AA75" s="103">
        <f t="shared" si="7"/>
        <v>0.71328671328671334</v>
      </c>
      <c r="AB75" s="103">
        <f t="shared" si="8"/>
        <v>0.28671328671328672</v>
      </c>
    </row>
    <row r="76" spans="1:29" x14ac:dyDescent="0.2">
      <c r="A76" s="18">
        <v>5</v>
      </c>
      <c r="B76" s="2" t="s">
        <v>37</v>
      </c>
      <c r="C76" s="2">
        <v>24</v>
      </c>
      <c r="D76" s="8" t="s">
        <v>457</v>
      </c>
      <c r="E76" s="8" t="s">
        <v>457</v>
      </c>
      <c r="F76" s="18">
        <v>135</v>
      </c>
      <c r="G76" s="18" t="s">
        <v>12</v>
      </c>
      <c r="H76" s="11">
        <v>572</v>
      </c>
      <c r="I76" s="102">
        <v>155</v>
      </c>
      <c r="J76" s="102">
        <v>81</v>
      </c>
      <c r="K76" s="102">
        <v>7</v>
      </c>
      <c r="L76" s="102">
        <v>15</v>
      </c>
      <c r="M76" s="102">
        <v>0</v>
      </c>
      <c r="N76" s="102">
        <v>97</v>
      </c>
      <c r="O76" s="102">
        <v>2</v>
      </c>
      <c r="P76" s="102">
        <v>23</v>
      </c>
      <c r="Q76" s="102">
        <v>4</v>
      </c>
      <c r="R76" s="102">
        <v>17</v>
      </c>
      <c r="S76" s="102">
        <v>0</v>
      </c>
      <c r="T76" s="102">
        <v>2</v>
      </c>
      <c r="U76" s="102">
        <v>0</v>
      </c>
      <c r="V76" s="102">
        <v>15</v>
      </c>
      <c r="W76" s="102">
        <v>0</v>
      </c>
      <c r="X76" s="102">
        <v>14</v>
      </c>
      <c r="Y76" s="95">
        <f t="shared" si="5"/>
        <v>432</v>
      </c>
      <c r="Z76" s="95">
        <f t="shared" si="6"/>
        <v>140</v>
      </c>
      <c r="AA76" s="103">
        <f t="shared" si="7"/>
        <v>0.75524475524475521</v>
      </c>
      <c r="AB76" s="103">
        <f t="shared" si="8"/>
        <v>0.24475524475524477</v>
      </c>
    </row>
    <row r="77" spans="1:29" x14ac:dyDescent="0.2">
      <c r="A77" s="18">
        <v>6</v>
      </c>
      <c r="B77" s="2" t="s">
        <v>37</v>
      </c>
      <c r="C77" s="2">
        <v>24</v>
      </c>
      <c r="D77" s="8" t="s">
        <v>457</v>
      </c>
      <c r="E77" s="8" t="s">
        <v>457</v>
      </c>
      <c r="F77" s="18">
        <v>136</v>
      </c>
      <c r="G77" s="18" t="s">
        <v>10</v>
      </c>
      <c r="H77" s="11">
        <v>571</v>
      </c>
      <c r="I77" s="102">
        <v>148</v>
      </c>
      <c r="J77" s="102">
        <v>57</v>
      </c>
      <c r="K77" s="102">
        <v>6</v>
      </c>
      <c r="L77" s="102">
        <v>7</v>
      </c>
      <c r="M77" s="102">
        <v>4</v>
      </c>
      <c r="N77" s="102">
        <v>138</v>
      </c>
      <c r="O77" s="102">
        <v>2</v>
      </c>
      <c r="P77" s="102">
        <v>16</v>
      </c>
      <c r="Q77" s="102">
        <v>5</v>
      </c>
      <c r="R77" s="102">
        <v>7</v>
      </c>
      <c r="S77" s="102">
        <v>5</v>
      </c>
      <c r="T77" s="102">
        <v>1</v>
      </c>
      <c r="U77" s="102">
        <v>0</v>
      </c>
      <c r="V77" s="102">
        <v>11</v>
      </c>
      <c r="W77" s="102">
        <v>0</v>
      </c>
      <c r="X77" s="102">
        <v>15</v>
      </c>
      <c r="Y77" s="95">
        <f t="shared" si="5"/>
        <v>422</v>
      </c>
      <c r="Z77" s="95">
        <f t="shared" si="6"/>
        <v>149</v>
      </c>
      <c r="AA77" s="103">
        <f t="shared" si="7"/>
        <v>0.73905429071803852</v>
      </c>
      <c r="AB77" s="103">
        <f t="shared" si="8"/>
        <v>0.26094570928196148</v>
      </c>
    </row>
    <row r="78" spans="1:29" x14ac:dyDescent="0.2">
      <c r="A78" s="18">
        <v>7</v>
      </c>
      <c r="B78" s="2" t="s">
        <v>37</v>
      </c>
      <c r="C78" s="2">
        <v>24</v>
      </c>
      <c r="D78" s="8" t="s">
        <v>457</v>
      </c>
      <c r="E78" s="8" t="s">
        <v>457</v>
      </c>
      <c r="F78" s="18">
        <v>136</v>
      </c>
      <c r="G78" s="18" t="s">
        <v>11</v>
      </c>
      <c r="H78" s="11"/>
      <c r="I78" s="144" t="s">
        <v>729</v>
      </c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  <c r="AB78" s="146"/>
    </row>
    <row r="79" spans="1:29" x14ac:dyDescent="0.2">
      <c r="A79" s="18">
        <v>8</v>
      </c>
      <c r="B79" s="2" t="s">
        <v>37</v>
      </c>
      <c r="C79" s="2">
        <v>24</v>
      </c>
      <c r="D79" s="8" t="s">
        <v>457</v>
      </c>
      <c r="E79" s="8" t="s">
        <v>457</v>
      </c>
      <c r="F79" s="18">
        <v>136</v>
      </c>
      <c r="G79" s="18" t="s">
        <v>12</v>
      </c>
      <c r="H79" s="11">
        <v>572</v>
      </c>
      <c r="I79" s="102">
        <v>131</v>
      </c>
      <c r="J79" s="102">
        <v>85</v>
      </c>
      <c r="K79" s="102">
        <v>7</v>
      </c>
      <c r="L79" s="102">
        <v>8</v>
      </c>
      <c r="M79" s="102">
        <v>1</v>
      </c>
      <c r="N79" s="102">
        <v>139</v>
      </c>
      <c r="O79" s="102">
        <v>4</v>
      </c>
      <c r="P79" s="102">
        <v>18</v>
      </c>
      <c r="Q79" s="102">
        <v>4</v>
      </c>
      <c r="R79" s="102">
        <v>11</v>
      </c>
      <c r="S79" s="102">
        <v>2</v>
      </c>
      <c r="T79" s="102">
        <v>1</v>
      </c>
      <c r="U79" s="102">
        <v>0</v>
      </c>
      <c r="V79" s="102">
        <v>22</v>
      </c>
      <c r="W79" s="102">
        <v>0</v>
      </c>
      <c r="X79" s="102">
        <v>11</v>
      </c>
      <c r="Y79" s="95">
        <f t="shared" si="5"/>
        <v>444</v>
      </c>
      <c r="Z79" s="95">
        <f t="shared" si="6"/>
        <v>128</v>
      </c>
      <c r="AA79" s="103">
        <f t="shared" si="7"/>
        <v>0.77622377622377625</v>
      </c>
      <c r="AB79" s="103">
        <f t="shared" si="8"/>
        <v>0.22377622377622378</v>
      </c>
    </row>
    <row r="80" spans="1:29" x14ac:dyDescent="0.2">
      <c r="A80" s="18">
        <v>9</v>
      </c>
      <c r="B80" s="2" t="s">
        <v>37</v>
      </c>
      <c r="C80" s="2">
        <v>24</v>
      </c>
      <c r="D80" s="8" t="s">
        <v>457</v>
      </c>
      <c r="E80" s="9" t="s">
        <v>458</v>
      </c>
      <c r="F80" s="18">
        <v>137</v>
      </c>
      <c r="G80" s="18" t="s">
        <v>10</v>
      </c>
      <c r="H80" s="11">
        <v>630</v>
      </c>
      <c r="I80" s="102">
        <v>34</v>
      </c>
      <c r="J80" s="102">
        <v>164</v>
      </c>
      <c r="K80" s="102">
        <v>4</v>
      </c>
      <c r="L80" s="102">
        <v>29</v>
      </c>
      <c r="M80" s="102">
        <v>2</v>
      </c>
      <c r="N80" s="102">
        <v>122</v>
      </c>
      <c r="O80" s="102">
        <v>2</v>
      </c>
      <c r="P80" s="102">
        <v>18</v>
      </c>
      <c r="Q80" s="102">
        <v>10</v>
      </c>
      <c r="R80" s="102">
        <v>1</v>
      </c>
      <c r="S80" s="102">
        <v>2</v>
      </c>
      <c r="T80" s="102">
        <v>0</v>
      </c>
      <c r="U80" s="102">
        <v>0</v>
      </c>
      <c r="V80" s="102">
        <v>41</v>
      </c>
      <c r="W80" s="102">
        <v>0</v>
      </c>
      <c r="X80" s="102">
        <v>13</v>
      </c>
      <c r="Y80" s="95">
        <f t="shared" si="5"/>
        <v>442</v>
      </c>
      <c r="Z80" s="95">
        <f t="shared" si="6"/>
        <v>188</v>
      </c>
      <c r="AA80" s="103">
        <f t="shared" si="7"/>
        <v>0.70158730158730154</v>
      </c>
      <c r="AB80" s="103">
        <f t="shared" si="8"/>
        <v>0.29841269841269841</v>
      </c>
    </row>
    <row r="81" spans="1:29" x14ac:dyDescent="0.2">
      <c r="A81" s="18">
        <v>10</v>
      </c>
      <c r="B81" s="2" t="s">
        <v>37</v>
      </c>
      <c r="C81" s="2">
        <v>24</v>
      </c>
      <c r="D81" s="8" t="s">
        <v>457</v>
      </c>
      <c r="E81" s="9" t="s">
        <v>458</v>
      </c>
      <c r="F81" s="18">
        <v>138</v>
      </c>
      <c r="G81" s="18" t="s">
        <v>10</v>
      </c>
      <c r="H81" s="11">
        <v>658</v>
      </c>
      <c r="I81" s="102">
        <v>88</v>
      </c>
      <c r="J81" s="102">
        <v>187</v>
      </c>
      <c r="K81" s="102">
        <v>4</v>
      </c>
      <c r="L81" s="102">
        <v>26</v>
      </c>
      <c r="M81" s="102">
        <v>3</v>
      </c>
      <c r="N81" s="102">
        <v>90</v>
      </c>
      <c r="O81" s="102">
        <v>3</v>
      </c>
      <c r="P81" s="102">
        <v>8</v>
      </c>
      <c r="Q81" s="102">
        <v>10</v>
      </c>
      <c r="R81" s="102">
        <v>3</v>
      </c>
      <c r="S81" s="102">
        <v>1</v>
      </c>
      <c r="T81" s="102">
        <v>0</v>
      </c>
      <c r="U81" s="102">
        <v>0</v>
      </c>
      <c r="V81" s="102">
        <v>36</v>
      </c>
      <c r="W81" s="102">
        <v>0</v>
      </c>
      <c r="X81" s="102">
        <v>18</v>
      </c>
      <c r="Y81" s="95">
        <f t="shared" si="5"/>
        <v>477</v>
      </c>
      <c r="Z81" s="95">
        <f t="shared" si="6"/>
        <v>181</v>
      </c>
      <c r="AA81" s="103">
        <f t="shared" si="7"/>
        <v>0.72492401215805469</v>
      </c>
      <c r="AB81" s="103">
        <f t="shared" si="8"/>
        <v>0.27507598784194531</v>
      </c>
    </row>
    <row r="82" spans="1:29" x14ac:dyDescent="0.2">
      <c r="A82" s="18">
        <v>11</v>
      </c>
      <c r="B82" s="2" t="s">
        <v>37</v>
      </c>
      <c r="C82" s="2">
        <v>24</v>
      </c>
      <c r="D82" s="8" t="s">
        <v>457</v>
      </c>
      <c r="E82" s="9" t="s">
        <v>459</v>
      </c>
      <c r="F82" s="18">
        <v>139</v>
      </c>
      <c r="G82" s="18" t="s">
        <v>10</v>
      </c>
      <c r="H82" s="11">
        <v>625</v>
      </c>
      <c r="I82" s="102">
        <v>92</v>
      </c>
      <c r="J82" s="102">
        <v>119</v>
      </c>
      <c r="K82" s="102">
        <v>1</v>
      </c>
      <c r="L82" s="102">
        <v>17</v>
      </c>
      <c r="M82" s="102">
        <v>4</v>
      </c>
      <c r="N82" s="102">
        <v>159</v>
      </c>
      <c r="O82" s="102">
        <v>2</v>
      </c>
      <c r="P82" s="102">
        <v>32</v>
      </c>
      <c r="Q82" s="102">
        <v>39</v>
      </c>
      <c r="R82" s="102">
        <v>3</v>
      </c>
      <c r="S82" s="102">
        <v>0</v>
      </c>
      <c r="T82" s="102">
        <v>0</v>
      </c>
      <c r="U82" s="102">
        <v>0</v>
      </c>
      <c r="V82" s="102">
        <v>12</v>
      </c>
      <c r="W82" s="102">
        <v>0</v>
      </c>
      <c r="X82" s="102">
        <v>9</v>
      </c>
      <c r="Y82" s="95">
        <f t="shared" si="5"/>
        <v>489</v>
      </c>
      <c r="Z82" s="95">
        <f t="shared" si="6"/>
        <v>136</v>
      </c>
      <c r="AA82" s="103">
        <f t="shared" si="7"/>
        <v>0.78239999999999998</v>
      </c>
      <c r="AB82" s="103">
        <f t="shared" si="8"/>
        <v>0.21759999999999999</v>
      </c>
    </row>
    <row r="83" spans="1:29" x14ac:dyDescent="0.2">
      <c r="A83" s="18">
        <v>12</v>
      </c>
      <c r="B83" s="2" t="s">
        <v>37</v>
      </c>
      <c r="C83" s="2">
        <v>24</v>
      </c>
      <c r="D83" s="8" t="s">
        <v>457</v>
      </c>
      <c r="E83" s="9" t="s">
        <v>459</v>
      </c>
      <c r="F83" s="18">
        <v>139</v>
      </c>
      <c r="G83" s="18" t="s">
        <v>11</v>
      </c>
      <c r="H83" s="11">
        <v>625</v>
      </c>
      <c r="I83" s="102">
        <v>65</v>
      </c>
      <c r="J83" s="102">
        <v>115</v>
      </c>
      <c r="K83" s="102">
        <v>4</v>
      </c>
      <c r="L83" s="102">
        <v>14</v>
      </c>
      <c r="M83" s="102">
        <v>3</v>
      </c>
      <c r="N83" s="102">
        <v>190</v>
      </c>
      <c r="O83" s="102">
        <v>3</v>
      </c>
      <c r="P83" s="102">
        <v>40</v>
      </c>
      <c r="Q83" s="102">
        <v>26</v>
      </c>
      <c r="R83" s="102">
        <v>3</v>
      </c>
      <c r="S83" s="102">
        <v>0</v>
      </c>
      <c r="T83" s="102">
        <v>0</v>
      </c>
      <c r="U83" s="102">
        <v>0</v>
      </c>
      <c r="V83" s="102">
        <v>19</v>
      </c>
      <c r="W83" s="102">
        <v>0</v>
      </c>
      <c r="X83" s="102">
        <v>14</v>
      </c>
      <c r="Y83" s="95">
        <f t="shared" si="5"/>
        <v>496</v>
      </c>
      <c r="Z83" s="95">
        <f t="shared" si="6"/>
        <v>129</v>
      </c>
      <c r="AA83" s="103">
        <f t="shared" si="7"/>
        <v>0.79359999999999997</v>
      </c>
      <c r="AB83" s="103">
        <f t="shared" si="8"/>
        <v>0.2064</v>
      </c>
    </row>
    <row r="84" spans="1:29" x14ac:dyDescent="0.2">
      <c r="A84" s="18">
        <v>13</v>
      </c>
      <c r="B84" s="2" t="s">
        <v>37</v>
      </c>
      <c r="C84" s="2">
        <v>24</v>
      </c>
      <c r="D84" s="8" t="s">
        <v>457</v>
      </c>
      <c r="E84" s="9" t="s">
        <v>460</v>
      </c>
      <c r="F84" s="18">
        <v>140</v>
      </c>
      <c r="G84" s="18" t="s">
        <v>10</v>
      </c>
      <c r="H84" s="11">
        <v>481</v>
      </c>
      <c r="I84" s="102">
        <v>64</v>
      </c>
      <c r="J84" s="102">
        <v>66</v>
      </c>
      <c r="K84" s="102">
        <v>0</v>
      </c>
      <c r="L84" s="102">
        <v>4</v>
      </c>
      <c r="M84" s="102">
        <v>4</v>
      </c>
      <c r="N84" s="102">
        <v>169</v>
      </c>
      <c r="O84" s="102">
        <v>2</v>
      </c>
      <c r="P84" s="102">
        <v>14</v>
      </c>
      <c r="Q84" s="102">
        <v>55</v>
      </c>
      <c r="R84" s="102">
        <v>2</v>
      </c>
      <c r="S84" s="102">
        <v>0</v>
      </c>
      <c r="T84" s="102">
        <v>2</v>
      </c>
      <c r="U84" s="102">
        <v>0</v>
      </c>
      <c r="V84" s="102">
        <v>15</v>
      </c>
      <c r="W84" s="102">
        <v>0</v>
      </c>
      <c r="X84" s="102">
        <v>9</v>
      </c>
      <c r="Y84" s="95">
        <f t="shared" si="5"/>
        <v>406</v>
      </c>
      <c r="Z84" s="95">
        <f t="shared" si="6"/>
        <v>75</v>
      </c>
      <c r="AA84" s="103">
        <f t="shared" si="7"/>
        <v>0.84407484407484412</v>
      </c>
      <c r="AB84" s="103">
        <f t="shared" si="8"/>
        <v>0.15592515592515593</v>
      </c>
    </row>
    <row r="85" spans="1:29" x14ac:dyDescent="0.2">
      <c r="A85" s="18">
        <v>14</v>
      </c>
      <c r="B85" s="2" t="s">
        <v>37</v>
      </c>
      <c r="C85" s="2">
        <v>24</v>
      </c>
      <c r="D85" s="8" t="s">
        <v>457</v>
      </c>
      <c r="E85" s="9" t="s">
        <v>461</v>
      </c>
      <c r="F85" s="18">
        <v>141</v>
      </c>
      <c r="G85" s="18" t="s">
        <v>10</v>
      </c>
      <c r="H85" s="11">
        <v>382</v>
      </c>
      <c r="I85" s="102">
        <v>92</v>
      </c>
      <c r="J85" s="102">
        <v>42</v>
      </c>
      <c r="K85" s="102">
        <v>2</v>
      </c>
      <c r="L85" s="102">
        <v>18</v>
      </c>
      <c r="M85" s="102">
        <v>0</v>
      </c>
      <c r="N85" s="102">
        <v>76</v>
      </c>
      <c r="O85" s="102">
        <v>0</v>
      </c>
      <c r="P85" s="102">
        <v>11</v>
      </c>
      <c r="Q85" s="102">
        <v>20</v>
      </c>
      <c r="R85" s="102">
        <v>6</v>
      </c>
      <c r="S85" s="102">
        <v>6</v>
      </c>
      <c r="T85" s="102">
        <v>0</v>
      </c>
      <c r="U85" s="102">
        <v>0</v>
      </c>
      <c r="V85" s="102">
        <v>14</v>
      </c>
      <c r="W85" s="102">
        <v>0</v>
      </c>
      <c r="X85" s="102">
        <v>5</v>
      </c>
      <c r="Y85" s="95">
        <f t="shared" si="5"/>
        <v>292</v>
      </c>
      <c r="Z85" s="95">
        <f t="shared" si="6"/>
        <v>90</v>
      </c>
      <c r="AA85" s="103">
        <f t="shared" si="7"/>
        <v>0.76439790575916233</v>
      </c>
      <c r="AB85" s="103">
        <f t="shared" si="8"/>
        <v>0.2356020942408377</v>
      </c>
    </row>
    <row r="86" spans="1:29" x14ac:dyDescent="0.2">
      <c r="A86" s="18">
        <v>15</v>
      </c>
      <c r="B86" s="2" t="s">
        <v>37</v>
      </c>
      <c r="C86" s="2">
        <v>24</v>
      </c>
      <c r="D86" s="8" t="s">
        <v>457</v>
      </c>
      <c r="E86" s="9" t="s">
        <v>461</v>
      </c>
      <c r="F86" s="18">
        <v>141</v>
      </c>
      <c r="G86" s="18" t="s">
        <v>11</v>
      </c>
      <c r="H86" s="11">
        <v>383</v>
      </c>
      <c r="I86" s="102">
        <v>115</v>
      </c>
      <c r="J86" s="102">
        <v>48</v>
      </c>
      <c r="K86" s="102">
        <v>6</v>
      </c>
      <c r="L86" s="102">
        <v>11</v>
      </c>
      <c r="M86" s="102">
        <v>2</v>
      </c>
      <c r="N86" s="102">
        <v>92</v>
      </c>
      <c r="O86" s="102">
        <v>2</v>
      </c>
      <c r="P86" s="102">
        <v>4</v>
      </c>
      <c r="Q86" s="102">
        <v>12</v>
      </c>
      <c r="R86" s="102">
        <v>0</v>
      </c>
      <c r="S86" s="102">
        <v>0</v>
      </c>
      <c r="T86" s="102">
        <v>0</v>
      </c>
      <c r="U86" s="102">
        <v>0</v>
      </c>
      <c r="V86" s="102">
        <v>0</v>
      </c>
      <c r="W86" s="102">
        <v>0</v>
      </c>
      <c r="X86" s="102">
        <v>13</v>
      </c>
      <c r="Y86" s="95">
        <f t="shared" si="5"/>
        <v>305</v>
      </c>
      <c r="Z86" s="95">
        <f t="shared" si="6"/>
        <v>78</v>
      </c>
      <c r="AA86" s="103">
        <f t="shared" si="7"/>
        <v>0.79634464751958223</v>
      </c>
      <c r="AB86" s="103">
        <f t="shared" si="8"/>
        <v>0.20365535248041775</v>
      </c>
    </row>
    <row r="87" spans="1:29" x14ac:dyDescent="0.2">
      <c r="A87" s="18">
        <v>16</v>
      </c>
      <c r="B87" s="2" t="s">
        <v>37</v>
      </c>
      <c r="C87" s="2">
        <v>24</v>
      </c>
      <c r="D87" s="8" t="s">
        <v>457</v>
      </c>
      <c r="E87" s="9" t="s">
        <v>462</v>
      </c>
      <c r="F87" s="18">
        <v>142</v>
      </c>
      <c r="G87" s="18" t="s">
        <v>10</v>
      </c>
      <c r="H87" s="11">
        <v>490</v>
      </c>
      <c r="I87" s="102">
        <v>83</v>
      </c>
      <c r="J87" s="102">
        <v>42</v>
      </c>
      <c r="K87" s="102">
        <v>5</v>
      </c>
      <c r="L87" s="102">
        <v>5</v>
      </c>
      <c r="M87" s="102">
        <v>4</v>
      </c>
      <c r="N87" s="102">
        <v>91</v>
      </c>
      <c r="O87" s="102">
        <v>5</v>
      </c>
      <c r="P87" s="102">
        <v>6</v>
      </c>
      <c r="Q87" s="102">
        <v>64</v>
      </c>
      <c r="R87" s="102">
        <v>3</v>
      </c>
      <c r="S87" s="102">
        <v>2</v>
      </c>
      <c r="T87" s="102">
        <v>0</v>
      </c>
      <c r="U87" s="102">
        <v>0</v>
      </c>
      <c r="V87" s="102">
        <v>3</v>
      </c>
      <c r="W87" s="102">
        <v>0</v>
      </c>
      <c r="X87" s="102">
        <v>12</v>
      </c>
      <c r="Y87" s="95">
        <f t="shared" si="5"/>
        <v>325</v>
      </c>
      <c r="Z87" s="95">
        <f t="shared" si="6"/>
        <v>165</v>
      </c>
      <c r="AA87" s="103">
        <f t="shared" si="7"/>
        <v>0.66326530612244894</v>
      </c>
      <c r="AB87" s="103">
        <f t="shared" si="8"/>
        <v>0.33673469387755101</v>
      </c>
    </row>
    <row r="88" spans="1:29" x14ac:dyDescent="0.2">
      <c r="A88" s="18">
        <v>17</v>
      </c>
      <c r="B88" s="2" t="s">
        <v>37</v>
      </c>
      <c r="C88" s="2">
        <v>24</v>
      </c>
      <c r="D88" s="8" t="s">
        <v>457</v>
      </c>
      <c r="E88" s="9" t="s">
        <v>457</v>
      </c>
      <c r="F88" s="18">
        <v>143</v>
      </c>
      <c r="G88" s="18" t="s">
        <v>10</v>
      </c>
      <c r="H88" s="11">
        <v>533</v>
      </c>
      <c r="I88" s="102">
        <v>80</v>
      </c>
      <c r="J88" s="102">
        <v>88</v>
      </c>
      <c r="K88" s="102">
        <v>2</v>
      </c>
      <c r="L88" s="102">
        <v>7</v>
      </c>
      <c r="M88" s="102">
        <v>5</v>
      </c>
      <c r="N88" s="102">
        <v>122</v>
      </c>
      <c r="O88" s="102">
        <v>17</v>
      </c>
      <c r="P88" s="102">
        <v>11</v>
      </c>
      <c r="Q88" s="102">
        <v>9</v>
      </c>
      <c r="R88" s="102">
        <v>4</v>
      </c>
      <c r="S88" s="102">
        <v>2</v>
      </c>
      <c r="T88" s="102">
        <v>0</v>
      </c>
      <c r="U88" s="102">
        <v>0</v>
      </c>
      <c r="V88" s="102">
        <v>12</v>
      </c>
      <c r="W88" s="102">
        <v>0</v>
      </c>
      <c r="X88" s="102">
        <v>11</v>
      </c>
      <c r="Y88" s="95">
        <f t="shared" si="5"/>
        <v>370</v>
      </c>
      <c r="Z88" s="95">
        <f t="shared" si="6"/>
        <v>163</v>
      </c>
      <c r="AA88" s="103">
        <f t="shared" si="7"/>
        <v>0.69418386491557227</v>
      </c>
      <c r="AB88" s="103">
        <f t="shared" si="8"/>
        <v>0.30581613508442779</v>
      </c>
    </row>
    <row r="89" spans="1:29" x14ac:dyDescent="0.2">
      <c r="A89" s="18">
        <v>18</v>
      </c>
      <c r="B89" s="2" t="s">
        <v>37</v>
      </c>
      <c r="C89" s="2">
        <v>24</v>
      </c>
      <c r="D89" s="8" t="s">
        <v>457</v>
      </c>
      <c r="E89" s="9" t="s">
        <v>457</v>
      </c>
      <c r="F89" s="18">
        <v>143</v>
      </c>
      <c r="G89" s="18" t="s">
        <v>11</v>
      </c>
      <c r="H89" s="11">
        <v>534</v>
      </c>
      <c r="I89" s="102">
        <v>79</v>
      </c>
      <c r="J89" s="102">
        <v>80</v>
      </c>
      <c r="K89" s="102">
        <v>4</v>
      </c>
      <c r="L89" s="102">
        <v>16</v>
      </c>
      <c r="M89" s="102">
        <v>0</v>
      </c>
      <c r="N89" s="102">
        <v>133</v>
      </c>
      <c r="O89" s="102">
        <v>18</v>
      </c>
      <c r="P89" s="102">
        <v>10</v>
      </c>
      <c r="Q89" s="102">
        <v>12</v>
      </c>
      <c r="R89" s="102">
        <v>3</v>
      </c>
      <c r="S89" s="102">
        <v>1</v>
      </c>
      <c r="T89" s="102">
        <v>1</v>
      </c>
      <c r="U89" s="102">
        <v>0</v>
      </c>
      <c r="V89" s="102">
        <v>16</v>
      </c>
      <c r="W89" s="102">
        <v>0</v>
      </c>
      <c r="X89" s="102">
        <v>14</v>
      </c>
      <c r="Y89" s="95">
        <f t="shared" si="5"/>
        <v>387</v>
      </c>
      <c r="Z89" s="95">
        <f t="shared" si="6"/>
        <v>147</v>
      </c>
      <c r="AA89" s="103">
        <f t="shared" si="7"/>
        <v>0.7247191011235955</v>
      </c>
      <c r="AB89" s="103">
        <f t="shared" si="8"/>
        <v>0.2752808988764045</v>
      </c>
    </row>
    <row r="90" spans="1:29" x14ac:dyDescent="0.2">
      <c r="A90" s="16"/>
      <c r="D90" s="128" t="s">
        <v>717</v>
      </c>
      <c r="E90" s="129"/>
      <c r="F90" s="68">
        <f>COUNTIF(G72:G89,"B")</f>
        <v>10</v>
      </c>
      <c r="G90" s="68">
        <f>COUNTA(G72:G89)</f>
        <v>18</v>
      </c>
      <c r="H90" s="69">
        <f>SUM(H72:H89)</f>
        <v>9048</v>
      </c>
      <c r="I90" s="105">
        <f t="shared" ref="I90:X90" si="9">SUM(I72:I89)</f>
        <v>1701</v>
      </c>
      <c r="J90" s="105">
        <f t="shared" si="9"/>
        <v>1487</v>
      </c>
      <c r="K90" s="105">
        <f t="shared" si="9"/>
        <v>73</v>
      </c>
      <c r="L90" s="105">
        <f t="shared" si="9"/>
        <v>241</v>
      </c>
      <c r="M90" s="105">
        <f t="shared" si="9"/>
        <v>36</v>
      </c>
      <c r="N90" s="105">
        <f t="shared" si="9"/>
        <v>2038</v>
      </c>
      <c r="O90" s="105">
        <f t="shared" si="9"/>
        <v>71</v>
      </c>
      <c r="P90" s="105">
        <f t="shared" si="9"/>
        <v>271</v>
      </c>
      <c r="Q90" s="105">
        <f t="shared" si="9"/>
        <v>285</v>
      </c>
      <c r="R90" s="105">
        <f t="shared" si="9"/>
        <v>97</v>
      </c>
      <c r="S90" s="105">
        <f t="shared" si="9"/>
        <v>28</v>
      </c>
      <c r="T90" s="105">
        <f t="shared" si="9"/>
        <v>10</v>
      </c>
      <c r="U90" s="105">
        <f t="shared" si="9"/>
        <v>0</v>
      </c>
      <c r="V90" s="105">
        <f t="shared" si="9"/>
        <v>270</v>
      </c>
      <c r="W90" s="105">
        <f t="shared" si="9"/>
        <v>1</v>
      </c>
      <c r="X90" s="105">
        <f t="shared" si="9"/>
        <v>183</v>
      </c>
      <c r="Y90" s="106">
        <f t="shared" ref="Y90" si="10">SUM(I90:X90)</f>
        <v>6792</v>
      </c>
      <c r="Z90" s="106">
        <f t="shared" ref="Z90" si="11">H90-Y90</f>
        <v>2256</v>
      </c>
      <c r="AA90" s="107">
        <f t="shared" ref="AA90" si="12">Y90/H90</f>
        <v>0.75066312997347484</v>
      </c>
      <c r="AB90" s="107">
        <f t="shared" ref="AB90" si="13">Z90/H90</f>
        <v>0.24933687002652519</v>
      </c>
    </row>
    <row r="91" spans="1:29" x14ac:dyDescent="0.2">
      <c r="AA91" s="19"/>
      <c r="AB91" s="19"/>
    </row>
    <row r="92" spans="1:29" s="32" customFormat="1" x14ac:dyDescent="0.2">
      <c r="A92" s="31"/>
      <c r="B92" s="31"/>
      <c r="C92" s="31"/>
      <c r="E92" s="133" t="s">
        <v>51</v>
      </c>
      <c r="F92" s="134"/>
      <c r="G92" s="134"/>
      <c r="H92" s="134"/>
      <c r="I92" s="63" t="s">
        <v>0</v>
      </c>
      <c r="J92" s="63" t="s">
        <v>1</v>
      </c>
      <c r="K92" s="63" t="s">
        <v>2</v>
      </c>
      <c r="L92" s="63" t="s">
        <v>27</v>
      </c>
      <c r="M92" s="63" t="s">
        <v>3</v>
      </c>
      <c r="N92" s="63" t="s">
        <v>28</v>
      </c>
      <c r="O92" s="63" t="s">
        <v>25</v>
      </c>
      <c r="P92" s="63" t="s">
        <v>29</v>
      </c>
      <c r="Q92" s="63" t="s">
        <v>4</v>
      </c>
      <c r="R92" s="36" t="s">
        <v>26</v>
      </c>
      <c r="S92" s="37" t="s">
        <v>46</v>
      </c>
      <c r="T92" s="37"/>
      <c r="AA92" s="33"/>
      <c r="AB92" s="33"/>
      <c r="AC92" s="7"/>
    </row>
    <row r="93" spans="1:29" s="4" customFormat="1" x14ac:dyDescent="0.2">
      <c r="A93" s="3"/>
      <c r="B93" s="3"/>
      <c r="C93" s="3"/>
      <c r="E93" s="134"/>
      <c r="F93" s="134"/>
      <c r="G93" s="134"/>
      <c r="H93" s="134"/>
      <c r="I93" s="72">
        <f>I90+33+14+5</f>
        <v>1753</v>
      </c>
      <c r="J93" s="72">
        <f>J90+135</f>
        <v>1622</v>
      </c>
      <c r="K93" s="72">
        <f>K90+32+14</f>
        <v>119</v>
      </c>
      <c r="L93" s="72">
        <f>L90+135</f>
        <v>376</v>
      </c>
      <c r="M93" s="72">
        <f>M90+32+5</f>
        <v>73</v>
      </c>
      <c r="N93" s="72">
        <f>N90</f>
        <v>2038</v>
      </c>
      <c r="O93" s="72">
        <f>O90</f>
        <v>71</v>
      </c>
      <c r="P93" s="72">
        <f>P90</f>
        <v>271</v>
      </c>
      <c r="Q93" s="72">
        <f>Q90</f>
        <v>285</v>
      </c>
      <c r="R93" s="82">
        <f>W90</f>
        <v>1</v>
      </c>
      <c r="S93" s="83">
        <f>X90</f>
        <v>183</v>
      </c>
      <c r="T93" s="38"/>
      <c r="AA93" s="10"/>
      <c r="AB93" s="10"/>
      <c r="AC93" s="7"/>
    </row>
    <row r="94" spans="1:29" s="4" customFormat="1" ht="6.75" customHeight="1" x14ac:dyDescent="0.2">
      <c r="A94" s="3"/>
      <c r="B94" s="3"/>
      <c r="C94" s="3"/>
      <c r="F94" s="3"/>
      <c r="G94" s="3"/>
      <c r="H94" s="12"/>
      <c r="I94" s="3"/>
      <c r="J94" s="3"/>
      <c r="K94" s="3"/>
      <c r="L94" s="3"/>
      <c r="M94" s="3"/>
      <c r="N94" s="3"/>
      <c r="O94" s="3"/>
      <c r="P94" s="3"/>
      <c r="Q94" s="3"/>
      <c r="R94" s="39"/>
      <c r="S94" s="40"/>
      <c r="T94" s="40"/>
      <c r="AA94" s="10"/>
      <c r="AB94" s="10"/>
      <c r="AC94" s="7"/>
    </row>
    <row r="95" spans="1:29" s="13" customFormat="1" x14ac:dyDescent="0.2">
      <c r="A95" s="34"/>
      <c r="B95" s="34"/>
      <c r="C95" s="34"/>
      <c r="E95" s="133" t="s">
        <v>52</v>
      </c>
      <c r="F95" s="133"/>
      <c r="G95" s="133"/>
      <c r="H95" s="133"/>
      <c r="I95" s="133" t="s">
        <v>530</v>
      </c>
      <c r="J95" s="134"/>
      <c r="K95" s="134"/>
      <c r="L95" s="133" t="s">
        <v>531</v>
      </c>
      <c r="M95" s="133"/>
      <c r="N95" s="63" t="s">
        <v>28</v>
      </c>
      <c r="O95" s="63" t="s">
        <v>25</v>
      </c>
      <c r="P95" s="63" t="s">
        <v>29</v>
      </c>
      <c r="Q95" s="63" t="s">
        <v>4</v>
      </c>
      <c r="AA95" s="35"/>
      <c r="AB95" s="35"/>
      <c r="AC95" s="7"/>
    </row>
    <row r="96" spans="1:29" s="4" customFormat="1" x14ac:dyDescent="0.2">
      <c r="A96" s="3"/>
      <c r="B96" s="3"/>
      <c r="C96" s="3"/>
      <c r="E96" s="133"/>
      <c r="F96" s="133"/>
      <c r="G96" s="133"/>
      <c r="H96" s="133"/>
      <c r="I96" s="135">
        <f>I93+K93+M93</f>
        <v>1945</v>
      </c>
      <c r="J96" s="136"/>
      <c r="K96" s="136"/>
      <c r="L96" s="135">
        <f>J93+L93</f>
        <v>1998</v>
      </c>
      <c r="M96" s="136"/>
      <c r="N96" s="64">
        <f>N93</f>
        <v>2038</v>
      </c>
      <c r="O96" s="64">
        <f>O93</f>
        <v>71</v>
      </c>
      <c r="P96" s="64">
        <f>P93</f>
        <v>271</v>
      </c>
      <c r="Q96" s="64">
        <f>Q93</f>
        <v>285</v>
      </c>
      <c r="AA96" s="10"/>
      <c r="AB96" s="10"/>
      <c r="AC96" s="7"/>
    </row>
    <row r="97" spans="1:29" s="4" customFormat="1" x14ac:dyDescent="0.2">
      <c r="A97" s="132" t="s">
        <v>747</v>
      </c>
      <c r="B97" s="132"/>
      <c r="C97" s="132"/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132"/>
      <c r="AC97" s="7"/>
    </row>
    <row r="98" spans="1:29" x14ac:dyDescent="0.2">
      <c r="AA98" s="19"/>
      <c r="AB98" s="19"/>
    </row>
    <row r="99" spans="1:29" s="4" customFormat="1" x14ac:dyDescent="0.2">
      <c r="A99" s="2">
        <v>1</v>
      </c>
      <c r="B99" s="2" t="s">
        <v>37</v>
      </c>
      <c r="C99" s="2">
        <v>131</v>
      </c>
      <c r="D99" s="1" t="s">
        <v>463</v>
      </c>
      <c r="E99" s="1" t="s">
        <v>463</v>
      </c>
      <c r="F99" s="2">
        <v>851</v>
      </c>
      <c r="G99" s="2" t="s">
        <v>10</v>
      </c>
      <c r="H99" s="11">
        <v>639</v>
      </c>
      <c r="I99" s="1">
        <v>1</v>
      </c>
      <c r="J99" s="1">
        <v>241</v>
      </c>
      <c r="K99" s="1">
        <v>272</v>
      </c>
      <c r="L99" s="1">
        <v>3</v>
      </c>
      <c r="M99" s="1">
        <v>2</v>
      </c>
      <c r="N99" s="1">
        <v>5</v>
      </c>
      <c r="O99" s="1">
        <v>5</v>
      </c>
      <c r="P99" s="1">
        <v>0</v>
      </c>
      <c r="Q99" s="1">
        <v>1</v>
      </c>
      <c r="R99" s="1">
        <v>4</v>
      </c>
      <c r="S99" s="1">
        <v>0</v>
      </c>
      <c r="T99" s="1">
        <v>0</v>
      </c>
      <c r="U99" s="1">
        <v>2</v>
      </c>
      <c r="V99" s="1">
        <v>12</v>
      </c>
      <c r="W99" s="1">
        <v>0</v>
      </c>
      <c r="X99" s="1">
        <v>6</v>
      </c>
      <c r="Y99" s="1">
        <f>SUM(I99:X99)</f>
        <v>554</v>
      </c>
      <c r="Z99" s="9">
        <f>H99-Y99</f>
        <v>85</v>
      </c>
      <c r="AA99" s="29">
        <f>Y99/H99</f>
        <v>0.86697965571205005</v>
      </c>
      <c r="AB99" s="29">
        <f>Z99/H99</f>
        <v>0.13302034428794993</v>
      </c>
      <c r="AC99" s="7"/>
    </row>
    <row r="100" spans="1:29" s="4" customFormat="1" x14ac:dyDescent="0.2">
      <c r="A100" s="2">
        <v>2</v>
      </c>
      <c r="B100" s="2" t="s">
        <v>37</v>
      </c>
      <c r="C100" s="2">
        <v>131</v>
      </c>
      <c r="D100" s="1" t="s">
        <v>463</v>
      </c>
      <c r="E100" s="1" t="s">
        <v>463</v>
      </c>
      <c r="F100" s="2">
        <v>851</v>
      </c>
      <c r="G100" s="2" t="s">
        <v>11</v>
      </c>
      <c r="H100" s="11">
        <v>640</v>
      </c>
      <c r="I100" s="1">
        <v>0</v>
      </c>
      <c r="J100" s="1">
        <v>235</v>
      </c>
      <c r="K100" s="1">
        <v>293</v>
      </c>
      <c r="L100" s="1">
        <v>5</v>
      </c>
      <c r="M100" s="1">
        <v>2</v>
      </c>
      <c r="N100" s="1">
        <v>2</v>
      </c>
      <c r="O100" s="1">
        <v>5</v>
      </c>
      <c r="P100" s="1">
        <v>0</v>
      </c>
      <c r="Q100" s="1">
        <v>1</v>
      </c>
      <c r="R100" s="1">
        <v>2</v>
      </c>
      <c r="S100" s="1">
        <v>1</v>
      </c>
      <c r="T100" s="1">
        <v>0</v>
      </c>
      <c r="U100" s="1">
        <v>2</v>
      </c>
      <c r="V100" s="1">
        <v>4</v>
      </c>
      <c r="W100" s="1">
        <v>0</v>
      </c>
      <c r="X100" s="1">
        <v>4</v>
      </c>
      <c r="Y100" s="1">
        <f t="shared" ref="Y100:Y130" si="14">SUM(I100:X100)</f>
        <v>556</v>
      </c>
      <c r="Z100" s="9">
        <f t="shared" ref="Z100:Z131" si="15">H100-Y100</f>
        <v>84</v>
      </c>
      <c r="AA100" s="29">
        <f t="shared" ref="AA100:AA131" si="16">Y100/H100</f>
        <v>0.86875000000000002</v>
      </c>
      <c r="AB100" s="29">
        <f t="shared" ref="AB100:AB131" si="17">Z100/H100</f>
        <v>0.13125000000000001</v>
      </c>
      <c r="AC100" s="7"/>
    </row>
    <row r="101" spans="1:29" s="4" customFormat="1" x14ac:dyDescent="0.2">
      <c r="A101" s="2">
        <v>3</v>
      </c>
      <c r="B101" s="2" t="s">
        <v>37</v>
      </c>
      <c r="C101" s="2">
        <v>131</v>
      </c>
      <c r="D101" s="1" t="s">
        <v>463</v>
      </c>
      <c r="E101" s="1" t="s">
        <v>463</v>
      </c>
      <c r="F101" s="2">
        <v>852</v>
      </c>
      <c r="G101" s="2" t="s">
        <v>10</v>
      </c>
      <c r="H101" s="11">
        <v>623</v>
      </c>
      <c r="I101" s="1">
        <v>1</v>
      </c>
      <c r="J101" s="1">
        <v>280</v>
      </c>
      <c r="K101" s="1">
        <v>194</v>
      </c>
      <c r="L101" s="1">
        <v>4</v>
      </c>
      <c r="M101" s="1">
        <v>2</v>
      </c>
      <c r="N101" s="1">
        <v>9</v>
      </c>
      <c r="O101" s="1">
        <v>22</v>
      </c>
      <c r="P101" s="1">
        <v>1</v>
      </c>
      <c r="Q101" s="1">
        <v>0</v>
      </c>
      <c r="R101" s="1">
        <v>2</v>
      </c>
      <c r="S101" s="1">
        <v>1</v>
      </c>
      <c r="T101" s="1">
        <v>0</v>
      </c>
      <c r="U101" s="1">
        <v>2</v>
      </c>
      <c r="V101" s="1">
        <v>5</v>
      </c>
      <c r="W101" s="1">
        <v>0</v>
      </c>
      <c r="X101" s="1">
        <v>5</v>
      </c>
      <c r="Y101" s="1">
        <f t="shared" si="14"/>
        <v>528</v>
      </c>
      <c r="Z101" s="9">
        <f t="shared" si="15"/>
        <v>95</v>
      </c>
      <c r="AA101" s="29">
        <f t="shared" si="16"/>
        <v>0.8475120385232745</v>
      </c>
      <c r="AB101" s="29">
        <f t="shared" si="17"/>
        <v>0.15248796147672553</v>
      </c>
      <c r="AC101" s="7"/>
    </row>
    <row r="102" spans="1:29" s="4" customFormat="1" x14ac:dyDescent="0.2">
      <c r="A102" s="2">
        <v>4</v>
      </c>
      <c r="B102" s="2" t="s">
        <v>37</v>
      </c>
      <c r="C102" s="2">
        <v>131</v>
      </c>
      <c r="D102" s="1" t="s">
        <v>463</v>
      </c>
      <c r="E102" s="1" t="s">
        <v>463</v>
      </c>
      <c r="F102" s="2">
        <v>852</v>
      </c>
      <c r="G102" s="2" t="s">
        <v>11</v>
      </c>
      <c r="H102" s="11">
        <v>623</v>
      </c>
      <c r="I102" s="1">
        <v>1</v>
      </c>
      <c r="J102" s="1">
        <v>276</v>
      </c>
      <c r="K102" s="1">
        <v>207</v>
      </c>
      <c r="L102" s="1">
        <v>2</v>
      </c>
      <c r="M102" s="1">
        <v>2</v>
      </c>
      <c r="N102" s="1">
        <v>2</v>
      </c>
      <c r="O102" s="1">
        <v>8</v>
      </c>
      <c r="P102" s="1">
        <v>0</v>
      </c>
      <c r="Q102" s="1">
        <v>1</v>
      </c>
      <c r="R102" s="1">
        <v>3</v>
      </c>
      <c r="S102" s="1">
        <v>2</v>
      </c>
      <c r="T102" s="1">
        <v>0</v>
      </c>
      <c r="U102" s="1">
        <v>0</v>
      </c>
      <c r="V102" s="1">
        <v>7</v>
      </c>
      <c r="W102" s="1">
        <v>0</v>
      </c>
      <c r="X102" s="1">
        <v>2</v>
      </c>
      <c r="Y102" s="1">
        <f t="shared" si="14"/>
        <v>513</v>
      </c>
      <c r="Z102" s="9">
        <f t="shared" si="15"/>
        <v>110</v>
      </c>
      <c r="AA102" s="29">
        <f t="shared" si="16"/>
        <v>0.8234349919743178</v>
      </c>
      <c r="AB102" s="29">
        <f t="shared" si="17"/>
        <v>0.17656500802568217</v>
      </c>
      <c r="AC102" s="7"/>
    </row>
    <row r="103" spans="1:29" s="4" customFormat="1" x14ac:dyDescent="0.2">
      <c r="A103" s="2">
        <v>5</v>
      </c>
      <c r="B103" s="2" t="s">
        <v>37</v>
      </c>
      <c r="C103" s="2">
        <v>131</v>
      </c>
      <c r="D103" s="1" t="s">
        <v>463</v>
      </c>
      <c r="E103" s="1" t="s">
        <v>463</v>
      </c>
      <c r="F103" s="2">
        <v>853</v>
      </c>
      <c r="G103" s="2" t="s">
        <v>10</v>
      </c>
      <c r="H103" s="11"/>
      <c r="I103" s="144" t="s">
        <v>736</v>
      </c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  <c r="AA103" s="145"/>
      <c r="AB103" s="146"/>
      <c r="AC103" s="7"/>
    </row>
    <row r="104" spans="1:29" s="4" customFormat="1" x14ac:dyDescent="0.2">
      <c r="A104" s="2">
        <v>6</v>
      </c>
      <c r="B104" s="2" t="s">
        <v>37</v>
      </c>
      <c r="C104" s="2">
        <v>131</v>
      </c>
      <c r="D104" s="1" t="s">
        <v>463</v>
      </c>
      <c r="E104" s="1" t="s">
        <v>463</v>
      </c>
      <c r="F104" s="2">
        <v>853</v>
      </c>
      <c r="G104" s="2" t="s">
        <v>11</v>
      </c>
      <c r="H104" s="11">
        <v>550</v>
      </c>
      <c r="I104" s="1">
        <v>4</v>
      </c>
      <c r="J104" s="1">
        <v>208</v>
      </c>
      <c r="K104" s="1">
        <v>195</v>
      </c>
      <c r="L104" s="1">
        <v>1</v>
      </c>
      <c r="M104" s="1">
        <v>0</v>
      </c>
      <c r="N104" s="1">
        <v>15</v>
      </c>
      <c r="O104" s="1">
        <v>20</v>
      </c>
      <c r="P104" s="1">
        <v>0</v>
      </c>
      <c r="Q104" s="1">
        <v>1</v>
      </c>
      <c r="R104" s="1">
        <v>4</v>
      </c>
      <c r="S104" s="1">
        <v>0</v>
      </c>
      <c r="T104" s="1">
        <v>0</v>
      </c>
      <c r="U104" s="1">
        <v>2</v>
      </c>
      <c r="V104" s="1">
        <v>7</v>
      </c>
      <c r="W104" s="1">
        <v>1</v>
      </c>
      <c r="X104" s="1">
        <v>6</v>
      </c>
      <c r="Y104" s="1">
        <f t="shared" si="14"/>
        <v>464</v>
      </c>
      <c r="Z104" s="9">
        <f t="shared" si="15"/>
        <v>86</v>
      </c>
      <c r="AA104" s="29">
        <f t="shared" si="16"/>
        <v>0.84363636363636363</v>
      </c>
      <c r="AB104" s="29">
        <f t="shared" si="17"/>
        <v>0.15636363636363637</v>
      </c>
      <c r="AC104" s="7"/>
    </row>
    <row r="105" spans="1:29" s="4" customFormat="1" x14ac:dyDescent="0.2">
      <c r="A105" s="2">
        <v>7</v>
      </c>
      <c r="B105" s="2" t="s">
        <v>37</v>
      </c>
      <c r="C105" s="2">
        <v>131</v>
      </c>
      <c r="D105" s="1" t="s">
        <v>463</v>
      </c>
      <c r="E105" s="1" t="s">
        <v>464</v>
      </c>
      <c r="F105" s="2">
        <v>853</v>
      </c>
      <c r="G105" s="2" t="s">
        <v>19</v>
      </c>
      <c r="H105" s="11">
        <v>614</v>
      </c>
      <c r="I105" s="1">
        <v>2</v>
      </c>
      <c r="J105" s="1">
        <v>235</v>
      </c>
      <c r="K105" s="1">
        <v>175</v>
      </c>
      <c r="L105" s="1">
        <v>0</v>
      </c>
      <c r="M105" s="1">
        <v>2</v>
      </c>
      <c r="N105" s="1">
        <v>4</v>
      </c>
      <c r="O105" s="1">
        <v>68</v>
      </c>
      <c r="P105" s="1">
        <v>1</v>
      </c>
      <c r="Q105" s="1">
        <v>9</v>
      </c>
      <c r="R105" s="1">
        <v>5</v>
      </c>
      <c r="S105" s="1">
        <v>2</v>
      </c>
      <c r="T105" s="1">
        <v>0</v>
      </c>
      <c r="U105" s="1">
        <v>0</v>
      </c>
      <c r="V105" s="1">
        <v>9</v>
      </c>
      <c r="W105" s="1">
        <v>0</v>
      </c>
      <c r="X105" s="1">
        <v>10</v>
      </c>
      <c r="Y105" s="1">
        <f t="shared" si="14"/>
        <v>522</v>
      </c>
      <c r="Z105" s="9">
        <f t="shared" si="15"/>
        <v>92</v>
      </c>
      <c r="AA105" s="29">
        <f t="shared" si="16"/>
        <v>0.85016286644951145</v>
      </c>
      <c r="AB105" s="29">
        <f t="shared" si="17"/>
        <v>0.14983713355048861</v>
      </c>
      <c r="AC105" s="7"/>
    </row>
    <row r="106" spans="1:29" s="4" customFormat="1" x14ac:dyDescent="0.2">
      <c r="A106" s="2">
        <v>8</v>
      </c>
      <c r="B106" s="2" t="s">
        <v>37</v>
      </c>
      <c r="C106" s="2">
        <v>131</v>
      </c>
      <c r="D106" s="1" t="s">
        <v>463</v>
      </c>
      <c r="E106" s="1" t="s">
        <v>463</v>
      </c>
      <c r="F106" s="2">
        <v>854</v>
      </c>
      <c r="G106" s="2" t="s">
        <v>10</v>
      </c>
      <c r="H106" s="11">
        <v>640</v>
      </c>
      <c r="I106" s="1">
        <v>3</v>
      </c>
      <c r="J106" s="1">
        <v>278</v>
      </c>
      <c r="K106" s="1">
        <v>216</v>
      </c>
      <c r="L106" s="1">
        <v>3</v>
      </c>
      <c r="M106" s="1">
        <v>1</v>
      </c>
      <c r="N106" s="1">
        <v>8</v>
      </c>
      <c r="O106" s="1">
        <v>6</v>
      </c>
      <c r="P106" s="1">
        <v>0</v>
      </c>
      <c r="Q106" s="1">
        <v>0</v>
      </c>
      <c r="R106" s="1">
        <v>2</v>
      </c>
      <c r="S106" s="1">
        <v>0</v>
      </c>
      <c r="T106" s="1">
        <v>0</v>
      </c>
      <c r="U106" s="1">
        <v>2</v>
      </c>
      <c r="V106" s="1">
        <v>12</v>
      </c>
      <c r="W106" s="1">
        <v>1</v>
      </c>
      <c r="X106" s="1">
        <v>5</v>
      </c>
      <c r="Y106" s="1">
        <f t="shared" si="14"/>
        <v>537</v>
      </c>
      <c r="Z106" s="9">
        <f t="shared" si="15"/>
        <v>103</v>
      </c>
      <c r="AA106" s="29">
        <f t="shared" si="16"/>
        <v>0.83906250000000004</v>
      </c>
      <c r="AB106" s="29">
        <f t="shared" si="17"/>
        <v>0.16093750000000001</v>
      </c>
      <c r="AC106" s="7"/>
    </row>
    <row r="107" spans="1:29" s="4" customFormat="1" x14ac:dyDescent="0.2">
      <c r="A107" s="2">
        <v>9</v>
      </c>
      <c r="B107" s="2" t="s">
        <v>37</v>
      </c>
      <c r="C107" s="2">
        <v>131</v>
      </c>
      <c r="D107" s="1" t="s">
        <v>463</v>
      </c>
      <c r="E107" s="1" t="s">
        <v>463</v>
      </c>
      <c r="F107" s="2">
        <v>854</v>
      </c>
      <c r="G107" s="2" t="s">
        <v>11</v>
      </c>
      <c r="H107" s="11">
        <v>639</v>
      </c>
      <c r="I107" s="1">
        <v>4</v>
      </c>
      <c r="J107" s="1">
        <v>301</v>
      </c>
      <c r="K107" s="1">
        <v>185</v>
      </c>
      <c r="L107" s="1">
        <v>6</v>
      </c>
      <c r="M107" s="1">
        <v>3</v>
      </c>
      <c r="N107" s="1">
        <v>13</v>
      </c>
      <c r="O107" s="1">
        <v>6</v>
      </c>
      <c r="P107" s="1">
        <v>0</v>
      </c>
      <c r="Q107" s="1">
        <v>0</v>
      </c>
      <c r="R107" s="1">
        <v>1</v>
      </c>
      <c r="S107" s="1">
        <v>0</v>
      </c>
      <c r="T107" s="1">
        <v>0</v>
      </c>
      <c r="U107" s="1">
        <v>0</v>
      </c>
      <c r="V107" s="1">
        <v>17</v>
      </c>
      <c r="W107" s="1">
        <v>0</v>
      </c>
      <c r="X107" s="1">
        <v>4</v>
      </c>
      <c r="Y107" s="1">
        <f t="shared" si="14"/>
        <v>540</v>
      </c>
      <c r="Z107" s="9">
        <f t="shared" si="15"/>
        <v>99</v>
      </c>
      <c r="AA107" s="29">
        <f t="shared" si="16"/>
        <v>0.84507042253521125</v>
      </c>
      <c r="AB107" s="29">
        <f t="shared" si="17"/>
        <v>0.15492957746478872</v>
      </c>
      <c r="AC107" s="7"/>
    </row>
    <row r="108" spans="1:29" s="4" customFormat="1" x14ac:dyDescent="0.2">
      <c r="A108" s="2">
        <v>10</v>
      </c>
      <c r="B108" s="2" t="s">
        <v>37</v>
      </c>
      <c r="C108" s="2">
        <v>131</v>
      </c>
      <c r="D108" s="1" t="s">
        <v>463</v>
      </c>
      <c r="E108" s="1" t="s">
        <v>463</v>
      </c>
      <c r="F108" s="2">
        <v>854</v>
      </c>
      <c r="G108" s="2" t="s">
        <v>12</v>
      </c>
      <c r="H108" s="11">
        <v>639</v>
      </c>
      <c r="I108" s="1">
        <v>7</v>
      </c>
      <c r="J108" s="1">
        <v>291</v>
      </c>
      <c r="K108" s="1">
        <v>167</v>
      </c>
      <c r="L108" s="1">
        <v>2</v>
      </c>
      <c r="M108" s="1">
        <v>1</v>
      </c>
      <c r="N108" s="1">
        <v>6</v>
      </c>
      <c r="O108" s="1">
        <v>16</v>
      </c>
      <c r="P108" s="1">
        <v>0</v>
      </c>
      <c r="Q108" s="1">
        <v>2</v>
      </c>
      <c r="R108" s="1">
        <v>9</v>
      </c>
      <c r="S108" s="1">
        <v>1</v>
      </c>
      <c r="T108" s="1">
        <v>0</v>
      </c>
      <c r="U108" s="1">
        <v>1</v>
      </c>
      <c r="V108" s="1">
        <v>18</v>
      </c>
      <c r="W108" s="1">
        <v>0</v>
      </c>
      <c r="X108" s="1">
        <v>1</v>
      </c>
      <c r="Y108" s="1">
        <f t="shared" si="14"/>
        <v>522</v>
      </c>
      <c r="Z108" s="9">
        <f t="shared" si="15"/>
        <v>117</v>
      </c>
      <c r="AA108" s="29">
        <f t="shared" si="16"/>
        <v>0.81690140845070425</v>
      </c>
      <c r="AB108" s="29">
        <f t="shared" si="17"/>
        <v>0.18309859154929578</v>
      </c>
      <c r="AC108" s="7"/>
    </row>
    <row r="109" spans="1:29" s="4" customFormat="1" x14ac:dyDescent="0.2">
      <c r="A109" s="2">
        <v>11</v>
      </c>
      <c r="B109" s="2" t="s">
        <v>37</v>
      </c>
      <c r="C109" s="2">
        <v>131</v>
      </c>
      <c r="D109" s="1" t="s">
        <v>463</v>
      </c>
      <c r="E109" s="1" t="s">
        <v>465</v>
      </c>
      <c r="F109" s="2">
        <v>854</v>
      </c>
      <c r="G109" s="2" t="s">
        <v>19</v>
      </c>
      <c r="H109" s="11">
        <v>304</v>
      </c>
      <c r="I109" s="1">
        <v>0</v>
      </c>
      <c r="J109" s="1">
        <v>146</v>
      </c>
      <c r="K109" s="1">
        <v>116</v>
      </c>
      <c r="L109" s="1">
        <v>0</v>
      </c>
      <c r="M109" s="1">
        <v>2</v>
      </c>
      <c r="N109" s="1">
        <v>0</v>
      </c>
      <c r="O109" s="1">
        <v>0</v>
      </c>
      <c r="P109" s="1">
        <v>0</v>
      </c>
      <c r="Q109" s="1">
        <v>0</v>
      </c>
      <c r="R109" s="1">
        <v>1</v>
      </c>
      <c r="S109" s="1">
        <v>0</v>
      </c>
      <c r="T109" s="1">
        <v>0</v>
      </c>
      <c r="U109" s="1">
        <v>0</v>
      </c>
      <c r="V109" s="1">
        <v>3</v>
      </c>
      <c r="W109" s="1">
        <v>0</v>
      </c>
      <c r="X109" s="1">
        <v>0</v>
      </c>
      <c r="Y109" s="1">
        <f t="shared" si="14"/>
        <v>268</v>
      </c>
      <c r="Z109" s="9">
        <f t="shared" si="15"/>
        <v>36</v>
      </c>
      <c r="AA109" s="29">
        <f t="shared" si="16"/>
        <v>0.88157894736842102</v>
      </c>
      <c r="AB109" s="29">
        <f t="shared" si="17"/>
        <v>0.11842105263157894</v>
      </c>
      <c r="AC109" s="7"/>
    </row>
    <row r="110" spans="1:29" s="4" customFormat="1" x14ac:dyDescent="0.2">
      <c r="A110" s="2">
        <v>12</v>
      </c>
      <c r="B110" s="2" t="s">
        <v>37</v>
      </c>
      <c r="C110" s="2">
        <v>131</v>
      </c>
      <c r="D110" s="1" t="s">
        <v>463</v>
      </c>
      <c r="E110" s="1" t="s">
        <v>466</v>
      </c>
      <c r="F110" s="2">
        <v>855</v>
      </c>
      <c r="G110" s="2" t="s">
        <v>10</v>
      </c>
      <c r="H110" s="11">
        <v>391</v>
      </c>
      <c r="I110" s="1">
        <v>0</v>
      </c>
      <c r="J110" s="1">
        <v>148</v>
      </c>
      <c r="K110" s="1">
        <v>191</v>
      </c>
      <c r="L110" s="1">
        <v>2</v>
      </c>
      <c r="M110" s="1">
        <v>0</v>
      </c>
      <c r="N110" s="1">
        <v>0</v>
      </c>
      <c r="O110" s="1">
        <v>4</v>
      </c>
      <c r="P110" s="1">
        <v>0</v>
      </c>
      <c r="Q110" s="1">
        <v>2</v>
      </c>
      <c r="R110" s="1">
        <v>3</v>
      </c>
      <c r="S110" s="1">
        <v>0</v>
      </c>
      <c r="T110" s="1">
        <v>0</v>
      </c>
      <c r="U110" s="1">
        <v>0</v>
      </c>
      <c r="V110" s="1">
        <v>6</v>
      </c>
      <c r="W110" s="1">
        <v>0</v>
      </c>
      <c r="X110" s="1">
        <v>4</v>
      </c>
      <c r="Y110" s="1">
        <f t="shared" si="14"/>
        <v>360</v>
      </c>
      <c r="Z110" s="9">
        <f t="shared" si="15"/>
        <v>31</v>
      </c>
      <c r="AA110" s="29">
        <f t="shared" si="16"/>
        <v>0.92071611253196928</v>
      </c>
      <c r="AB110" s="29">
        <f t="shared" si="17"/>
        <v>7.9283887468030695E-2</v>
      </c>
      <c r="AC110" s="7"/>
    </row>
    <row r="111" spans="1:29" s="4" customFormat="1" x14ac:dyDescent="0.2">
      <c r="A111" s="2">
        <v>13</v>
      </c>
      <c r="B111" s="2" t="s">
        <v>37</v>
      </c>
      <c r="C111" s="2">
        <v>131</v>
      </c>
      <c r="D111" s="1" t="s">
        <v>463</v>
      </c>
      <c r="E111" s="1" t="s">
        <v>466</v>
      </c>
      <c r="F111" s="2">
        <v>855</v>
      </c>
      <c r="G111" s="2" t="s">
        <v>11</v>
      </c>
      <c r="H111" s="11">
        <v>391</v>
      </c>
      <c r="I111" s="1">
        <v>0</v>
      </c>
      <c r="J111" s="1">
        <v>134</v>
      </c>
      <c r="K111" s="1">
        <v>220</v>
      </c>
      <c r="L111" s="1">
        <v>0</v>
      </c>
      <c r="M111" s="1">
        <v>0</v>
      </c>
      <c r="N111" s="1">
        <v>0</v>
      </c>
      <c r="O111" s="1">
        <v>6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2</v>
      </c>
      <c r="Y111" s="1">
        <f t="shared" si="14"/>
        <v>362</v>
      </c>
      <c r="Z111" s="9">
        <f t="shared" si="15"/>
        <v>29</v>
      </c>
      <c r="AA111" s="29">
        <f t="shared" si="16"/>
        <v>0.92583120204603575</v>
      </c>
      <c r="AB111" s="29">
        <f t="shared" si="17"/>
        <v>7.4168797953964194E-2</v>
      </c>
      <c r="AC111" s="7"/>
    </row>
    <row r="112" spans="1:29" s="4" customFormat="1" x14ac:dyDescent="0.2">
      <c r="A112" s="2">
        <v>14</v>
      </c>
      <c r="B112" s="2" t="s">
        <v>37</v>
      </c>
      <c r="C112" s="2">
        <v>131</v>
      </c>
      <c r="D112" s="1" t="s">
        <v>463</v>
      </c>
      <c r="E112" s="1" t="s">
        <v>417</v>
      </c>
      <c r="F112" s="2">
        <v>856</v>
      </c>
      <c r="G112" s="2" t="s">
        <v>10</v>
      </c>
      <c r="H112" s="11">
        <v>607</v>
      </c>
      <c r="I112" s="1">
        <v>1</v>
      </c>
      <c r="J112" s="1">
        <v>248</v>
      </c>
      <c r="K112" s="1">
        <v>258</v>
      </c>
      <c r="L112" s="1">
        <v>0</v>
      </c>
      <c r="M112" s="1">
        <v>0</v>
      </c>
      <c r="N112" s="1">
        <v>1</v>
      </c>
      <c r="O112" s="1">
        <v>7</v>
      </c>
      <c r="P112" s="1">
        <v>0</v>
      </c>
      <c r="Q112" s="1">
        <v>0</v>
      </c>
      <c r="R112" s="1">
        <v>3</v>
      </c>
      <c r="S112" s="1">
        <v>0</v>
      </c>
      <c r="T112" s="1">
        <v>2</v>
      </c>
      <c r="U112" s="1">
        <v>3</v>
      </c>
      <c r="V112" s="1">
        <v>6</v>
      </c>
      <c r="W112" s="1">
        <v>0</v>
      </c>
      <c r="X112" s="1">
        <v>3</v>
      </c>
      <c r="Y112" s="1">
        <f t="shared" si="14"/>
        <v>532</v>
      </c>
      <c r="Z112" s="9">
        <f t="shared" si="15"/>
        <v>75</v>
      </c>
      <c r="AA112" s="29">
        <f t="shared" si="16"/>
        <v>0.87644151565074135</v>
      </c>
      <c r="AB112" s="29">
        <f t="shared" si="17"/>
        <v>0.12355848434925865</v>
      </c>
      <c r="AC112" s="7"/>
    </row>
    <row r="113" spans="1:29" s="4" customFormat="1" x14ac:dyDescent="0.2">
      <c r="A113" s="2">
        <v>15</v>
      </c>
      <c r="B113" s="2" t="s">
        <v>37</v>
      </c>
      <c r="C113" s="2">
        <v>131</v>
      </c>
      <c r="D113" s="1" t="s">
        <v>463</v>
      </c>
      <c r="E113" s="1" t="s">
        <v>467</v>
      </c>
      <c r="F113" s="2">
        <v>856</v>
      </c>
      <c r="G113" s="2" t="s">
        <v>11</v>
      </c>
      <c r="H113" s="11">
        <v>606</v>
      </c>
      <c r="I113" s="1">
        <v>0</v>
      </c>
      <c r="J113" s="1">
        <v>262</v>
      </c>
      <c r="K113" s="1">
        <v>249</v>
      </c>
      <c r="L113" s="1">
        <v>4</v>
      </c>
      <c r="M113" s="1">
        <v>3</v>
      </c>
      <c r="N113" s="1">
        <v>1</v>
      </c>
      <c r="O113" s="1">
        <v>1</v>
      </c>
      <c r="P113" s="1">
        <v>0</v>
      </c>
      <c r="Q113" s="1">
        <v>0</v>
      </c>
      <c r="R113" s="1">
        <v>7</v>
      </c>
      <c r="S113" s="1">
        <v>0</v>
      </c>
      <c r="T113" s="1">
        <v>0</v>
      </c>
      <c r="U113" s="1">
        <v>3</v>
      </c>
      <c r="V113" s="1">
        <v>8</v>
      </c>
      <c r="W113" s="1">
        <v>0</v>
      </c>
      <c r="X113" s="1">
        <v>0</v>
      </c>
      <c r="Y113" s="1">
        <f t="shared" si="14"/>
        <v>538</v>
      </c>
      <c r="Z113" s="9">
        <f t="shared" si="15"/>
        <v>68</v>
      </c>
      <c r="AA113" s="29">
        <f t="shared" si="16"/>
        <v>0.88778877887788776</v>
      </c>
      <c r="AB113" s="29">
        <f t="shared" si="17"/>
        <v>0.11221122112211221</v>
      </c>
      <c r="AC113" s="7"/>
    </row>
    <row r="114" spans="1:29" s="4" customFormat="1" x14ac:dyDescent="0.2">
      <c r="A114" s="2">
        <v>16</v>
      </c>
      <c r="B114" s="2" t="s">
        <v>37</v>
      </c>
      <c r="C114" s="2">
        <v>131</v>
      </c>
      <c r="D114" s="1" t="s">
        <v>463</v>
      </c>
      <c r="E114" s="1" t="s">
        <v>468</v>
      </c>
      <c r="F114" s="2">
        <v>856</v>
      </c>
      <c r="G114" s="2" t="s">
        <v>19</v>
      </c>
      <c r="H114" s="11">
        <v>553</v>
      </c>
      <c r="I114" s="1">
        <v>0</v>
      </c>
      <c r="J114" s="1">
        <v>238</v>
      </c>
      <c r="K114" s="1">
        <v>233</v>
      </c>
      <c r="L114" s="1">
        <v>0</v>
      </c>
      <c r="M114" s="1">
        <v>0</v>
      </c>
      <c r="N114" s="1">
        <v>0</v>
      </c>
      <c r="O114" s="1">
        <v>10</v>
      </c>
      <c r="P114" s="1">
        <v>0</v>
      </c>
      <c r="Q114" s="1">
        <v>0</v>
      </c>
      <c r="R114" s="1">
        <v>6</v>
      </c>
      <c r="S114" s="1">
        <v>0</v>
      </c>
      <c r="T114" s="1">
        <v>0</v>
      </c>
      <c r="U114" s="1">
        <v>0</v>
      </c>
      <c r="V114" s="1">
        <v>5</v>
      </c>
      <c r="W114" s="1">
        <v>0</v>
      </c>
      <c r="X114" s="1">
        <v>2</v>
      </c>
      <c r="Y114" s="1">
        <f t="shared" si="14"/>
        <v>494</v>
      </c>
      <c r="Z114" s="9">
        <f t="shared" si="15"/>
        <v>59</v>
      </c>
      <c r="AA114" s="29">
        <f t="shared" si="16"/>
        <v>0.89330922242314648</v>
      </c>
      <c r="AB114" s="29">
        <f t="shared" si="17"/>
        <v>0.10669077757685352</v>
      </c>
      <c r="AC114" s="7"/>
    </row>
    <row r="115" spans="1:29" s="4" customFormat="1" x14ac:dyDescent="0.2">
      <c r="A115" s="2">
        <v>17</v>
      </c>
      <c r="B115" s="2" t="s">
        <v>37</v>
      </c>
      <c r="C115" s="2">
        <v>131</v>
      </c>
      <c r="D115" s="1" t="s">
        <v>463</v>
      </c>
      <c r="E115" s="1" t="s">
        <v>469</v>
      </c>
      <c r="F115" s="2">
        <v>856</v>
      </c>
      <c r="G115" s="2" t="s">
        <v>20</v>
      </c>
      <c r="H115" s="11">
        <v>472</v>
      </c>
      <c r="I115" s="1">
        <v>0</v>
      </c>
      <c r="J115" s="1">
        <v>196</v>
      </c>
      <c r="K115" s="1">
        <v>205</v>
      </c>
      <c r="L115" s="1">
        <v>2</v>
      </c>
      <c r="M115" s="1">
        <v>0</v>
      </c>
      <c r="N115" s="1">
        <v>1</v>
      </c>
      <c r="O115" s="1">
        <v>1</v>
      </c>
      <c r="P115" s="1">
        <v>1</v>
      </c>
      <c r="Q115" s="1">
        <v>0</v>
      </c>
      <c r="R115" s="1">
        <v>2</v>
      </c>
      <c r="S115" s="1">
        <v>2</v>
      </c>
      <c r="T115" s="1">
        <v>0</v>
      </c>
      <c r="U115" s="1">
        <v>0</v>
      </c>
      <c r="V115" s="1">
        <v>5</v>
      </c>
      <c r="W115" s="1">
        <v>0</v>
      </c>
      <c r="X115" s="1">
        <v>1</v>
      </c>
      <c r="Y115" s="1">
        <f t="shared" si="14"/>
        <v>416</v>
      </c>
      <c r="Z115" s="9">
        <f t="shared" si="15"/>
        <v>56</v>
      </c>
      <c r="AA115" s="29">
        <f t="shared" si="16"/>
        <v>0.88135593220338981</v>
      </c>
      <c r="AB115" s="29">
        <f t="shared" si="17"/>
        <v>0.11864406779661017</v>
      </c>
      <c r="AC115" s="7"/>
    </row>
    <row r="116" spans="1:29" s="4" customFormat="1" x14ac:dyDescent="0.2">
      <c r="A116" s="2">
        <v>18</v>
      </c>
      <c r="B116" s="2" t="s">
        <v>37</v>
      </c>
      <c r="C116" s="2">
        <v>131</v>
      </c>
      <c r="D116" s="1" t="s">
        <v>463</v>
      </c>
      <c r="E116" s="1" t="s">
        <v>470</v>
      </c>
      <c r="F116" s="2">
        <v>857</v>
      </c>
      <c r="G116" s="2" t="s">
        <v>10</v>
      </c>
      <c r="H116" s="11">
        <v>464</v>
      </c>
      <c r="I116" s="1">
        <v>2</v>
      </c>
      <c r="J116" s="1">
        <v>169</v>
      </c>
      <c r="K116" s="1">
        <v>194</v>
      </c>
      <c r="L116" s="1">
        <v>6</v>
      </c>
      <c r="M116" s="1">
        <v>1</v>
      </c>
      <c r="N116" s="1">
        <v>0</v>
      </c>
      <c r="O116" s="1">
        <v>5</v>
      </c>
      <c r="P116" s="1">
        <v>1</v>
      </c>
      <c r="Q116" s="1">
        <v>1</v>
      </c>
      <c r="R116" s="1">
        <v>6</v>
      </c>
      <c r="S116" s="1">
        <v>1</v>
      </c>
      <c r="T116" s="1">
        <v>0</v>
      </c>
      <c r="U116" s="1">
        <v>0</v>
      </c>
      <c r="V116" s="1">
        <v>6</v>
      </c>
      <c r="W116" s="1">
        <v>0</v>
      </c>
      <c r="X116" s="1">
        <v>2</v>
      </c>
      <c r="Y116" s="1">
        <f t="shared" si="14"/>
        <v>394</v>
      </c>
      <c r="Z116" s="9">
        <f t="shared" si="15"/>
        <v>70</v>
      </c>
      <c r="AA116" s="29">
        <f t="shared" si="16"/>
        <v>0.84913793103448276</v>
      </c>
      <c r="AB116" s="29">
        <f t="shared" si="17"/>
        <v>0.15086206896551724</v>
      </c>
      <c r="AC116" s="7"/>
    </row>
    <row r="117" spans="1:29" s="4" customFormat="1" x14ac:dyDescent="0.2">
      <c r="A117" s="2">
        <v>19</v>
      </c>
      <c r="B117" s="2" t="s">
        <v>37</v>
      </c>
      <c r="C117" s="2">
        <v>131</v>
      </c>
      <c r="D117" s="1" t="s">
        <v>463</v>
      </c>
      <c r="E117" s="1" t="s">
        <v>470</v>
      </c>
      <c r="F117" s="2">
        <v>857</v>
      </c>
      <c r="G117" s="2" t="s">
        <v>11</v>
      </c>
      <c r="H117" s="11"/>
      <c r="I117" s="144" t="s">
        <v>736</v>
      </c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  <c r="AA117" s="145"/>
      <c r="AB117" s="146"/>
      <c r="AC117" s="7"/>
    </row>
    <row r="118" spans="1:29" s="4" customFormat="1" x14ac:dyDescent="0.2">
      <c r="A118" s="2">
        <v>20</v>
      </c>
      <c r="B118" s="2" t="s">
        <v>37</v>
      </c>
      <c r="C118" s="2">
        <v>131</v>
      </c>
      <c r="D118" s="1" t="s">
        <v>463</v>
      </c>
      <c r="E118" s="1" t="s">
        <v>471</v>
      </c>
      <c r="F118" s="2">
        <v>857</v>
      </c>
      <c r="G118" s="2" t="s">
        <v>19</v>
      </c>
      <c r="H118" s="11">
        <v>454</v>
      </c>
      <c r="I118" s="1">
        <v>1</v>
      </c>
      <c r="J118" s="1">
        <v>168</v>
      </c>
      <c r="K118" s="1">
        <v>198</v>
      </c>
      <c r="L118" s="1">
        <v>2</v>
      </c>
      <c r="M118" s="1">
        <v>3</v>
      </c>
      <c r="N118" s="1">
        <v>2</v>
      </c>
      <c r="O118" s="1">
        <v>0</v>
      </c>
      <c r="P118" s="1">
        <v>0</v>
      </c>
      <c r="Q118" s="1">
        <v>19</v>
      </c>
      <c r="R118" s="1">
        <v>0</v>
      </c>
      <c r="S118" s="1">
        <v>0</v>
      </c>
      <c r="T118" s="1">
        <v>0</v>
      </c>
      <c r="U118" s="1">
        <v>2</v>
      </c>
      <c r="V118" s="1">
        <v>1</v>
      </c>
      <c r="W118" s="1">
        <v>0</v>
      </c>
      <c r="X118" s="1">
        <v>6</v>
      </c>
      <c r="Y118" s="1">
        <f t="shared" si="14"/>
        <v>402</v>
      </c>
      <c r="Z118" s="9">
        <f t="shared" si="15"/>
        <v>52</v>
      </c>
      <c r="AA118" s="29">
        <f t="shared" si="16"/>
        <v>0.88546255506607929</v>
      </c>
      <c r="AB118" s="29">
        <f t="shared" si="17"/>
        <v>0.11453744493392071</v>
      </c>
      <c r="AC118" s="7"/>
    </row>
    <row r="119" spans="1:29" s="4" customFormat="1" x14ac:dyDescent="0.2">
      <c r="A119" s="2">
        <v>21</v>
      </c>
      <c r="B119" s="2" t="s">
        <v>37</v>
      </c>
      <c r="C119" s="2">
        <v>131</v>
      </c>
      <c r="D119" s="1" t="s">
        <v>463</v>
      </c>
      <c r="E119" s="1" t="s">
        <v>472</v>
      </c>
      <c r="F119" s="2">
        <v>857</v>
      </c>
      <c r="G119" s="2" t="s">
        <v>20</v>
      </c>
      <c r="H119" s="11">
        <v>312</v>
      </c>
      <c r="I119" s="1">
        <v>0</v>
      </c>
      <c r="J119" s="1">
        <v>113</v>
      </c>
      <c r="K119" s="1">
        <v>165</v>
      </c>
      <c r="L119" s="1">
        <v>1</v>
      </c>
      <c r="M119" s="1">
        <v>1</v>
      </c>
      <c r="N119" s="1">
        <v>3</v>
      </c>
      <c r="O119" s="1">
        <v>2</v>
      </c>
      <c r="P119" s="1">
        <v>0</v>
      </c>
      <c r="Q119" s="1">
        <v>2</v>
      </c>
      <c r="R119" s="1">
        <v>1</v>
      </c>
      <c r="S119" s="1">
        <v>1</v>
      </c>
      <c r="T119" s="1">
        <v>0</v>
      </c>
      <c r="U119" s="1">
        <v>0</v>
      </c>
      <c r="V119" s="1">
        <v>2</v>
      </c>
      <c r="W119" s="1">
        <v>0</v>
      </c>
      <c r="X119" s="1">
        <v>3</v>
      </c>
      <c r="Y119" s="1">
        <f t="shared" si="14"/>
        <v>294</v>
      </c>
      <c r="Z119" s="9">
        <f t="shared" si="15"/>
        <v>18</v>
      </c>
      <c r="AA119" s="29">
        <f t="shared" si="16"/>
        <v>0.94230769230769229</v>
      </c>
      <c r="AB119" s="29">
        <f t="shared" si="17"/>
        <v>5.7692307692307696E-2</v>
      </c>
      <c r="AC119" s="7"/>
    </row>
    <row r="120" spans="1:29" s="4" customFormat="1" x14ac:dyDescent="0.2">
      <c r="A120" s="2">
        <v>22</v>
      </c>
      <c r="B120" s="2" t="s">
        <v>37</v>
      </c>
      <c r="C120" s="2">
        <v>131</v>
      </c>
      <c r="D120" s="1" t="s">
        <v>463</v>
      </c>
      <c r="E120" s="1" t="s">
        <v>473</v>
      </c>
      <c r="F120" s="2">
        <v>857</v>
      </c>
      <c r="G120" s="2" t="s">
        <v>39</v>
      </c>
      <c r="H120" s="11">
        <v>420</v>
      </c>
      <c r="I120" s="1">
        <v>0</v>
      </c>
      <c r="J120" s="1">
        <v>167</v>
      </c>
      <c r="K120" s="1">
        <v>167</v>
      </c>
      <c r="L120" s="1">
        <v>0</v>
      </c>
      <c r="M120" s="1">
        <v>2</v>
      </c>
      <c r="N120" s="1">
        <v>2</v>
      </c>
      <c r="O120" s="1">
        <v>13</v>
      </c>
      <c r="P120" s="1">
        <v>2</v>
      </c>
      <c r="Q120" s="1">
        <v>0</v>
      </c>
      <c r="R120" s="1">
        <v>2</v>
      </c>
      <c r="S120" s="1">
        <v>0</v>
      </c>
      <c r="T120" s="1">
        <v>1</v>
      </c>
      <c r="U120" s="1">
        <v>0</v>
      </c>
      <c r="V120" s="1">
        <v>1</v>
      </c>
      <c r="W120" s="1">
        <v>1</v>
      </c>
      <c r="X120" s="1">
        <v>4</v>
      </c>
      <c r="Y120" s="1">
        <f t="shared" si="14"/>
        <v>362</v>
      </c>
      <c r="Z120" s="9">
        <f t="shared" si="15"/>
        <v>58</v>
      </c>
      <c r="AA120" s="29">
        <f t="shared" si="16"/>
        <v>0.86190476190476195</v>
      </c>
      <c r="AB120" s="29">
        <f t="shared" si="17"/>
        <v>0.1380952380952381</v>
      </c>
      <c r="AC120" s="7"/>
    </row>
    <row r="121" spans="1:29" s="4" customFormat="1" x14ac:dyDescent="0.2">
      <c r="A121" s="2">
        <v>23</v>
      </c>
      <c r="B121" s="2" t="s">
        <v>37</v>
      </c>
      <c r="C121" s="2">
        <v>131</v>
      </c>
      <c r="D121" s="1" t="s">
        <v>463</v>
      </c>
      <c r="E121" s="1" t="s">
        <v>63</v>
      </c>
      <c r="F121" s="2">
        <v>858</v>
      </c>
      <c r="G121" s="2" t="s">
        <v>10</v>
      </c>
      <c r="H121" s="11">
        <v>455</v>
      </c>
      <c r="I121" s="1">
        <v>1</v>
      </c>
      <c r="J121" s="1">
        <v>301</v>
      </c>
      <c r="K121" s="1">
        <v>86</v>
      </c>
      <c r="L121" s="1">
        <v>1</v>
      </c>
      <c r="M121" s="1">
        <v>0</v>
      </c>
      <c r="N121" s="1">
        <v>2</v>
      </c>
      <c r="O121" s="1">
        <v>6</v>
      </c>
      <c r="P121" s="1">
        <v>0</v>
      </c>
      <c r="Q121" s="1">
        <v>1</v>
      </c>
      <c r="R121" s="1">
        <v>1</v>
      </c>
      <c r="S121" s="1">
        <v>0</v>
      </c>
      <c r="T121" s="1">
        <v>0</v>
      </c>
      <c r="U121" s="1">
        <v>0</v>
      </c>
      <c r="V121" s="1">
        <v>8</v>
      </c>
      <c r="W121" s="1">
        <v>0</v>
      </c>
      <c r="X121" s="1">
        <v>1</v>
      </c>
      <c r="Y121" s="1">
        <f t="shared" si="14"/>
        <v>408</v>
      </c>
      <c r="Z121" s="9">
        <f t="shared" si="15"/>
        <v>47</v>
      </c>
      <c r="AA121" s="29">
        <f t="shared" si="16"/>
        <v>0.89670329670329674</v>
      </c>
      <c r="AB121" s="29">
        <f t="shared" si="17"/>
        <v>0.10329670329670329</v>
      </c>
      <c r="AC121" s="7"/>
    </row>
    <row r="122" spans="1:29" s="4" customFormat="1" x14ac:dyDescent="0.2">
      <c r="A122" s="2">
        <v>24</v>
      </c>
      <c r="B122" s="2" t="s">
        <v>37</v>
      </c>
      <c r="C122" s="2">
        <v>131</v>
      </c>
      <c r="D122" s="1" t="s">
        <v>463</v>
      </c>
      <c r="E122" s="1" t="s">
        <v>63</v>
      </c>
      <c r="F122" s="2">
        <v>858</v>
      </c>
      <c r="G122" s="2" t="s">
        <v>11</v>
      </c>
      <c r="H122" s="11">
        <v>454</v>
      </c>
      <c r="I122" s="1">
        <v>0</v>
      </c>
      <c r="J122" s="1">
        <v>289</v>
      </c>
      <c r="K122" s="1">
        <v>84</v>
      </c>
      <c r="L122" s="1">
        <v>2</v>
      </c>
      <c r="M122" s="1">
        <v>1</v>
      </c>
      <c r="N122" s="1">
        <v>3</v>
      </c>
      <c r="O122" s="1">
        <v>14</v>
      </c>
      <c r="P122" s="1">
        <v>1</v>
      </c>
      <c r="Q122" s="1">
        <v>1</v>
      </c>
      <c r="R122" s="1">
        <v>0</v>
      </c>
      <c r="S122" s="1">
        <v>0</v>
      </c>
      <c r="T122" s="1">
        <v>0</v>
      </c>
      <c r="U122" s="1">
        <v>0</v>
      </c>
      <c r="V122" s="1">
        <v>8</v>
      </c>
      <c r="W122" s="1">
        <v>0</v>
      </c>
      <c r="X122" s="1">
        <v>1</v>
      </c>
      <c r="Y122" s="1">
        <f t="shared" si="14"/>
        <v>404</v>
      </c>
      <c r="Z122" s="9">
        <f t="shared" si="15"/>
        <v>50</v>
      </c>
      <c r="AA122" s="29">
        <f t="shared" si="16"/>
        <v>0.88986784140969166</v>
      </c>
      <c r="AB122" s="29">
        <f t="shared" si="17"/>
        <v>0.11013215859030837</v>
      </c>
      <c r="AC122" s="7"/>
    </row>
    <row r="123" spans="1:29" s="4" customFormat="1" x14ac:dyDescent="0.2">
      <c r="A123" s="2">
        <v>25</v>
      </c>
      <c r="B123" s="2" t="s">
        <v>37</v>
      </c>
      <c r="C123" s="2">
        <v>131</v>
      </c>
      <c r="D123" s="1" t="s">
        <v>463</v>
      </c>
      <c r="E123" s="1" t="s">
        <v>474</v>
      </c>
      <c r="F123" s="2">
        <v>858</v>
      </c>
      <c r="G123" s="2" t="s">
        <v>19</v>
      </c>
      <c r="H123" s="11">
        <v>481</v>
      </c>
      <c r="I123" s="1">
        <v>1</v>
      </c>
      <c r="J123" s="1">
        <v>168</v>
      </c>
      <c r="K123" s="1">
        <v>190</v>
      </c>
      <c r="L123" s="1">
        <v>0</v>
      </c>
      <c r="M123" s="1">
        <v>3</v>
      </c>
      <c r="N123" s="1">
        <v>0</v>
      </c>
      <c r="O123" s="1">
        <v>32</v>
      </c>
      <c r="P123" s="1">
        <v>0</v>
      </c>
      <c r="Q123" s="1">
        <v>1</v>
      </c>
      <c r="R123" s="1">
        <v>4</v>
      </c>
      <c r="S123" s="1">
        <v>0</v>
      </c>
      <c r="T123" s="1">
        <v>0</v>
      </c>
      <c r="U123" s="1">
        <v>1</v>
      </c>
      <c r="V123" s="1">
        <v>5</v>
      </c>
      <c r="W123" s="1">
        <v>0</v>
      </c>
      <c r="X123" s="1">
        <v>4</v>
      </c>
      <c r="Y123" s="1">
        <f t="shared" si="14"/>
        <v>409</v>
      </c>
      <c r="Z123" s="9">
        <f t="shared" si="15"/>
        <v>72</v>
      </c>
      <c r="AA123" s="29">
        <f t="shared" si="16"/>
        <v>0.8503118503118503</v>
      </c>
      <c r="AB123" s="29">
        <f t="shared" si="17"/>
        <v>0.1496881496881497</v>
      </c>
      <c r="AC123" s="7"/>
    </row>
    <row r="124" spans="1:29" s="4" customFormat="1" x14ac:dyDescent="0.2">
      <c r="A124" s="2">
        <v>26</v>
      </c>
      <c r="B124" s="2" t="s">
        <v>37</v>
      </c>
      <c r="C124" s="2">
        <v>131</v>
      </c>
      <c r="D124" s="1" t="s">
        <v>463</v>
      </c>
      <c r="E124" s="1" t="s">
        <v>474</v>
      </c>
      <c r="F124" s="2">
        <v>858</v>
      </c>
      <c r="G124" s="2" t="s">
        <v>21</v>
      </c>
      <c r="H124" s="11">
        <v>481</v>
      </c>
      <c r="I124" s="1">
        <v>2</v>
      </c>
      <c r="J124" s="1">
        <v>170</v>
      </c>
      <c r="K124" s="1">
        <v>177</v>
      </c>
      <c r="L124" s="1">
        <v>1</v>
      </c>
      <c r="M124" s="1">
        <v>3</v>
      </c>
      <c r="N124" s="1">
        <v>0</v>
      </c>
      <c r="O124" s="1">
        <v>29</v>
      </c>
      <c r="P124" s="1">
        <v>0</v>
      </c>
      <c r="Q124" s="1">
        <v>0</v>
      </c>
      <c r="R124" s="1">
        <v>4</v>
      </c>
      <c r="S124" s="1">
        <v>0</v>
      </c>
      <c r="T124" s="1">
        <v>0</v>
      </c>
      <c r="U124" s="1">
        <v>0</v>
      </c>
      <c r="V124" s="1">
        <v>9</v>
      </c>
      <c r="W124" s="1">
        <v>0</v>
      </c>
      <c r="X124" s="1">
        <v>0</v>
      </c>
      <c r="Y124" s="1">
        <f t="shared" si="14"/>
        <v>395</v>
      </c>
      <c r="Z124" s="9">
        <f t="shared" si="15"/>
        <v>86</v>
      </c>
      <c r="AA124" s="29">
        <f t="shared" si="16"/>
        <v>0.8212058212058212</v>
      </c>
      <c r="AB124" s="29">
        <f t="shared" si="17"/>
        <v>0.1787941787941788</v>
      </c>
      <c r="AC124" s="7"/>
    </row>
    <row r="125" spans="1:29" s="4" customFormat="1" x14ac:dyDescent="0.2">
      <c r="A125" s="2">
        <v>27</v>
      </c>
      <c r="B125" s="2" t="s">
        <v>37</v>
      </c>
      <c r="C125" s="2">
        <v>131</v>
      </c>
      <c r="D125" s="1" t="s">
        <v>463</v>
      </c>
      <c r="E125" s="1" t="s">
        <v>475</v>
      </c>
      <c r="F125" s="2">
        <v>859</v>
      </c>
      <c r="G125" s="2" t="s">
        <v>10</v>
      </c>
      <c r="H125" s="11">
        <v>457</v>
      </c>
      <c r="I125" s="1">
        <v>0</v>
      </c>
      <c r="J125" s="1">
        <v>188</v>
      </c>
      <c r="K125" s="1">
        <v>162</v>
      </c>
      <c r="L125" s="1">
        <v>1</v>
      </c>
      <c r="M125" s="1">
        <v>1</v>
      </c>
      <c r="N125" s="1">
        <v>0</v>
      </c>
      <c r="O125" s="1">
        <v>48</v>
      </c>
      <c r="P125" s="1">
        <v>0</v>
      </c>
      <c r="Q125" s="1">
        <v>0</v>
      </c>
      <c r="R125" s="1">
        <v>1</v>
      </c>
      <c r="S125" s="1">
        <v>1</v>
      </c>
      <c r="T125" s="1">
        <v>0</v>
      </c>
      <c r="U125" s="1">
        <v>0</v>
      </c>
      <c r="V125" s="1">
        <v>6</v>
      </c>
      <c r="W125" s="1">
        <v>0</v>
      </c>
      <c r="X125" s="1">
        <v>3</v>
      </c>
      <c r="Y125" s="1">
        <f t="shared" si="14"/>
        <v>411</v>
      </c>
      <c r="Z125" s="9">
        <f t="shared" si="15"/>
        <v>46</v>
      </c>
      <c r="AA125" s="29">
        <f t="shared" si="16"/>
        <v>0.89934354485776802</v>
      </c>
      <c r="AB125" s="29">
        <f t="shared" si="17"/>
        <v>0.10065645514223195</v>
      </c>
      <c r="AC125" s="7"/>
    </row>
    <row r="126" spans="1:29" s="4" customFormat="1" x14ac:dyDescent="0.2">
      <c r="A126" s="2">
        <v>28</v>
      </c>
      <c r="B126" s="2" t="s">
        <v>37</v>
      </c>
      <c r="C126" s="2">
        <v>131</v>
      </c>
      <c r="D126" s="1" t="s">
        <v>463</v>
      </c>
      <c r="E126" s="1" t="s">
        <v>475</v>
      </c>
      <c r="F126" s="2">
        <v>859</v>
      </c>
      <c r="G126" s="2" t="s">
        <v>11</v>
      </c>
      <c r="H126" s="11">
        <v>457</v>
      </c>
      <c r="I126" s="1">
        <v>0</v>
      </c>
      <c r="J126" s="1">
        <v>215</v>
      </c>
      <c r="K126" s="1">
        <v>147</v>
      </c>
      <c r="L126" s="1">
        <v>1</v>
      </c>
      <c r="M126" s="1">
        <v>0</v>
      </c>
      <c r="N126" s="1">
        <v>0</v>
      </c>
      <c r="O126" s="1">
        <v>23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1</v>
      </c>
      <c r="W126" s="1">
        <v>0</v>
      </c>
      <c r="X126" s="1">
        <v>5</v>
      </c>
      <c r="Y126" s="1">
        <f t="shared" si="14"/>
        <v>392</v>
      </c>
      <c r="Z126" s="9">
        <f t="shared" si="15"/>
        <v>65</v>
      </c>
      <c r="AA126" s="29">
        <f t="shared" si="16"/>
        <v>0.85776805251641142</v>
      </c>
      <c r="AB126" s="29">
        <f t="shared" si="17"/>
        <v>0.14223194748358861</v>
      </c>
      <c r="AC126" s="7"/>
    </row>
    <row r="127" spans="1:29" s="4" customFormat="1" x14ac:dyDescent="0.2">
      <c r="A127" s="2">
        <v>29</v>
      </c>
      <c r="B127" s="2" t="s">
        <v>37</v>
      </c>
      <c r="C127" s="2">
        <v>131</v>
      </c>
      <c r="D127" s="1" t="s">
        <v>463</v>
      </c>
      <c r="E127" s="1" t="s">
        <v>476</v>
      </c>
      <c r="F127" s="2">
        <v>860</v>
      </c>
      <c r="G127" s="2" t="s">
        <v>10</v>
      </c>
      <c r="H127" s="11">
        <v>529</v>
      </c>
      <c r="I127" s="1">
        <v>0</v>
      </c>
      <c r="J127" s="1">
        <v>197</v>
      </c>
      <c r="K127" s="1">
        <v>249</v>
      </c>
      <c r="L127" s="1">
        <v>3</v>
      </c>
      <c r="M127" s="1">
        <v>1</v>
      </c>
      <c r="N127" s="1">
        <v>5</v>
      </c>
      <c r="O127" s="1">
        <v>4</v>
      </c>
      <c r="P127" s="1">
        <v>0</v>
      </c>
      <c r="Q127" s="1">
        <v>2</v>
      </c>
      <c r="R127" s="1">
        <v>1</v>
      </c>
      <c r="S127" s="1">
        <v>0</v>
      </c>
      <c r="T127" s="1">
        <v>0</v>
      </c>
      <c r="U127" s="1">
        <v>0</v>
      </c>
      <c r="V127" s="1">
        <v>10</v>
      </c>
      <c r="W127" s="1">
        <v>0</v>
      </c>
      <c r="X127" s="1">
        <v>6</v>
      </c>
      <c r="Y127" s="1">
        <f t="shared" si="14"/>
        <v>478</v>
      </c>
      <c r="Z127" s="9">
        <f t="shared" si="15"/>
        <v>51</v>
      </c>
      <c r="AA127" s="29">
        <f t="shared" si="16"/>
        <v>0.9035916824196597</v>
      </c>
      <c r="AB127" s="29">
        <f t="shared" si="17"/>
        <v>9.6408317580340269E-2</v>
      </c>
      <c r="AC127" s="7"/>
    </row>
    <row r="128" spans="1:29" s="4" customFormat="1" x14ac:dyDescent="0.2">
      <c r="A128" s="2">
        <v>30</v>
      </c>
      <c r="B128" s="2" t="s">
        <v>37</v>
      </c>
      <c r="C128" s="2">
        <v>131</v>
      </c>
      <c r="D128" s="1" t="s">
        <v>463</v>
      </c>
      <c r="E128" s="1" t="s">
        <v>477</v>
      </c>
      <c r="F128" s="2">
        <v>861</v>
      </c>
      <c r="G128" s="2" t="s">
        <v>10</v>
      </c>
      <c r="H128" s="11">
        <v>559</v>
      </c>
      <c r="I128" s="1">
        <v>1</v>
      </c>
      <c r="J128" s="1">
        <v>303</v>
      </c>
      <c r="K128" s="1">
        <v>170</v>
      </c>
      <c r="L128" s="1">
        <v>1</v>
      </c>
      <c r="M128" s="1">
        <v>0</v>
      </c>
      <c r="N128" s="1">
        <v>1</v>
      </c>
      <c r="O128" s="1">
        <v>2</v>
      </c>
      <c r="P128" s="1">
        <v>0</v>
      </c>
      <c r="Q128" s="1">
        <v>6</v>
      </c>
      <c r="R128" s="1">
        <v>1</v>
      </c>
      <c r="S128" s="1">
        <v>0</v>
      </c>
      <c r="T128" s="1">
        <v>0</v>
      </c>
      <c r="U128" s="1">
        <v>0</v>
      </c>
      <c r="V128" s="1">
        <v>3</v>
      </c>
      <c r="W128" s="1">
        <v>1</v>
      </c>
      <c r="X128" s="1">
        <v>3</v>
      </c>
      <c r="Y128" s="1">
        <f t="shared" si="14"/>
        <v>492</v>
      </c>
      <c r="Z128" s="9">
        <f t="shared" si="15"/>
        <v>67</v>
      </c>
      <c r="AA128" s="29">
        <f t="shared" si="16"/>
        <v>0.88014311270125223</v>
      </c>
      <c r="AB128" s="29">
        <f t="shared" si="17"/>
        <v>0.11985688729874776</v>
      </c>
      <c r="AC128" s="7"/>
    </row>
    <row r="129" spans="1:29" s="4" customFormat="1" x14ac:dyDescent="0.2">
      <c r="A129" s="2">
        <v>31</v>
      </c>
      <c r="B129" s="2" t="s">
        <v>37</v>
      </c>
      <c r="C129" s="2">
        <v>131</v>
      </c>
      <c r="D129" s="1" t="s">
        <v>463</v>
      </c>
      <c r="E129" s="1" t="s">
        <v>477</v>
      </c>
      <c r="F129" s="2">
        <v>861</v>
      </c>
      <c r="G129" s="2" t="s">
        <v>11</v>
      </c>
      <c r="H129" s="11">
        <v>558</v>
      </c>
      <c r="I129" s="1">
        <v>0</v>
      </c>
      <c r="J129" s="1">
        <v>270</v>
      </c>
      <c r="K129" s="1">
        <v>194</v>
      </c>
      <c r="L129" s="1">
        <v>5</v>
      </c>
      <c r="M129" s="1">
        <v>0</v>
      </c>
      <c r="N129" s="1">
        <v>0</v>
      </c>
      <c r="O129" s="1">
        <v>7</v>
      </c>
      <c r="P129" s="1">
        <v>1</v>
      </c>
      <c r="Q129" s="1">
        <v>1</v>
      </c>
      <c r="R129" s="1">
        <v>1</v>
      </c>
      <c r="S129" s="1">
        <v>0</v>
      </c>
      <c r="T129" s="1">
        <v>0</v>
      </c>
      <c r="U129" s="1">
        <v>0</v>
      </c>
      <c r="V129" s="1">
        <v>12</v>
      </c>
      <c r="W129" s="1">
        <v>0</v>
      </c>
      <c r="X129" s="1">
        <v>2</v>
      </c>
      <c r="Y129" s="1">
        <f t="shared" si="14"/>
        <v>493</v>
      </c>
      <c r="Z129" s="9">
        <f t="shared" si="15"/>
        <v>65</v>
      </c>
      <c r="AA129" s="29">
        <f t="shared" si="16"/>
        <v>0.88351254480286734</v>
      </c>
      <c r="AB129" s="29">
        <f t="shared" si="17"/>
        <v>0.11648745519713262</v>
      </c>
      <c r="AC129" s="7"/>
    </row>
    <row r="130" spans="1:29" s="4" customFormat="1" x14ac:dyDescent="0.2">
      <c r="A130" s="2">
        <v>32</v>
      </c>
      <c r="B130" s="2" t="s">
        <v>37</v>
      </c>
      <c r="C130" s="2">
        <v>131</v>
      </c>
      <c r="D130" s="1" t="s">
        <v>463</v>
      </c>
      <c r="E130" s="1" t="s">
        <v>478</v>
      </c>
      <c r="F130" s="2">
        <v>861</v>
      </c>
      <c r="G130" s="2" t="s">
        <v>19</v>
      </c>
      <c r="H130" s="11">
        <v>628</v>
      </c>
      <c r="I130" s="1">
        <v>1</v>
      </c>
      <c r="J130" s="1">
        <v>288</v>
      </c>
      <c r="K130" s="1">
        <v>225</v>
      </c>
      <c r="L130" s="1">
        <v>2</v>
      </c>
      <c r="M130" s="1">
        <v>2</v>
      </c>
      <c r="N130" s="1">
        <v>0</v>
      </c>
      <c r="O130" s="1">
        <v>20</v>
      </c>
      <c r="P130" s="1">
        <v>0</v>
      </c>
      <c r="Q130" s="1">
        <v>11</v>
      </c>
      <c r="R130" s="1">
        <v>4</v>
      </c>
      <c r="S130" s="1">
        <v>0</v>
      </c>
      <c r="T130" s="1">
        <v>0</v>
      </c>
      <c r="U130" s="1">
        <v>0</v>
      </c>
      <c r="V130" s="1">
        <v>2</v>
      </c>
      <c r="W130" s="1">
        <v>0</v>
      </c>
      <c r="X130" s="1">
        <v>4</v>
      </c>
      <c r="Y130" s="1">
        <f t="shared" si="14"/>
        <v>559</v>
      </c>
      <c r="Z130" s="9">
        <f t="shared" si="15"/>
        <v>69</v>
      </c>
      <c r="AA130" s="29">
        <f t="shared" si="16"/>
        <v>0.89012738853503182</v>
      </c>
      <c r="AB130" s="29">
        <f t="shared" si="17"/>
        <v>0.10987261146496816</v>
      </c>
      <c r="AC130" s="7"/>
    </row>
    <row r="131" spans="1:29" s="28" customFormat="1" x14ac:dyDescent="0.2">
      <c r="A131" s="26">
        <v>33</v>
      </c>
      <c r="B131" s="26" t="s">
        <v>37</v>
      </c>
      <c r="C131" s="2">
        <v>131</v>
      </c>
      <c r="D131" s="1" t="s">
        <v>463</v>
      </c>
      <c r="E131" s="27" t="s">
        <v>479</v>
      </c>
      <c r="F131" s="46">
        <v>861</v>
      </c>
      <c r="G131" s="46" t="s">
        <v>20</v>
      </c>
      <c r="H131" s="30">
        <v>350</v>
      </c>
      <c r="I131" s="27">
        <v>0</v>
      </c>
      <c r="J131" s="27">
        <v>164</v>
      </c>
      <c r="K131" s="27">
        <v>141</v>
      </c>
      <c r="L131" s="27">
        <v>1</v>
      </c>
      <c r="M131" s="27">
        <v>1</v>
      </c>
      <c r="N131" s="27">
        <v>1</v>
      </c>
      <c r="O131" s="27">
        <v>6</v>
      </c>
      <c r="P131" s="27">
        <v>0</v>
      </c>
      <c r="Q131" s="27">
        <v>3</v>
      </c>
      <c r="R131" s="27">
        <v>2</v>
      </c>
      <c r="S131" s="27">
        <v>1</v>
      </c>
      <c r="T131" s="27">
        <v>0</v>
      </c>
      <c r="U131" s="27">
        <v>0</v>
      </c>
      <c r="V131" s="27">
        <v>4</v>
      </c>
      <c r="W131" s="27">
        <v>0</v>
      </c>
      <c r="X131" s="27">
        <v>1</v>
      </c>
      <c r="Y131" s="27">
        <f>SUM(I131:X131)</f>
        <v>325</v>
      </c>
      <c r="Z131" s="9">
        <f t="shared" si="15"/>
        <v>25</v>
      </c>
      <c r="AA131" s="29">
        <f t="shared" si="16"/>
        <v>0.9285714285714286</v>
      </c>
      <c r="AB131" s="29">
        <f t="shared" si="17"/>
        <v>7.1428571428571425E-2</v>
      </c>
      <c r="AC131" s="7"/>
    </row>
    <row r="132" spans="1:29" x14ac:dyDescent="0.2">
      <c r="A132" s="16"/>
      <c r="D132" s="128" t="s">
        <v>718</v>
      </c>
      <c r="E132" s="129"/>
      <c r="F132" s="68">
        <f>COUNTIF(G99:G131,"B")</f>
        <v>11</v>
      </c>
      <c r="G132" s="68">
        <f>COUNTA(G99:G131)</f>
        <v>33</v>
      </c>
      <c r="H132" s="69">
        <f>SUM(H99:H131)</f>
        <v>15990</v>
      </c>
      <c r="I132" s="69">
        <f>SUM(I99:I131)</f>
        <v>33</v>
      </c>
      <c r="J132" s="69">
        <f>SUM(J99:J131)</f>
        <v>6887</v>
      </c>
      <c r="K132" s="69">
        <f t="shared" ref="K132:X132" si="18">SUM(K99:K131)</f>
        <v>5925</v>
      </c>
      <c r="L132" s="69">
        <f t="shared" si="18"/>
        <v>61</v>
      </c>
      <c r="M132" s="69">
        <v>32</v>
      </c>
      <c r="N132" s="69">
        <f>SUM(N99:N131)</f>
        <v>86</v>
      </c>
      <c r="O132" s="69">
        <f t="shared" si="18"/>
        <v>396</v>
      </c>
      <c r="P132" s="69">
        <f t="shared" si="18"/>
        <v>8</v>
      </c>
      <c r="Q132" s="69">
        <f t="shared" si="18"/>
        <v>65</v>
      </c>
      <c r="R132" s="69">
        <v>87</v>
      </c>
      <c r="S132" s="69">
        <v>0</v>
      </c>
      <c r="T132" s="69">
        <v>0</v>
      </c>
      <c r="U132" s="69">
        <v>0</v>
      </c>
      <c r="V132" s="69">
        <f t="shared" si="18"/>
        <v>202</v>
      </c>
      <c r="W132" s="69">
        <f t="shared" si="18"/>
        <v>4</v>
      </c>
      <c r="X132" s="69">
        <f t="shared" si="18"/>
        <v>100</v>
      </c>
      <c r="Y132" s="70">
        <v>13597</v>
      </c>
      <c r="Z132" s="70">
        <f>H132-Y132</f>
        <v>2393</v>
      </c>
      <c r="AA132" s="71">
        <f>Y132/H132</f>
        <v>0.85034396497811127</v>
      </c>
      <c r="AB132" s="71">
        <f>Z132/H132</f>
        <v>0.14965603502188868</v>
      </c>
    </row>
    <row r="133" spans="1:29" x14ac:dyDescent="0.2">
      <c r="AA133" s="19"/>
      <c r="AB133" s="19"/>
    </row>
    <row r="134" spans="1:29" s="32" customFormat="1" x14ac:dyDescent="0.2">
      <c r="A134" s="31"/>
      <c r="B134" s="31"/>
      <c r="C134" s="31"/>
      <c r="E134" s="133" t="s">
        <v>51</v>
      </c>
      <c r="F134" s="134"/>
      <c r="G134" s="134"/>
      <c r="H134" s="134"/>
      <c r="I134" s="63" t="s">
        <v>0</v>
      </c>
      <c r="J134" s="63" t="s">
        <v>1</v>
      </c>
      <c r="K134" s="63" t="s">
        <v>2</v>
      </c>
      <c r="L134" s="63" t="s">
        <v>27</v>
      </c>
      <c r="M134" s="63" t="s">
        <v>3</v>
      </c>
      <c r="N134" s="63" t="s">
        <v>28</v>
      </c>
      <c r="O134" s="63" t="s">
        <v>25</v>
      </c>
      <c r="P134" s="63" t="s">
        <v>29</v>
      </c>
      <c r="Q134" s="63" t="s">
        <v>4</v>
      </c>
      <c r="R134" s="36" t="s">
        <v>26</v>
      </c>
      <c r="S134" s="37" t="s">
        <v>46</v>
      </c>
      <c r="T134" s="37"/>
      <c r="AA134" s="33"/>
      <c r="AB134" s="33"/>
      <c r="AC134" s="7"/>
    </row>
    <row r="135" spans="1:29" s="4" customFormat="1" x14ac:dyDescent="0.2">
      <c r="A135" s="3"/>
      <c r="B135" s="3"/>
      <c r="C135" s="3"/>
      <c r="E135" s="134"/>
      <c r="F135" s="134"/>
      <c r="G135" s="134"/>
      <c r="H135" s="134"/>
      <c r="I135" s="72">
        <f>I132+29</f>
        <v>62</v>
      </c>
      <c r="J135" s="72">
        <f>J132+101</f>
        <v>6988</v>
      </c>
      <c r="K135" s="72">
        <f>K132+29</f>
        <v>5954</v>
      </c>
      <c r="L135" s="72">
        <f>L132+101</f>
        <v>162</v>
      </c>
      <c r="M135" s="72">
        <f>M132+29</f>
        <v>61</v>
      </c>
      <c r="N135" s="72">
        <f>N132</f>
        <v>86</v>
      </c>
      <c r="O135" s="72">
        <f>O132</f>
        <v>396</v>
      </c>
      <c r="P135" s="72">
        <f>P132</f>
        <v>8</v>
      </c>
      <c r="Q135" s="72">
        <f>Q132</f>
        <v>65</v>
      </c>
      <c r="R135" s="82">
        <f>W132</f>
        <v>4</v>
      </c>
      <c r="S135" s="83">
        <f>X132</f>
        <v>100</v>
      </c>
      <c r="T135" s="38"/>
      <c r="AA135" s="10"/>
      <c r="AB135" s="10"/>
      <c r="AC135" s="7"/>
    </row>
    <row r="136" spans="1:29" s="4" customFormat="1" ht="6.75" customHeight="1" x14ac:dyDescent="0.2">
      <c r="A136" s="3"/>
      <c r="B136" s="3"/>
      <c r="C136" s="3"/>
      <c r="F136" s="3"/>
      <c r="G136" s="3"/>
      <c r="H136" s="12"/>
      <c r="I136" s="3"/>
      <c r="J136" s="3"/>
      <c r="K136" s="3"/>
      <c r="L136" s="3"/>
      <c r="M136" s="3"/>
      <c r="N136" s="3"/>
      <c r="O136" s="3"/>
      <c r="P136" s="3"/>
      <c r="Q136" s="3"/>
      <c r="R136" s="39"/>
      <c r="S136" s="40"/>
      <c r="T136" s="40"/>
      <c r="AA136" s="10"/>
      <c r="AB136" s="10"/>
      <c r="AC136" s="7"/>
    </row>
    <row r="137" spans="1:29" s="13" customFormat="1" x14ac:dyDescent="0.2">
      <c r="A137" s="34"/>
      <c r="B137" s="34"/>
      <c r="C137" s="34"/>
      <c r="E137" s="133" t="s">
        <v>52</v>
      </c>
      <c r="F137" s="133"/>
      <c r="G137" s="133"/>
      <c r="H137" s="133"/>
      <c r="I137" s="133" t="s">
        <v>530</v>
      </c>
      <c r="J137" s="134"/>
      <c r="K137" s="134"/>
      <c r="L137" s="133" t="s">
        <v>531</v>
      </c>
      <c r="M137" s="133"/>
      <c r="N137" s="63" t="s">
        <v>28</v>
      </c>
      <c r="O137" s="63" t="s">
        <v>25</v>
      </c>
      <c r="P137" s="63" t="s">
        <v>29</v>
      </c>
      <c r="Q137" s="63" t="s">
        <v>4</v>
      </c>
      <c r="AA137" s="35"/>
      <c r="AB137" s="35"/>
      <c r="AC137" s="7"/>
    </row>
    <row r="138" spans="1:29" s="4" customFormat="1" x14ac:dyDescent="0.2">
      <c r="A138" s="3"/>
      <c r="B138" s="3"/>
      <c r="C138" s="3"/>
      <c r="E138" s="133"/>
      <c r="F138" s="133"/>
      <c r="G138" s="133"/>
      <c r="H138" s="133"/>
      <c r="I138" s="135">
        <v>5990</v>
      </c>
      <c r="J138" s="136"/>
      <c r="K138" s="136"/>
      <c r="L138" s="135">
        <v>6948</v>
      </c>
      <c r="M138" s="136"/>
      <c r="N138" s="64">
        <f>N135</f>
        <v>86</v>
      </c>
      <c r="O138" s="64">
        <f>O135</f>
        <v>396</v>
      </c>
      <c r="P138" s="64">
        <f>P135</f>
        <v>8</v>
      </c>
      <c r="Q138" s="64">
        <f>Q135</f>
        <v>65</v>
      </c>
      <c r="AA138" s="10"/>
      <c r="AB138" s="10"/>
      <c r="AC138" s="7"/>
    </row>
    <row r="139" spans="1:29" s="4" customFormat="1" ht="43.5" customHeight="1" x14ac:dyDescent="0.2">
      <c r="A139" s="149" t="s">
        <v>741</v>
      </c>
      <c r="B139" s="132"/>
      <c r="C139" s="132"/>
      <c r="D139" s="132"/>
      <c r="E139" s="132"/>
      <c r="F139" s="132"/>
      <c r="G139" s="132"/>
      <c r="H139" s="132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  <c r="V139" s="132"/>
      <c r="W139" s="132"/>
      <c r="X139" s="132"/>
      <c r="Y139" s="132"/>
      <c r="Z139" s="132"/>
      <c r="AA139" s="132"/>
      <c r="AB139" s="132"/>
      <c r="AC139" s="7"/>
    </row>
    <row r="140" spans="1:29" s="4" customFormat="1" x14ac:dyDescent="0.2">
      <c r="A140" s="3"/>
      <c r="B140" s="3"/>
      <c r="C140" s="3"/>
      <c r="F140" s="3"/>
      <c r="G140" s="3"/>
      <c r="AC140" s="7"/>
    </row>
    <row r="141" spans="1:29" s="4" customFormat="1" x14ac:dyDescent="0.2">
      <c r="A141" s="2">
        <v>1</v>
      </c>
      <c r="B141" s="2" t="s">
        <v>37</v>
      </c>
      <c r="C141" s="2">
        <v>133</v>
      </c>
      <c r="D141" s="1" t="s">
        <v>480</v>
      </c>
      <c r="E141" s="1" t="s">
        <v>480</v>
      </c>
      <c r="F141" s="2">
        <v>866</v>
      </c>
      <c r="G141" s="2" t="s">
        <v>10</v>
      </c>
      <c r="H141" s="2">
        <v>627</v>
      </c>
      <c r="I141" s="1">
        <v>132</v>
      </c>
      <c r="J141" s="1">
        <v>175</v>
      </c>
      <c r="K141" s="1">
        <v>1</v>
      </c>
      <c r="L141" s="1">
        <v>0</v>
      </c>
      <c r="M141" s="1">
        <v>14</v>
      </c>
      <c r="N141" s="2" t="s">
        <v>727</v>
      </c>
      <c r="O141" s="1">
        <v>220</v>
      </c>
      <c r="P141" s="2" t="s">
        <v>727</v>
      </c>
      <c r="Q141" s="1">
        <v>6</v>
      </c>
      <c r="R141" s="1">
        <v>0</v>
      </c>
      <c r="S141" s="1">
        <v>0</v>
      </c>
      <c r="T141" s="1">
        <v>0</v>
      </c>
      <c r="U141" s="1">
        <v>0</v>
      </c>
      <c r="V141" s="1">
        <v>3</v>
      </c>
      <c r="W141" s="1">
        <v>0</v>
      </c>
      <c r="X141" s="1">
        <v>4</v>
      </c>
      <c r="Y141" s="1">
        <f>SUM(I141:X141)</f>
        <v>555</v>
      </c>
      <c r="Z141" s="9">
        <f>H141-Y141</f>
        <v>72</v>
      </c>
      <c r="AA141" s="29">
        <f>Y141/H141</f>
        <v>0.88516746411483249</v>
      </c>
      <c r="AB141" s="29">
        <f>Z141/H141</f>
        <v>0.11483253588516747</v>
      </c>
      <c r="AC141" s="7"/>
    </row>
    <row r="142" spans="1:29" s="4" customFormat="1" x14ac:dyDescent="0.2">
      <c r="A142" s="2">
        <v>2</v>
      </c>
      <c r="B142" s="2" t="s">
        <v>37</v>
      </c>
      <c r="C142" s="2">
        <v>133</v>
      </c>
      <c r="D142" s="1" t="s">
        <v>480</v>
      </c>
      <c r="E142" s="1" t="s">
        <v>480</v>
      </c>
      <c r="F142" s="2">
        <v>866</v>
      </c>
      <c r="G142" s="2" t="s">
        <v>11</v>
      </c>
      <c r="H142" s="2">
        <v>628</v>
      </c>
      <c r="I142" s="1">
        <v>162</v>
      </c>
      <c r="J142" s="1">
        <v>189</v>
      </c>
      <c r="K142" s="1">
        <v>0</v>
      </c>
      <c r="L142" s="1">
        <v>0</v>
      </c>
      <c r="M142" s="1">
        <v>9</v>
      </c>
      <c r="N142" s="2" t="s">
        <v>727</v>
      </c>
      <c r="O142" s="1">
        <v>178</v>
      </c>
      <c r="P142" s="2" t="s">
        <v>727</v>
      </c>
      <c r="Q142" s="1">
        <v>2</v>
      </c>
      <c r="R142" s="1">
        <v>0</v>
      </c>
      <c r="S142" s="1">
        <v>1</v>
      </c>
      <c r="T142" s="1">
        <v>1</v>
      </c>
      <c r="U142" s="1">
        <v>0</v>
      </c>
      <c r="V142" s="1">
        <v>8</v>
      </c>
      <c r="W142" s="1">
        <v>0</v>
      </c>
      <c r="X142" s="1">
        <v>2</v>
      </c>
      <c r="Y142" s="1">
        <f t="shared" ref="Y142:Y154" si="19">SUM(I142:X142)</f>
        <v>552</v>
      </c>
      <c r="Z142" s="9">
        <f t="shared" ref="Z142:Z154" si="20">H142-Y142</f>
        <v>76</v>
      </c>
      <c r="AA142" s="29">
        <f t="shared" ref="AA142:AA154" si="21">Y142/H142</f>
        <v>0.87898089171974525</v>
      </c>
      <c r="AB142" s="29">
        <f t="shared" ref="AB142:AB154" si="22">Z142/H142</f>
        <v>0.12101910828025478</v>
      </c>
      <c r="AC142" s="7"/>
    </row>
    <row r="143" spans="1:29" s="4" customFormat="1" x14ac:dyDescent="0.2">
      <c r="A143" s="2">
        <v>3</v>
      </c>
      <c r="B143" s="2" t="s">
        <v>37</v>
      </c>
      <c r="C143" s="2">
        <v>133</v>
      </c>
      <c r="D143" s="1" t="s">
        <v>480</v>
      </c>
      <c r="E143" s="1" t="s">
        <v>480</v>
      </c>
      <c r="F143" s="2">
        <v>866</v>
      </c>
      <c r="G143" s="2" t="s">
        <v>12</v>
      </c>
      <c r="H143" s="2">
        <v>628</v>
      </c>
      <c r="I143" s="1">
        <v>107</v>
      </c>
      <c r="J143" s="1">
        <v>181</v>
      </c>
      <c r="K143" s="1">
        <v>3</v>
      </c>
      <c r="L143" s="1">
        <v>1</v>
      </c>
      <c r="M143" s="1">
        <v>6</v>
      </c>
      <c r="N143" s="2" t="s">
        <v>727</v>
      </c>
      <c r="O143" s="1">
        <v>219</v>
      </c>
      <c r="P143" s="2" t="s">
        <v>727</v>
      </c>
      <c r="Q143" s="1">
        <v>5</v>
      </c>
      <c r="R143" s="1">
        <v>3</v>
      </c>
      <c r="S143" s="1">
        <v>0</v>
      </c>
      <c r="T143" s="1">
        <v>0</v>
      </c>
      <c r="U143" s="1">
        <v>0</v>
      </c>
      <c r="V143" s="1">
        <v>6</v>
      </c>
      <c r="W143" s="1">
        <v>0</v>
      </c>
      <c r="X143" s="1">
        <v>4</v>
      </c>
      <c r="Y143" s="1">
        <f t="shared" si="19"/>
        <v>535</v>
      </c>
      <c r="Z143" s="9">
        <f t="shared" si="20"/>
        <v>93</v>
      </c>
      <c r="AA143" s="29">
        <f t="shared" si="21"/>
        <v>0.85191082802547768</v>
      </c>
      <c r="AB143" s="29">
        <f t="shared" si="22"/>
        <v>0.14808917197452229</v>
      </c>
      <c r="AC143" s="7"/>
    </row>
    <row r="144" spans="1:29" s="4" customFormat="1" x14ac:dyDescent="0.2">
      <c r="A144" s="2">
        <v>4</v>
      </c>
      <c r="B144" s="2" t="s">
        <v>37</v>
      </c>
      <c r="C144" s="2">
        <v>133</v>
      </c>
      <c r="D144" s="1" t="s">
        <v>480</v>
      </c>
      <c r="E144" s="1" t="s">
        <v>480</v>
      </c>
      <c r="F144" s="2">
        <v>867</v>
      </c>
      <c r="G144" s="2" t="s">
        <v>10</v>
      </c>
      <c r="H144" s="2">
        <v>584</v>
      </c>
      <c r="I144" s="1">
        <v>118</v>
      </c>
      <c r="J144" s="1">
        <v>155</v>
      </c>
      <c r="K144" s="1">
        <v>3</v>
      </c>
      <c r="L144" s="1">
        <v>3</v>
      </c>
      <c r="M144" s="1">
        <v>16</v>
      </c>
      <c r="N144" s="2" t="s">
        <v>727</v>
      </c>
      <c r="O144" s="1">
        <v>194</v>
      </c>
      <c r="P144" s="2" t="s">
        <v>727</v>
      </c>
      <c r="Q144" s="1">
        <v>1</v>
      </c>
      <c r="R144" s="1">
        <v>1</v>
      </c>
      <c r="S144" s="1">
        <v>0</v>
      </c>
      <c r="T144" s="1">
        <v>0</v>
      </c>
      <c r="U144" s="1">
        <v>0</v>
      </c>
      <c r="V144" s="1">
        <v>8</v>
      </c>
      <c r="W144" s="1">
        <v>1</v>
      </c>
      <c r="X144" s="1">
        <v>8</v>
      </c>
      <c r="Y144" s="1">
        <f t="shared" si="19"/>
        <v>508</v>
      </c>
      <c r="Z144" s="9">
        <f t="shared" si="20"/>
        <v>76</v>
      </c>
      <c r="AA144" s="29">
        <f t="shared" si="21"/>
        <v>0.86986301369863017</v>
      </c>
      <c r="AB144" s="29">
        <f t="shared" si="22"/>
        <v>0.13013698630136986</v>
      </c>
      <c r="AC144" s="7"/>
    </row>
    <row r="145" spans="1:29" s="4" customFormat="1" x14ac:dyDescent="0.2">
      <c r="A145" s="2">
        <v>5</v>
      </c>
      <c r="B145" s="2" t="s">
        <v>37</v>
      </c>
      <c r="C145" s="2">
        <v>133</v>
      </c>
      <c r="D145" s="1" t="s">
        <v>480</v>
      </c>
      <c r="E145" s="1" t="s">
        <v>480</v>
      </c>
      <c r="F145" s="2">
        <v>867</v>
      </c>
      <c r="G145" s="2" t="s">
        <v>11</v>
      </c>
      <c r="H145" s="2">
        <v>584</v>
      </c>
      <c r="I145" s="1">
        <v>122</v>
      </c>
      <c r="J145" s="1">
        <v>219</v>
      </c>
      <c r="K145" s="1">
        <v>0</v>
      </c>
      <c r="L145" s="1">
        <v>1</v>
      </c>
      <c r="M145" s="1">
        <v>15</v>
      </c>
      <c r="N145" s="2" t="s">
        <v>727</v>
      </c>
      <c r="O145" s="1">
        <v>134</v>
      </c>
      <c r="P145" s="2" t="s">
        <v>727</v>
      </c>
      <c r="Q145" s="1">
        <v>1</v>
      </c>
      <c r="R145" s="1">
        <v>2</v>
      </c>
      <c r="S145" s="1">
        <v>0</v>
      </c>
      <c r="T145" s="1">
        <v>1</v>
      </c>
      <c r="U145" s="1">
        <v>0</v>
      </c>
      <c r="V145" s="1">
        <v>4</v>
      </c>
      <c r="W145" s="1">
        <v>1</v>
      </c>
      <c r="X145" s="1">
        <v>1</v>
      </c>
      <c r="Y145" s="1">
        <f t="shared" si="19"/>
        <v>501</v>
      </c>
      <c r="Z145" s="9">
        <f t="shared" si="20"/>
        <v>83</v>
      </c>
      <c r="AA145" s="29">
        <f t="shared" si="21"/>
        <v>0.85787671232876717</v>
      </c>
      <c r="AB145" s="29">
        <f t="shared" si="22"/>
        <v>0.14212328767123289</v>
      </c>
      <c r="AC145" s="7"/>
    </row>
    <row r="146" spans="1:29" s="4" customFormat="1" x14ac:dyDescent="0.2">
      <c r="A146" s="2">
        <v>6</v>
      </c>
      <c r="B146" s="2" t="s">
        <v>37</v>
      </c>
      <c r="C146" s="2">
        <v>133</v>
      </c>
      <c r="D146" s="1" t="s">
        <v>480</v>
      </c>
      <c r="E146" s="1" t="s">
        <v>480</v>
      </c>
      <c r="F146" s="2">
        <v>867</v>
      </c>
      <c r="G146" s="2" t="s">
        <v>12</v>
      </c>
      <c r="H146" s="2">
        <v>584</v>
      </c>
      <c r="I146" s="1">
        <v>118</v>
      </c>
      <c r="J146" s="1">
        <v>161</v>
      </c>
      <c r="K146" s="1">
        <v>10</v>
      </c>
      <c r="L146" s="1">
        <v>0</v>
      </c>
      <c r="M146" s="1">
        <v>10</v>
      </c>
      <c r="N146" s="2" t="s">
        <v>727</v>
      </c>
      <c r="O146" s="1">
        <v>188</v>
      </c>
      <c r="P146" s="2" t="s">
        <v>727</v>
      </c>
      <c r="Q146" s="1">
        <v>1</v>
      </c>
      <c r="R146" s="1">
        <v>1</v>
      </c>
      <c r="S146" s="1">
        <v>0</v>
      </c>
      <c r="T146" s="1">
        <v>0</v>
      </c>
      <c r="U146" s="1">
        <v>0</v>
      </c>
      <c r="V146" s="1">
        <v>11</v>
      </c>
      <c r="W146" s="1">
        <v>0</v>
      </c>
      <c r="X146" s="1">
        <v>3</v>
      </c>
      <c r="Y146" s="1">
        <f t="shared" si="19"/>
        <v>503</v>
      </c>
      <c r="Z146" s="9">
        <f t="shared" si="20"/>
        <v>81</v>
      </c>
      <c r="AA146" s="29">
        <f t="shared" si="21"/>
        <v>0.86130136986301364</v>
      </c>
      <c r="AB146" s="29">
        <f t="shared" si="22"/>
        <v>0.1386986301369863</v>
      </c>
      <c r="AC146" s="7"/>
    </row>
    <row r="147" spans="1:29" s="4" customFormat="1" x14ac:dyDescent="0.2">
      <c r="A147" s="2">
        <v>7</v>
      </c>
      <c r="B147" s="2" t="s">
        <v>37</v>
      </c>
      <c r="C147" s="2">
        <v>133</v>
      </c>
      <c r="D147" s="1" t="s">
        <v>480</v>
      </c>
      <c r="E147" s="1" t="s">
        <v>480</v>
      </c>
      <c r="F147" s="2">
        <v>867</v>
      </c>
      <c r="G147" s="2" t="s">
        <v>13</v>
      </c>
      <c r="H147" s="2">
        <v>585</v>
      </c>
      <c r="I147" s="1">
        <v>132</v>
      </c>
      <c r="J147" s="1">
        <v>179</v>
      </c>
      <c r="K147" s="1">
        <v>7</v>
      </c>
      <c r="L147" s="1">
        <v>1</v>
      </c>
      <c r="M147" s="1">
        <v>19</v>
      </c>
      <c r="N147" s="2" t="s">
        <v>727</v>
      </c>
      <c r="O147" s="1">
        <v>177</v>
      </c>
      <c r="P147" s="2" t="s">
        <v>727</v>
      </c>
      <c r="Q147" s="1">
        <v>4</v>
      </c>
      <c r="R147" s="1">
        <v>1</v>
      </c>
      <c r="S147" s="1">
        <v>0</v>
      </c>
      <c r="T147" s="1">
        <v>0</v>
      </c>
      <c r="U147" s="1">
        <v>0</v>
      </c>
      <c r="V147" s="1">
        <v>3</v>
      </c>
      <c r="W147" s="1">
        <v>0</v>
      </c>
      <c r="X147" s="1">
        <v>2</v>
      </c>
      <c r="Y147" s="1">
        <f t="shared" si="19"/>
        <v>525</v>
      </c>
      <c r="Z147" s="9">
        <f t="shared" si="20"/>
        <v>60</v>
      </c>
      <c r="AA147" s="29">
        <f t="shared" si="21"/>
        <v>0.89743589743589747</v>
      </c>
      <c r="AB147" s="29">
        <f t="shared" si="22"/>
        <v>0.10256410256410256</v>
      </c>
      <c r="AC147" s="7"/>
    </row>
    <row r="148" spans="1:29" s="4" customFormat="1" x14ac:dyDescent="0.2">
      <c r="A148" s="2">
        <v>8</v>
      </c>
      <c r="B148" s="2" t="s">
        <v>37</v>
      </c>
      <c r="C148" s="2">
        <v>133</v>
      </c>
      <c r="D148" s="1" t="s">
        <v>480</v>
      </c>
      <c r="E148" s="1" t="s">
        <v>480</v>
      </c>
      <c r="F148" s="2">
        <v>868</v>
      </c>
      <c r="G148" s="2" t="s">
        <v>10</v>
      </c>
      <c r="H148" s="2">
        <v>579</v>
      </c>
      <c r="I148" s="1">
        <v>158</v>
      </c>
      <c r="J148" s="1">
        <v>156</v>
      </c>
      <c r="K148" s="1">
        <v>9</v>
      </c>
      <c r="L148" s="1">
        <v>2</v>
      </c>
      <c r="M148" s="1">
        <v>7</v>
      </c>
      <c r="N148" s="2" t="s">
        <v>727</v>
      </c>
      <c r="O148" s="1">
        <v>170</v>
      </c>
      <c r="P148" s="2" t="s">
        <v>727</v>
      </c>
      <c r="Q148" s="1">
        <v>4</v>
      </c>
      <c r="R148" s="1">
        <v>2</v>
      </c>
      <c r="S148" s="1">
        <v>0</v>
      </c>
      <c r="T148" s="1">
        <v>0</v>
      </c>
      <c r="U148" s="1">
        <v>0</v>
      </c>
      <c r="V148" s="1">
        <v>4</v>
      </c>
      <c r="W148" s="1">
        <v>0</v>
      </c>
      <c r="X148" s="1">
        <v>0</v>
      </c>
      <c r="Y148" s="1">
        <f t="shared" si="19"/>
        <v>512</v>
      </c>
      <c r="Z148" s="9">
        <f t="shared" si="20"/>
        <v>67</v>
      </c>
      <c r="AA148" s="29">
        <f t="shared" si="21"/>
        <v>0.88428324697754745</v>
      </c>
      <c r="AB148" s="29">
        <f t="shared" si="22"/>
        <v>0.1157167530224525</v>
      </c>
      <c r="AC148" s="7"/>
    </row>
    <row r="149" spans="1:29" s="4" customFormat="1" x14ac:dyDescent="0.2">
      <c r="A149" s="2">
        <v>9</v>
      </c>
      <c r="B149" s="2" t="s">
        <v>37</v>
      </c>
      <c r="C149" s="2">
        <v>133</v>
      </c>
      <c r="D149" s="1" t="s">
        <v>480</v>
      </c>
      <c r="E149" s="1" t="s">
        <v>480</v>
      </c>
      <c r="F149" s="2">
        <v>868</v>
      </c>
      <c r="G149" s="2" t="s">
        <v>11</v>
      </c>
      <c r="H149" s="2">
        <v>579</v>
      </c>
      <c r="I149" s="1">
        <v>133</v>
      </c>
      <c r="J149" s="1">
        <v>165</v>
      </c>
      <c r="K149" s="1">
        <v>5</v>
      </c>
      <c r="L149" s="1">
        <v>3</v>
      </c>
      <c r="M149" s="1">
        <v>26</v>
      </c>
      <c r="N149" s="2" t="s">
        <v>727</v>
      </c>
      <c r="O149" s="1">
        <v>184</v>
      </c>
      <c r="P149" s="2" t="s">
        <v>727</v>
      </c>
      <c r="Q149" s="1">
        <v>6</v>
      </c>
      <c r="R149" s="1">
        <v>3</v>
      </c>
      <c r="S149" s="1">
        <v>0</v>
      </c>
      <c r="T149" s="1">
        <v>0</v>
      </c>
      <c r="U149" s="1">
        <v>0</v>
      </c>
      <c r="V149" s="1">
        <v>2</v>
      </c>
      <c r="W149" s="1">
        <v>0</v>
      </c>
      <c r="X149" s="1">
        <v>0</v>
      </c>
      <c r="Y149" s="1">
        <f t="shared" si="19"/>
        <v>527</v>
      </c>
      <c r="Z149" s="9">
        <f t="shared" si="20"/>
        <v>52</v>
      </c>
      <c r="AA149" s="29">
        <f t="shared" si="21"/>
        <v>0.91018998272884288</v>
      </c>
      <c r="AB149" s="29">
        <f t="shared" si="22"/>
        <v>8.9810017271157172E-2</v>
      </c>
      <c r="AC149" s="7"/>
    </row>
    <row r="150" spans="1:29" s="4" customFormat="1" x14ac:dyDescent="0.2">
      <c r="A150" s="2">
        <v>10</v>
      </c>
      <c r="B150" s="2" t="s">
        <v>37</v>
      </c>
      <c r="C150" s="2">
        <v>133</v>
      </c>
      <c r="D150" s="1" t="s">
        <v>480</v>
      </c>
      <c r="E150" s="1" t="s">
        <v>481</v>
      </c>
      <c r="F150" s="2">
        <v>868</v>
      </c>
      <c r="G150" s="2" t="s">
        <v>19</v>
      </c>
      <c r="H150" s="2">
        <v>482</v>
      </c>
      <c r="I150" s="1">
        <v>157</v>
      </c>
      <c r="J150" s="1">
        <v>118</v>
      </c>
      <c r="K150" s="1">
        <v>3</v>
      </c>
      <c r="L150" s="1">
        <v>0</v>
      </c>
      <c r="M150" s="1">
        <v>0</v>
      </c>
      <c r="N150" s="2" t="s">
        <v>727</v>
      </c>
      <c r="O150" s="1">
        <v>144</v>
      </c>
      <c r="P150" s="2" t="s">
        <v>727</v>
      </c>
      <c r="Q150" s="1">
        <v>6</v>
      </c>
      <c r="R150" s="1">
        <v>2</v>
      </c>
      <c r="S150" s="1">
        <v>0</v>
      </c>
      <c r="T150" s="1">
        <v>0</v>
      </c>
      <c r="U150" s="1">
        <v>0</v>
      </c>
      <c r="V150" s="1">
        <v>1</v>
      </c>
      <c r="W150" s="1">
        <v>0</v>
      </c>
      <c r="X150" s="1">
        <v>2</v>
      </c>
      <c r="Y150" s="1">
        <f t="shared" si="19"/>
        <v>433</v>
      </c>
      <c r="Z150" s="9">
        <f t="shared" si="20"/>
        <v>49</v>
      </c>
      <c r="AA150" s="29">
        <f t="shared" si="21"/>
        <v>0.89834024896265563</v>
      </c>
      <c r="AB150" s="29">
        <f t="shared" si="22"/>
        <v>0.1016597510373444</v>
      </c>
      <c r="AC150" s="7"/>
    </row>
    <row r="151" spans="1:29" s="4" customFormat="1" x14ac:dyDescent="0.2">
      <c r="A151" s="2">
        <v>11</v>
      </c>
      <c r="B151" s="2" t="s">
        <v>37</v>
      </c>
      <c r="C151" s="2">
        <v>133</v>
      </c>
      <c r="D151" s="1" t="s">
        <v>480</v>
      </c>
      <c r="E151" s="1" t="s">
        <v>482</v>
      </c>
      <c r="F151" s="2">
        <v>868</v>
      </c>
      <c r="G151" s="2" t="s">
        <v>20</v>
      </c>
      <c r="H151" s="2">
        <v>343</v>
      </c>
      <c r="I151" s="1">
        <v>36</v>
      </c>
      <c r="J151" s="1">
        <v>146</v>
      </c>
      <c r="K151" s="1">
        <v>2</v>
      </c>
      <c r="L151" s="1">
        <v>2</v>
      </c>
      <c r="M151" s="1">
        <v>0</v>
      </c>
      <c r="N151" s="2" t="s">
        <v>727</v>
      </c>
      <c r="O151" s="1">
        <v>88</v>
      </c>
      <c r="P151" s="2" t="s">
        <v>727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2</v>
      </c>
      <c r="W151" s="1">
        <v>0</v>
      </c>
      <c r="X151" s="1">
        <v>3</v>
      </c>
      <c r="Y151" s="1">
        <f t="shared" si="19"/>
        <v>279</v>
      </c>
      <c r="Z151" s="9">
        <f t="shared" si="20"/>
        <v>64</v>
      </c>
      <c r="AA151" s="29">
        <f t="shared" si="21"/>
        <v>0.8134110787172012</v>
      </c>
      <c r="AB151" s="29">
        <f t="shared" si="22"/>
        <v>0.18658892128279883</v>
      </c>
      <c r="AC151" s="7"/>
    </row>
    <row r="152" spans="1:29" s="4" customFormat="1" x14ac:dyDescent="0.2">
      <c r="A152" s="2">
        <v>12</v>
      </c>
      <c r="B152" s="2" t="s">
        <v>37</v>
      </c>
      <c r="C152" s="2">
        <v>133</v>
      </c>
      <c r="D152" s="1" t="s">
        <v>480</v>
      </c>
      <c r="E152" s="1" t="s">
        <v>483</v>
      </c>
      <c r="F152" s="2">
        <v>869</v>
      </c>
      <c r="G152" s="2" t="s">
        <v>10</v>
      </c>
      <c r="H152" s="2">
        <v>629</v>
      </c>
      <c r="I152" s="1">
        <v>118</v>
      </c>
      <c r="J152" s="1">
        <v>145</v>
      </c>
      <c r="K152" s="1">
        <v>8</v>
      </c>
      <c r="L152" s="1">
        <v>1</v>
      </c>
      <c r="M152" s="1">
        <v>6</v>
      </c>
      <c r="N152" s="2" t="s">
        <v>727</v>
      </c>
      <c r="O152" s="1">
        <v>257</v>
      </c>
      <c r="P152" s="2" t="s">
        <v>727</v>
      </c>
      <c r="Q152" s="1">
        <v>2</v>
      </c>
      <c r="R152" s="1">
        <v>0</v>
      </c>
      <c r="S152" s="1">
        <v>0</v>
      </c>
      <c r="T152" s="1">
        <v>1</v>
      </c>
      <c r="U152" s="1">
        <v>0</v>
      </c>
      <c r="V152" s="1">
        <v>4</v>
      </c>
      <c r="W152" s="1">
        <v>0</v>
      </c>
      <c r="X152" s="1">
        <v>4</v>
      </c>
      <c r="Y152" s="1">
        <f t="shared" si="19"/>
        <v>546</v>
      </c>
      <c r="Z152" s="9">
        <f t="shared" si="20"/>
        <v>83</v>
      </c>
      <c r="AA152" s="29">
        <f t="shared" si="21"/>
        <v>0.86804451510333869</v>
      </c>
      <c r="AB152" s="29">
        <f t="shared" si="22"/>
        <v>0.13195548489666137</v>
      </c>
      <c r="AC152" s="7"/>
    </row>
    <row r="153" spans="1:29" s="4" customFormat="1" x14ac:dyDescent="0.2">
      <c r="A153" s="2">
        <v>13</v>
      </c>
      <c r="B153" s="2" t="s">
        <v>37</v>
      </c>
      <c r="C153" s="2">
        <v>133</v>
      </c>
      <c r="D153" s="1" t="s">
        <v>480</v>
      </c>
      <c r="E153" s="1" t="s">
        <v>483</v>
      </c>
      <c r="F153" s="2">
        <v>869</v>
      </c>
      <c r="G153" s="2" t="s">
        <v>11</v>
      </c>
      <c r="H153" s="2">
        <v>629</v>
      </c>
      <c r="I153" s="1">
        <v>106</v>
      </c>
      <c r="J153" s="1">
        <v>167</v>
      </c>
      <c r="K153" s="1">
        <v>5</v>
      </c>
      <c r="L153" s="1">
        <v>2</v>
      </c>
      <c r="M153" s="1">
        <v>28</v>
      </c>
      <c r="N153" s="2" t="s">
        <v>727</v>
      </c>
      <c r="O153" s="1">
        <v>218</v>
      </c>
      <c r="P153" s="2" t="s">
        <v>727</v>
      </c>
      <c r="Q153" s="1">
        <v>1</v>
      </c>
      <c r="R153" s="1">
        <v>1</v>
      </c>
      <c r="S153" s="1">
        <v>1</v>
      </c>
      <c r="T153" s="1">
        <v>0</v>
      </c>
      <c r="U153" s="1">
        <v>0</v>
      </c>
      <c r="V153" s="1">
        <v>3</v>
      </c>
      <c r="W153" s="1">
        <v>0</v>
      </c>
      <c r="X153" s="1">
        <v>3</v>
      </c>
      <c r="Y153" s="1">
        <f t="shared" si="19"/>
        <v>535</v>
      </c>
      <c r="Z153" s="9">
        <f t="shared" si="20"/>
        <v>94</v>
      </c>
      <c r="AA153" s="29">
        <f t="shared" si="21"/>
        <v>0.85055643879173293</v>
      </c>
      <c r="AB153" s="29">
        <f t="shared" si="22"/>
        <v>0.1494435612082671</v>
      </c>
      <c r="AC153" s="7"/>
    </row>
    <row r="154" spans="1:29" s="4" customFormat="1" x14ac:dyDescent="0.2">
      <c r="A154" s="2">
        <v>14</v>
      </c>
      <c r="B154" s="2" t="s">
        <v>37</v>
      </c>
      <c r="C154" s="2">
        <v>133</v>
      </c>
      <c r="D154" s="1" t="s">
        <v>480</v>
      </c>
      <c r="E154" s="1" t="s">
        <v>484</v>
      </c>
      <c r="F154" s="2">
        <v>870</v>
      </c>
      <c r="G154" s="2" t="s">
        <v>10</v>
      </c>
      <c r="H154" s="2">
        <v>446</v>
      </c>
      <c r="I154" s="1">
        <v>128</v>
      </c>
      <c r="J154" s="1">
        <v>121</v>
      </c>
      <c r="K154" s="1">
        <v>3</v>
      </c>
      <c r="L154" s="1">
        <v>2</v>
      </c>
      <c r="M154" s="1">
        <v>0</v>
      </c>
      <c r="N154" s="2" t="s">
        <v>727</v>
      </c>
      <c r="O154" s="1">
        <v>120</v>
      </c>
      <c r="P154" s="2" t="s">
        <v>727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4</v>
      </c>
      <c r="W154" s="1">
        <v>0</v>
      </c>
      <c r="X154" s="1">
        <v>2</v>
      </c>
      <c r="Y154" s="1">
        <f t="shared" si="19"/>
        <v>380</v>
      </c>
      <c r="Z154" s="9">
        <f t="shared" si="20"/>
        <v>66</v>
      </c>
      <c r="AA154" s="29">
        <f t="shared" si="21"/>
        <v>0.85201793721973096</v>
      </c>
      <c r="AB154" s="29">
        <f t="shared" si="22"/>
        <v>0.14798206278026907</v>
      </c>
      <c r="AC154" s="7"/>
    </row>
    <row r="155" spans="1:29" x14ac:dyDescent="0.2">
      <c r="A155" s="16"/>
      <c r="D155" s="128" t="s">
        <v>719</v>
      </c>
      <c r="E155" s="129"/>
      <c r="F155" s="68">
        <f>COUNTIF(G141:G154,"B")</f>
        <v>5</v>
      </c>
      <c r="G155" s="68">
        <f>COUNTA(G141:G154)</f>
        <v>14</v>
      </c>
      <c r="H155" s="69">
        <f>SUM(H141:H154)</f>
        <v>7907</v>
      </c>
      <c r="I155" s="69">
        <f>SUM(I141:I154)</f>
        <v>1727</v>
      </c>
      <c r="J155" s="69">
        <f t="shared" ref="J155:Y155" si="23">SUM(J141:J154)</f>
        <v>2277</v>
      </c>
      <c r="K155" s="69">
        <f t="shared" si="23"/>
        <v>59</v>
      </c>
      <c r="L155" s="69">
        <f t="shared" si="23"/>
        <v>18</v>
      </c>
      <c r="M155" s="69">
        <f t="shared" si="23"/>
        <v>156</v>
      </c>
      <c r="N155" s="123" t="s">
        <v>727</v>
      </c>
      <c r="O155" s="69">
        <f t="shared" si="23"/>
        <v>2491</v>
      </c>
      <c r="P155" s="123" t="s">
        <v>727</v>
      </c>
      <c r="Q155" s="69">
        <f t="shared" si="23"/>
        <v>39</v>
      </c>
      <c r="R155" s="69">
        <f t="shared" si="23"/>
        <v>16</v>
      </c>
      <c r="S155" s="69">
        <f t="shared" si="23"/>
        <v>2</v>
      </c>
      <c r="T155" s="69">
        <f t="shared" si="23"/>
        <v>3</v>
      </c>
      <c r="U155" s="69">
        <f t="shared" si="23"/>
        <v>0</v>
      </c>
      <c r="V155" s="69">
        <f t="shared" si="23"/>
        <v>63</v>
      </c>
      <c r="W155" s="69">
        <f t="shared" si="23"/>
        <v>2</v>
      </c>
      <c r="X155" s="69">
        <f t="shared" si="23"/>
        <v>38</v>
      </c>
      <c r="Y155" s="70">
        <f t="shared" si="23"/>
        <v>6891</v>
      </c>
      <c r="Z155" s="70">
        <f>H155-Y155</f>
        <v>1016</v>
      </c>
      <c r="AA155" s="71">
        <f>Y155/H155</f>
        <v>0.8715062602757051</v>
      </c>
      <c r="AB155" s="71">
        <f>Z155/H155</f>
        <v>0.12849373972429493</v>
      </c>
    </row>
    <row r="156" spans="1:29" x14ac:dyDescent="0.2">
      <c r="AA156" s="19"/>
      <c r="AB156" s="19"/>
    </row>
    <row r="157" spans="1:29" s="32" customFormat="1" x14ac:dyDescent="0.2">
      <c r="A157" s="31"/>
      <c r="B157" s="31"/>
      <c r="C157" s="31"/>
      <c r="E157" s="133" t="s">
        <v>51</v>
      </c>
      <c r="F157" s="134"/>
      <c r="G157" s="134"/>
      <c r="H157" s="134"/>
      <c r="I157" s="63" t="s">
        <v>0</v>
      </c>
      <c r="J157" s="63" t="s">
        <v>1</v>
      </c>
      <c r="K157" s="63" t="s">
        <v>2</v>
      </c>
      <c r="L157" s="63" t="s">
        <v>27</v>
      </c>
      <c r="M157" s="63" t="s">
        <v>3</v>
      </c>
      <c r="N157" s="63" t="s">
        <v>28</v>
      </c>
      <c r="O157" s="63" t="s">
        <v>25</v>
      </c>
      <c r="P157" s="63" t="s">
        <v>29</v>
      </c>
      <c r="Q157" s="63" t="s">
        <v>4</v>
      </c>
      <c r="R157" s="36" t="s">
        <v>26</v>
      </c>
      <c r="S157" s="37" t="s">
        <v>46</v>
      </c>
      <c r="T157" s="37"/>
      <c r="AA157" s="33"/>
      <c r="AB157" s="33"/>
      <c r="AC157" s="7"/>
    </row>
    <row r="158" spans="1:29" s="4" customFormat="1" x14ac:dyDescent="0.2">
      <c r="A158" s="3"/>
      <c r="B158" s="3"/>
      <c r="C158" s="3"/>
      <c r="E158" s="134"/>
      <c r="F158" s="134"/>
      <c r="G158" s="134"/>
      <c r="H158" s="134"/>
      <c r="I158" s="72">
        <v>1736</v>
      </c>
      <c r="J158" s="72">
        <v>2309</v>
      </c>
      <c r="K158" s="72">
        <v>65</v>
      </c>
      <c r="L158" s="72">
        <v>49</v>
      </c>
      <c r="M158" s="72">
        <v>162</v>
      </c>
      <c r="N158" s="72" t="s">
        <v>727</v>
      </c>
      <c r="O158" s="72">
        <v>2491</v>
      </c>
      <c r="P158" s="72" t="s">
        <v>727</v>
      </c>
      <c r="Q158" s="72">
        <v>39</v>
      </c>
      <c r="R158" s="82">
        <f>W155</f>
        <v>2</v>
      </c>
      <c r="S158" s="83">
        <f>X155</f>
        <v>38</v>
      </c>
      <c r="T158" s="38"/>
      <c r="AA158" s="10"/>
      <c r="AB158" s="10"/>
      <c r="AC158" s="7"/>
    </row>
    <row r="159" spans="1:29" s="4" customFormat="1" ht="6.75" customHeight="1" x14ac:dyDescent="0.2">
      <c r="A159" s="3"/>
      <c r="B159" s="3"/>
      <c r="C159" s="3"/>
      <c r="F159" s="3"/>
      <c r="G159" s="3"/>
      <c r="H159" s="12"/>
      <c r="I159" s="3"/>
      <c r="J159" s="3"/>
      <c r="K159" s="3"/>
      <c r="L159" s="3"/>
      <c r="M159" s="3"/>
      <c r="N159" s="3"/>
      <c r="O159" s="3"/>
      <c r="P159" s="3"/>
      <c r="Q159" s="3"/>
      <c r="R159" s="39"/>
      <c r="S159" s="40"/>
      <c r="T159" s="40"/>
      <c r="AA159" s="10"/>
      <c r="AB159" s="10"/>
      <c r="AC159" s="7"/>
    </row>
    <row r="160" spans="1:29" s="13" customFormat="1" x14ac:dyDescent="0.2">
      <c r="A160" s="34"/>
      <c r="B160" s="34"/>
      <c r="C160" s="34"/>
      <c r="E160" s="133" t="s">
        <v>52</v>
      </c>
      <c r="F160" s="133"/>
      <c r="G160" s="133"/>
      <c r="H160" s="133"/>
      <c r="I160" s="133" t="s">
        <v>530</v>
      </c>
      <c r="J160" s="134"/>
      <c r="K160" s="134"/>
      <c r="L160" s="133" t="s">
        <v>531</v>
      </c>
      <c r="M160" s="133"/>
      <c r="N160" s="63" t="s">
        <v>28</v>
      </c>
      <c r="O160" s="63" t="s">
        <v>25</v>
      </c>
      <c r="P160" s="63" t="s">
        <v>29</v>
      </c>
      <c r="Q160" s="63" t="s">
        <v>4</v>
      </c>
      <c r="AA160" s="35"/>
      <c r="AB160" s="35"/>
      <c r="AC160" s="7"/>
    </row>
    <row r="161" spans="1:29" s="4" customFormat="1" x14ac:dyDescent="0.2">
      <c r="A161" s="3"/>
      <c r="B161" s="3"/>
      <c r="C161" s="3"/>
      <c r="E161" s="133"/>
      <c r="F161" s="133"/>
      <c r="G161" s="133"/>
      <c r="H161" s="133"/>
      <c r="I161" s="135">
        <f>I158+K158+M158</f>
        <v>1963</v>
      </c>
      <c r="J161" s="136"/>
      <c r="K161" s="136"/>
      <c r="L161" s="135">
        <f>J158+L158</f>
        <v>2358</v>
      </c>
      <c r="M161" s="136"/>
      <c r="N161" s="64" t="str">
        <f>N158</f>
        <v>N.P.</v>
      </c>
      <c r="O161" s="64">
        <f>O158</f>
        <v>2491</v>
      </c>
      <c r="P161" s="64" t="str">
        <f>P158</f>
        <v>N.P.</v>
      </c>
      <c r="Q161" s="64">
        <f>Q158</f>
        <v>39</v>
      </c>
      <c r="AA161" s="10"/>
      <c r="AB161" s="10"/>
      <c r="AC161" s="7"/>
    </row>
    <row r="162" spans="1:29" s="4" customFormat="1" x14ac:dyDescent="0.2">
      <c r="A162" s="3"/>
      <c r="B162" s="3"/>
      <c r="C162" s="3"/>
      <c r="F162" s="3"/>
      <c r="G162" s="3"/>
      <c r="AC162" s="7"/>
    </row>
    <row r="163" spans="1:29" x14ac:dyDescent="0.2">
      <c r="AA163" s="19"/>
      <c r="AB163" s="19"/>
    </row>
    <row r="164" spans="1:29" x14ac:dyDescent="0.2">
      <c r="A164" s="18">
        <v>1</v>
      </c>
      <c r="B164" s="2" t="s">
        <v>37</v>
      </c>
      <c r="C164" s="2">
        <v>167</v>
      </c>
      <c r="D164" s="8" t="s">
        <v>485</v>
      </c>
      <c r="E164" s="8" t="s">
        <v>485</v>
      </c>
      <c r="F164" s="18">
        <v>952</v>
      </c>
      <c r="G164" s="18" t="s">
        <v>10</v>
      </c>
      <c r="H164" s="11">
        <v>641</v>
      </c>
      <c r="I164" s="102">
        <v>7</v>
      </c>
      <c r="J164" s="102">
        <v>299</v>
      </c>
      <c r="K164" s="102">
        <v>194</v>
      </c>
      <c r="L164" s="102">
        <v>4</v>
      </c>
      <c r="M164" s="102">
        <v>9</v>
      </c>
      <c r="N164" s="18" t="s">
        <v>727</v>
      </c>
      <c r="O164" s="18" t="s">
        <v>727</v>
      </c>
      <c r="P164" s="18" t="s">
        <v>727</v>
      </c>
      <c r="Q164" s="18" t="s">
        <v>727</v>
      </c>
      <c r="R164" s="102">
        <v>0</v>
      </c>
      <c r="S164" s="102">
        <v>0</v>
      </c>
      <c r="T164" s="102">
        <v>0</v>
      </c>
      <c r="U164" s="102">
        <v>0</v>
      </c>
      <c r="V164" s="102">
        <v>0</v>
      </c>
      <c r="W164" s="102">
        <v>0</v>
      </c>
      <c r="X164" s="102">
        <v>2</v>
      </c>
      <c r="Y164" s="95">
        <f t="shared" si="5"/>
        <v>515</v>
      </c>
      <c r="Z164" s="95">
        <f t="shared" si="6"/>
        <v>126</v>
      </c>
      <c r="AA164" s="103">
        <f t="shared" si="7"/>
        <v>0.80343213728549145</v>
      </c>
      <c r="AB164" s="103">
        <f t="shared" si="8"/>
        <v>0.19656786271450857</v>
      </c>
    </row>
    <row r="165" spans="1:29" x14ac:dyDescent="0.2">
      <c r="A165" s="18">
        <v>2</v>
      </c>
      <c r="B165" s="2" t="s">
        <v>37</v>
      </c>
      <c r="C165" s="2">
        <v>167</v>
      </c>
      <c r="D165" s="8" t="s">
        <v>485</v>
      </c>
      <c r="E165" s="8" t="s">
        <v>485</v>
      </c>
      <c r="F165" s="18">
        <v>952</v>
      </c>
      <c r="G165" s="18" t="s">
        <v>11</v>
      </c>
      <c r="H165" s="11">
        <v>641</v>
      </c>
      <c r="I165" s="102">
        <v>5</v>
      </c>
      <c r="J165" s="102">
        <v>310</v>
      </c>
      <c r="K165" s="102">
        <v>193</v>
      </c>
      <c r="L165" s="102">
        <v>0</v>
      </c>
      <c r="M165" s="102">
        <v>5</v>
      </c>
      <c r="N165" s="18" t="s">
        <v>727</v>
      </c>
      <c r="O165" s="18" t="s">
        <v>727</v>
      </c>
      <c r="P165" s="18" t="s">
        <v>727</v>
      </c>
      <c r="Q165" s="18" t="s">
        <v>727</v>
      </c>
      <c r="R165" s="102">
        <v>1</v>
      </c>
      <c r="S165" s="102">
        <v>1</v>
      </c>
      <c r="T165" s="102">
        <v>0</v>
      </c>
      <c r="U165" s="102">
        <v>0</v>
      </c>
      <c r="V165" s="102">
        <v>10</v>
      </c>
      <c r="W165" s="102">
        <v>0</v>
      </c>
      <c r="X165" s="102">
        <v>3</v>
      </c>
      <c r="Y165" s="95">
        <f t="shared" si="5"/>
        <v>528</v>
      </c>
      <c r="Z165" s="95">
        <f t="shared" si="6"/>
        <v>113</v>
      </c>
      <c r="AA165" s="103">
        <f t="shared" si="7"/>
        <v>0.82371294851794075</v>
      </c>
      <c r="AB165" s="103">
        <f t="shared" si="8"/>
        <v>0.17628705148205928</v>
      </c>
    </row>
    <row r="166" spans="1:29" x14ac:dyDescent="0.2">
      <c r="A166" s="18">
        <v>3</v>
      </c>
      <c r="B166" s="2" t="s">
        <v>37</v>
      </c>
      <c r="C166" s="2">
        <v>167</v>
      </c>
      <c r="D166" s="8" t="s">
        <v>485</v>
      </c>
      <c r="E166" s="9" t="s">
        <v>486</v>
      </c>
      <c r="F166" s="18">
        <v>952</v>
      </c>
      <c r="G166" s="18" t="s">
        <v>19</v>
      </c>
      <c r="H166" s="11">
        <v>380</v>
      </c>
      <c r="I166" s="102">
        <v>2</v>
      </c>
      <c r="J166" s="102">
        <v>159</v>
      </c>
      <c r="K166" s="102">
        <v>151</v>
      </c>
      <c r="L166" s="102">
        <v>2</v>
      </c>
      <c r="M166" s="102">
        <v>1</v>
      </c>
      <c r="N166" s="18" t="s">
        <v>727</v>
      </c>
      <c r="O166" s="18" t="s">
        <v>727</v>
      </c>
      <c r="P166" s="18" t="s">
        <v>727</v>
      </c>
      <c r="Q166" s="18" t="s">
        <v>727</v>
      </c>
      <c r="R166" s="102">
        <v>1</v>
      </c>
      <c r="S166" s="102">
        <v>2</v>
      </c>
      <c r="T166" s="102">
        <v>1</v>
      </c>
      <c r="U166" s="102">
        <v>0</v>
      </c>
      <c r="V166" s="102">
        <v>1</v>
      </c>
      <c r="W166" s="102">
        <v>0</v>
      </c>
      <c r="X166" s="102">
        <v>1</v>
      </c>
      <c r="Y166" s="95">
        <f t="shared" si="5"/>
        <v>321</v>
      </c>
      <c r="Z166" s="95">
        <f t="shared" si="6"/>
        <v>59</v>
      </c>
      <c r="AA166" s="103">
        <f t="shared" si="7"/>
        <v>0.84473684210526312</v>
      </c>
      <c r="AB166" s="103">
        <f t="shared" si="8"/>
        <v>0.15526315789473685</v>
      </c>
    </row>
    <row r="167" spans="1:29" x14ac:dyDescent="0.2">
      <c r="A167" s="18">
        <v>4</v>
      </c>
      <c r="B167" s="2" t="s">
        <v>37</v>
      </c>
      <c r="C167" s="2">
        <v>167</v>
      </c>
      <c r="D167" s="8" t="s">
        <v>485</v>
      </c>
      <c r="E167" s="9" t="s">
        <v>486</v>
      </c>
      <c r="F167" s="18">
        <v>952</v>
      </c>
      <c r="G167" s="18" t="s">
        <v>21</v>
      </c>
      <c r="H167" s="11">
        <v>380</v>
      </c>
      <c r="I167" s="102">
        <v>10</v>
      </c>
      <c r="J167" s="102">
        <v>155</v>
      </c>
      <c r="K167" s="102">
        <v>139</v>
      </c>
      <c r="L167" s="102">
        <v>0</v>
      </c>
      <c r="M167" s="102">
        <v>1</v>
      </c>
      <c r="N167" s="18" t="s">
        <v>727</v>
      </c>
      <c r="O167" s="18" t="s">
        <v>727</v>
      </c>
      <c r="P167" s="18" t="s">
        <v>727</v>
      </c>
      <c r="Q167" s="18" t="s">
        <v>727</v>
      </c>
      <c r="R167" s="102">
        <v>4</v>
      </c>
      <c r="S167" s="102">
        <v>0</v>
      </c>
      <c r="T167" s="102">
        <v>0</v>
      </c>
      <c r="U167" s="102">
        <v>0</v>
      </c>
      <c r="V167" s="102">
        <v>4</v>
      </c>
      <c r="W167" s="102">
        <v>1</v>
      </c>
      <c r="X167" s="102">
        <v>2</v>
      </c>
      <c r="Y167" s="95">
        <f t="shared" si="5"/>
        <v>316</v>
      </c>
      <c r="Z167" s="95">
        <f t="shared" si="6"/>
        <v>64</v>
      </c>
      <c r="AA167" s="103">
        <f t="shared" si="7"/>
        <v>0.83157894736842108</v>
      </c>
      <c r="AB167" s="103">
        <f t="shared" si="8"/>
        <v>0.16842105263157894</v>
      </c>
    </row>
    <row r="168" spans="1:29" x14ac:dyDescent="0.2">
      <c r="A168" s="18">
        <v>5</v>
      </c>
      <c r="B168" s="2" t="s">
        <v>37</v>
      </c>
      <c r="C168" s="2">
        <v>167</v>
      </c>
      <c r="D168" s="8" t="s">
        <v>485</v>
      </c>
      <c r="E168" s="9" t="s">
        <v>53</v>
      </c>
      <c r="F168" s="18">
        <v>953</v>
      </c>
      <c r="G168" s="18" t="s">
        <v>10</v>
      </c>
      <c r="H168" s="11">
        <v>547</v>
      </c>
      <c r="I168" s="102">
        <v>7</v>
      </c>
      <c r="J168" s="102">
        <v>167</v>
      </c>
      <c r="K168" s="102">
        <v>297</v>
      </c>
      <c r="L168" s="102">
        <v>0</v>
      </c>
      <c r="M168" s="102">
        <v>4</v>
      </c>
      <c r="N168" s="18" t="s">
        <v>727</v>
      </c>
      <c r="O168" s="18" t="s">
        <v>727</v>
      </c>
      <c r="P168" s="18" t="s">
        <v>727</v>
      </c>
      <c r="Q168" s="18" t="s">
        <v>727</v>
      </c>
      <c r="R168" s="102">
        <v>4</v>
      </c>
      <c r="S168" s="102">
        <v>3</v>
      </c>
      <c r="T168" s="102">
        <v>0</v>
      </c>
      <c r="U168" s="102">
        <v>1</v>
      </c>
      <c r="V168" s="102">
        <v>0</v>
      </c>
      <c r="W168" s="102">
        <v>0</v>
      </c>
      <c r="X168" s="102">
        <v>1</v>
      </c>
      <c r="Y168" s="95">
        <f t="shared" si="5"/>
        <v>484</v>
      </c>
      <c r="Z168" s="95">
        <f t="shared" si="6"/>
        <v>63</v>
      </c>
      <c r="AA168" s="103">
        <f t="shared" si="7"/>
        <v>0.88482632541133455</v>
      </c>
      <c r="AB168" s="103">
        <f t="shared" si="8"/>
        <v>0.11517367458866545</v>
      </c>
    </row>
    <row r="169" spans="1:29" x14ac:dyDescent="0.2">
      <c r="A169" s="18">
        <v>6</v>
      </c>
      <c r="B169" s="2" t="s">
        <v>37</v>
      </c>
      <c r="C169" s="2">
        <v>167</v>
      </c>
      <c r="D169" s="8" t="s">
        <v>485</v>
      </c>
      <c r="E169" s="9" t="s">
        <v>487</v>
      </c>
      <c r="F169" s="18">
        <v>954</v>
      </c>
      <c r="G169" s="18" t="s">
        <v>10</v>
      </c>
      <c r="H169" s="11">
        <v>695</v>
      </c>
      <c r="I169" s="102">
        <v>4</v>
      </c>
      <c r="J169" s="102">
        <v>343</v>
      </c>
      <c r="K169" s="102">
        <v>228</v>
      </c>
      <c r="L169" s="102">
        <v>0</v>
      </c>
      <c r="M169" s="102">
        <v>6</v>
      </c>
      <c r="N169" s="18" t="s">
        <v>727</v>
      </c>
      <c r="O169" s="18" t="s">
        <v>727</v>
      </c>
      <c r="P169" s="18" t="s">
        <v>727</v>
      </c>
      <c r="Q169" s="18" t="s">
        <v>727</v>
      </c>
      <c r="R169" s="102">
        <v>1</v>
      </c>
      <c r="S169" s="102">
        <v>0</v>
      </c>
      <c r="T169" s="102">
        <v>0</v>
      </c>
      <c r="U169" s="102">
        <v>0</v>
      </c>
      <c r="V169" s="102">
        <v>4</v>
      </c>
      <c r="W169" s="102">
        <v>0</v>
      </c>
      <c r="X169" s="102">
        <v>3</v>
      </c>
      <c r="Y169" s="95">
        <f t="shared" si="5"/>
        <v>589</v>
      </c>
      <c r="Z169" s="95">
        <f t="shared" si="6"/>
        <v>106</v>
      </c>
      <c r="AA169" s="103">
        <f t="shared" si="7"/>
        <v>0.84748201438848925</v>
      </c>
      <c r="AB169" s="103">
        <f t="shared" si="8"/>
        <v>0.15251798561151078</v>
      </c>
    </row>
    <row r="170" spans="1:29" x14ac:dyDescent="0.2">
      <c r="A170" s="16"/>
      <c r="D170" s="128" t="s">
        <v>720</v>
      </c>
      <c r="E170" s="129"/>
      <c r="F170" s="68">
        <v>3</v>
      </c>
      <c r="G170" s="68">
        <v>6</v>
      </c>
      <c r="H170" s="69">
        <f>SUM(H164:H169)</f>
        <v>3284</v>
      </c>
      <c r="I170" s="105">
        <f t="shared" ref="I170:X170" si="24">SUM(I164:I169)</f>
        <v>35</v>
      </c>
      <c r="J170" s="105">
        <f t="shared" si="24"/>
        <v>1433</v>
      </c>
      <c r="K170" s="105">
        <f t="shared" si="24"/>
        <v>1202</v>
      </c>
      <c r="L170" s="105">
        <f t="shared" si="24"/>
        <v>6</v>
      </c>
      <c r="M170" s="105">
        <f t="shared" si="24"/>
        <v>26</v>
      </c>
      <c r="N170" s="123" t="s">
        <v>727</v>
      </c>
      <c r="O170" s="123" t="s">
        <v>727</v>
      </c>
      <c r="P170" s="123" t="s">
        <v>727</v>
      </c>
      <c r="Q170" s="123" t="s">
        <v>727</v>
      </c>
      <c r="R170" s="105">
        <f t="shared" si="24"/>
        <v>11</v>
      </c>
      <c r="S170" s="105">
        <f t="shared" si="24"/>
        <v>6</v>
      </c>
      <c r="T170" s="105">
        <f t="shared" si="24"/>
        <v>1</v>
      </c>
      <c r="U170" s="105">
        <f t="shared" si="24"/>
        <v>1</v>
      </c>
      <c r="V170" s="105">
        <f t="shared" si="24"/>
        <v>19</v>
      </c>
      <c r="W170" s="105">
        <f t="shared" si="24"/>
        <v>1</v>
      </c>
      <c r="X170" s="105">
        <f t="shared" si="24"/>
        <v>12</v>
      </c>
      <c r="Y170" s="106">
        <f t="shared" ref="Y170" si="25">SUM(I170:X170)</f>
        <v>2753</v>
      </c>
      <c r="Z170" s="106">
        <f t="shared" ref="Z170" si="26">H170-Y170</f>
        <v>531</v>
      </c>
      <c r="AA170" s="107">
        <f t="shared" ref="AA170" si="27">Y170/H170</f>
        <v>0.83830694275274054</v>
      </c>
      <c r="AB170" s="107">
        <f t="shared" ref="AB170" si="28">Z170/H170</f>
        <v>0.16169305724725944</v>
      </c>
    </row>
    <row r="171" spans="1:29" x14ac:dyDescent="0.2">
      <c r="AA171" s="19"/>
      <c r="AB171" s="19"/>
    </row>
    <row r="172" spans="1:29" s="32" customFormat="1" x14ac:dyDescent="0.2">
      <c r="A172" s="31"/>
      <c r="B172" s="31"/>
      <c r="C172" s="31"/>
      <c r="E172" s="133" t="s">
        <v>51</v>
      </c>
      <c r="F172" s="134"/>
      <c r="G172" s="134"/>
      <c r="H172" s="134"/>
      <c r="I172" s="63" t="s">
        <v>0</v>
      </c>
      <c r="J172" s="63" t="s">
        <v>1</v>
      </c>
      <c r="K172" s="63" t="s">
        <v>2</v>
      </c>
      <c r="L172" s="63" t="s">
        <v>27</v>
      </c>
      <c r="M172" s="63" t="s">
        <v>3</v>
      </c>
      <c r="N172" s="63" t="s">
        <v>28</v>
      </c>
      <c r="O172" s="63" t="s">
        <v>25</v>
      </c>
      <c r="P172" s="63" t="s">
        <v>29</v>
      </c>
      <c r="Q172" s="63" t="s">
        <v>4</v>
      </c>
      <c r="R172" s="36" t="s">
        <v>26</v>
      </c>
      <c r="S172" s="37" t="s">
        <v>46</v>
      </c>
      <c r="T172" s="37"/>
      <c r="AA172" s="33"/>
      <c r="AB172" s="33"/>
      <c r="AC172" s="7"/>
    </row>
    <row r="173" spans="1:29" s="4" customFormat="1" x14ac:dyDescent="0.2">
      <c r="A173" s="3"/>
      <c r="B173" s="3"/>
      <c r="C173" s="3"/>
      <c r="E173" s="134"/>
      <c r="F173" s="134"/>
      <c r="G173" s="134"/>
      <c r="H173" s="134"/>
      <c r="I173" s="72">
        <v>43</v>
      </c>
      <c r="J173" s="72">
        <v>1443</v>
      </c>
      <c r="K173" s="72">
        <v>1210</v>
      </c>
      <c r="L173" s="72">
        <v>15</v>
      </c>
      <c r="M173" s="72">
        <v>29</v>
      </c>
      <c r="N173" s="72" t="s">
        <v>727</v>
      </c>
      <c r="O173" s="72" t="s">
        <v>727</v>
      </c>
      <c r="P173" s="72" t="s">
        <v>727</v>
      </c>
      <c r="Q173" s="72" t="s">
        <v>727</v>
      </c>
      <c r="R173" s="82">
        <f>W170</f>
        <v>1</v>
      </c>
      <c r="S173" s="83">
        <f>X170</f>
        <v>12</v>
      </c>
      <c r="T173" s="38"/>
      <c r="AA173" s="10"/>
      <c r="AB173" s="10"/>
      <c r="AC173" s="7"/>
    </row>
    <row r="174" spans="1:29" s="4" customFormat="1" ht="6.75" customHeight="1" x14ac:dyDescent="0.2">
      <c r="A174" s="3"/>
      <c r="B174" s="3"/>
      <c r="C174" s="3"/>
      <c r="F174" s="3"/>
      <c r="G174" s="3"/>
      <c r="H174" s="12"/>
      <c r="I174" s="3"/>
      <c r="J174" s="3"/>
      <c r="K174" s="3"/>
      <c r="L174" s="3"/>
      <c r="M174" s="3"/>
      <c r="N174" s="3"/>
      <c r="O174" s="3"/>
      <c r="P174" s="3"/>
      <c r="Q174" s="3"/>
      <c r="R174" s="39"/>
      <c r="S174" s="40"/>
      <c r="T174" s="40"/>
      <c r="AA174" s="10"/>
      <c r="AB174" s="10"/>
      <c r="AC174" s="7"/>
    </row>
    <row r="175" spans="1:29" s="13" customFormat="1" x14ac:dyDescent="0.2">
      <c r="A175" s="34"/>
      <c r="B175" s="34"/>
      <c r="C175" s="34"/>
      <c r="E175" s="133" t="s">
        <v>52</v>
      </c>
      <c r="F175" s="133"/>
      <c r="G175" s="133"/>
      <c r="H175" s="133"/>
      <c r="I175" s="133" t="s">
        <v>530</v>
      </c>
      <c r="J175" s="134"/>
      <c r="K175" s="134"/>
      <c r="L175" s="133" t="s">
        <v>531</v>
      </c>
      <c r="M175" s="133"/>
      <c r="N175" s="63" t="s">
        <v>28</v>
      </c>
      <c r="O175" s="63" t="s">
        <v>25</v>
      </c>
      <c r="P175" s="63" t="s">
        <v>29</v>
      </c>
      <c r="Q175" s="63" t="s">
        <v>4</v>
      </c>
      <c r="AA175" s="35"/>
      <c r="AB175" s="35"/>
      <c r="AC175" s="7"/>
    </row>
    <row r="176" spans="1:29" s="4" customFormat="1" x14ac:dyDescent="0.2">
      <c r="A176" s="3"/>
      <c r="B176" s="3"/>
      <c r="C176" s="3"/>
      <c r="E176" s="133"/>
      <c r="F176" s="133"/>
      <c r="G176" s="133"/>
      <c r="H176" s="133"/>
      <c r="I176" s="135">
        <f>I173+K173+M173</f>
        <v>1282</v>
      </c>
      <c r="J176" s="136"/>
      <c r="K176" s="136"/>
      <c r="L176" s="135">
        <f>J173+L173</f>
        <v>1458</v>
      </c>
      <c r="M176" s="136"/>
      <c r="N176" s="64" t="str">
        <f>N173</f>
        <v>N.P.</v>
      </c>
      <c r="O176" s="64" t="str">
        <f>O173</f>
        <v>N.P.</v>
      </c>
      <c r="P176" s="64" t="str">
        <f>P173</f>
        <v>N.P.</v>
      </c>
      <c r="Q176" s="64" t="str">
        <f>Q173</f>
        <v>N.P.</v>
      </c>
      <c r="AA176" s="10"/>
      <c r="AB176" s="10"/>
      <c r="AC176" s="7"/>
    </row>
    <row r="177" spans="1:29" s="4" customFormat="1" x14ac:dyDescent="0.2">
      <c r="A177" s="3"/>
      <c r="B177" s="3"/>
      <c r="C177" s="3"/>
      <c r="F177" s="3"/>
      <c r="G177" s="3"/>
      <c r="AC177" s="7"/>
    </row>
    <row r="178" spans="1:29" x14ac:dyDescent="0.2">
      <c r="AA178" s="19"/>
      <c r="AB178" s="19"/>
    </row>
    <row r="179" spans="1:29" ht="14.25" customHeight="1" x14ac:dyDescent="0.2">
      <c r="A179" s="18">
        <v>1</v>
      </c>
      <c r="B179" s="18" t="s">
        <v>37</v>
      </c>
      <c r="C179" s="2">
        <v>232</v>
      </c>
      <c r="D179" s="8" t="s">
        <v>488</v>
      </c>
      <c r="E179" s="8" t="s">
        <v>488</v>
      </c>
      <c r="F179" s="18">
        <v>1254</v>
      </c>
      <c r="G179" s="18" t="s">
        <v>10</v>
      </c>
      <c r="H179" s="11">
        <v>410</v>
      </c>
      <c r="I179" s="102">
        <v>26</v>
      </c>
      <c r="J179" s="102">
        <v>93</v>
      </c>
      <c r="K179" s="102">
        <v>8</v>
      </c>
      <c r="L179" s="102">
        <v>3</v>
      </c>
      <c r="M179" s="102">
        <v>1</v>
      </c>
      <c r="N179" s="102">
        <v>125</v>
      </c>
      <c r="O179" s="102">
        <v>4</v>
      </c>
      <c r="P179" s="102">
        <v>37</v>
      </c>
      <c r="Q179" s="102">
        <v>5</v>
      </c>
      <c r="R179" s="102">
        <v>2</v>
      </c>
      <c r="S179" s="102">
        <v>0</v>
      </c>
      <c r="T179" s="102">
        <v>0</v>
      </c>
      <c r="U179" s="102">
        <v>0</v>
      </c>
      <c r="V179" s="102">
        <v>5</v>
      </c>
      <c r="W179" s="102">
        <v>0</v>
      </c>
      <c r="X179" s="102">
        <v>8</v>
      </c>
      <c r="Y179" s="95">
        <f t="shared" si="5"/>
        <v>317</v>
      </c>
      <c r="Z179" s="95">
        <f t="shared" si="6"/>
        <v>93</v>
      </c>
      <c r="AA179" s="103">
        <f t="shared" si="7"/>
        <v>0.77317073170731709</v>
      </c>
      <c r="AB179" s="103">
        <f t="shared" si="8"/>
        <v>0.22682926829268293</v>
      </c>
    </row>
    <row r="180" spans="1:29" ht="14.25" customHeight="1" x14ac:dyDescent="0.2">
      <c r="A180" s="18">
        <v>2</v>
      </c>
      <c r="B180" s="18" t="s">
        <v>37</v>
      </c>
      <c r="C180" s="2">
        <v>232</v>
      </c>
      <c r="D180" s="8" t="s">
        <v>488</v>
      </c>
      <c r="E180" s="8" t="s">
        <v>488</v>
      </c>
      <c r="F180" s="18">
        <v>1254</v>
      </c>
      <c r="G180" s="18" t="s">
        <v>11</v>
      </c>
      <c r="H180" s="11">
        <v>411</v>
      </c>
      <c r="I180" s="102">
        <v>45</v>
      </c>
      <c r="J180" s="102">
        <v>135</v>
      </c>
      <c r="K180" s="102">
        <v>0</v>
      </c>
      <c r="L180" s="102">
        <v>0</v>
      </c>
      <c r="M180" s="102">
        <v>0</v>
      </c>
      <c r="N180" s="102">
        <v>112</v>
      </c>
      <c r="O180" s="102">
        <v>1</v>
      </c>
      <c r="P180" s="102">
        <v>20</v>
      </c>
      <c r="Q180" s="102">
        <v>5</v>
      </c>
      <c r="R180" s="102">
        <v>0</v>
      </c>
      <c r="S180" s="102">
        <v>0</v>
      </c>
      <c r="T180" s="102">
        <v>0</v>
      </c>
      <c r="U180" s="102">
        <v>0</v>
      </c>
      <c r="V180" s="102">
        <v>0</v>
      </c>
      <c r="W180" s="102">
        <v>0</v>
      </c>
      <c r="X180" s="102">
        <v>4</v>
      </c>
      <c r="Y180" s="95">
        <f t="shared" si="5"/>
        <v>322</v>
      </c>
      <c r="Z180" s="95">
        <f t="shared" si="6"/>
        <v>89</v>
      </c>
      <c r="AA180" s="103">
        <f t="shared" si="7"/>
        <v>0.78345498783454992</v>
      </c>
      <c r="AB180" s="103">
        <f t="shared" si="8"/>
        <v>0.21654501216545013</v>
      </c>
    </row>
    <row r="181" spans="1:29" ht="14.25" customHeight="1" x14ac:dyDescent="0.2">
      <c r="A181" s="18">
        <v>3</v>
      </c>
      <c r="B181" s="18" t="s">
        <v>37</v>
      </c>
      <c r="C181" s="2">
        <v>232</v>
      </c>
      <c r="D181" s="8" t="s">
        <v>488</v>
      </c>
      <c r="E181" s="8" t="s">
        <v>488</v>
      </c>
      <c r="F181" s="18">
        <v>1255</v>
      </c>
      <c r="G181" s="18" t="s">
        <v>10</v>
      </c>
      <c r="H181" s="11">
        <v>666</v>
      </c>
      <c r="I181" s="102">
        <v>61</v>
      </c>
      <c r="J181" s="102">
        <v>180</v>
      </c>
      <c r="K181" s="102">
        <v>14</v>
      </c>
      <c r="L181" s="102">
        <v>3</v>
      </c>
      <c r="M181" s="102">
        <v>2</v>
      </c>
      <c r="N181" s="102">
        <v>177</v>
      </c>
      <c r="O181" s="102">
        <v>5</v>
      </c>
      <c r="P181" s="102">
        <v>37</v>
      </c>
      <c r="Q181" s="102">
        <v>3</v>
      </c>
      <c r="R181" s="102">
        <v>4</v>
      </c>
      <c r="S181" s="102">
        <v>0</v>
      </c>
      <c r="T181" s="102">
        <v>0</v>
      </c>
      <c r="U181" s="102">
        <v>0</v>
      </c>
      <c r="V181" s="102">
        <v>26</v>
      </c>
      <c r="W181" s="102">
        <v>0</v>
      </c>
      <c r="X181" s="102">
        <v>8</v>
      </c>
      <c r="Y181" s="95">
        <f t="shared" si="5"/>
        <v>520</v>
      </c>
      <c r="Z181" s="95">
        <f t="shared" si="6"/>
        <v>146</v>
      </c>
      <c r="AA181" s="103">
        <f t="shared" si="7"/>
        <v>0.78078078078078073</v>
      </c>
      <c r="AB181" s="103">
        <f t="shared" si="8"/>
        <v>0.21921921921921922</v>
      </c>
    </row>
    <row r="182" spans="1:29" ht="14.25" customHeight="1" x14ac:dyDescent="0.2">
      <c r="A182" s="18">
        <v>4</v>
      </c>
      <c r="B182" s="18" t="s">
        <v>37</v>
      </c>
      <c r="C182" s="2">
        <v>232</v>
      </c>
      <c r="D182" s="8" t="s">
        <v>488</v>
      </c>
      <c r="E182" s="8" t="s">
        <v>488</v>
      </c>
      <c r="F182" s="18">
        <v>1255</v>
      </c>
      <c r="G182" s="18" t="s">
        <v>11</v>
      </c>
      <c r="H182" s="11">
        <v>666</v>
      </c>
      <c r="I182" s="102">
        <v>50</v>
      </c>
      <c r="J182" s="102">
        <v>183</v>
      </c>
      <c r="K182" s="102">
        <v>13</v>
      </c>
      <c r="L182" s="102">
        <v>2</v>
      </c>
      <c r="M182" s="102">
        <v>8</v>
      </c>
      <c r="N182" s="102">
        <v>175</v>
      </c>
      <c r="O182" s="102">
        <v>0</v>
      </c>
      <c r="P182" s="102">
        <v>46</v>
      </c>
      <c r="Q182" s="102">
        <v>7</v>
      </c>
      <c r="R182" s="102">
        <v>5</v>
      </c>
      <c r="S182" s="102">
        <v>0</v>
      </c>
      <c r="T182" s="102">
        <v>0</v>
      </c>
      <c r="U182" s="102">
        <v>0</v>
      </c>
      <c r="V182" s="102">
        <v>17</v>
      </c>
      <c r="W182" s="102">
        <v>1</v>
      </c>
      <c r="X182" s="102">
        <v>6</v>
      </c>
      <c r="Y182" s="95">
        <f t="shared" si="5"/>
        <v>513</v>
      </c>
      <c r="Z182" s="95">
        <f t="shared" si="6"/>
        <v>153</v>
      </c>
      <c r="AA182" s="103">
        <f t="shared" si="7"/>
        <v>0.77027027027027029</v>
      </c>
      <c r="AB182" s="103">
        <f t="shared" si="8"/>
        <v>0.22972972972972974</v>
      </c>
    </row>
    <row r="183" spans="1:29" ht="14.25" customHeight="1" x14ac:dyDescent="0.2">
      <c r="A183" s="18">
        <v>5</v>
      </c>
      <c r="B183" s="18" t="s">
        <v>37</v>
      </c>
      <c r="C183" s="2">
        <v>232</v>
      </c>
      <c r="D183" s="8" t="s">
        <v>488</v>
      </c>
      <c r="E183" s="8" t="s">
        <v>488</v>
      </c>
      <c r="F183" s="18">
        <v>1256</v>
      </c>
      <c r="G183" s="18" t="s">
        <v>10</v>
      </c>
      <c r="H183" s="11">
        <v>606</v>
      </c>
      <c r="I183" s="102">
        <v>54</v>
      </c>
      <c r="J183" s="102">
        <v>152</v>
      </c>
      <c r="K183" s="102">
        <v>25</v>
      </c>
      <c r="L183" s="102">
        <v>1</v>
      </c>
      <c r="M183" s="102">
        <v>2</v>
      </c>
      <c r="N183" s="102">
        <v>183</v>
      </c>
      <c r="O183" s="102">
        <v>2</v>
      </c>
      <c r="P183" s="102">
        <v>30</v>
      </c>
      <c r="Q183" s="102">
        <v>3</v>
      </c>
      <c r="R183" s="102">
        <v>3</v>
      </c>
      <c r="S183" s="102">
        <v>0</v>
      </c>
      <c r="T183" s="102">
        <v>0</v>
      </c>
      <c r="U183" s="102">
        <v>0</v>
      </c>
      <c r="V183" s="102">
        <v>22</v>
      </c>
      <c r="W183" s="102">
        <v>2</v>
      </c>
      <c r="X183" s="102">
        <v>3</v>
      </c>
      <c r="Y183" s="95">
        <f t="shared" si="5"/>
        <v>482</v>
      </c>
      <c r="Z183" s="95">
        <f t="shared" si="6"/>
        <v>124</v>
      </c>
      <c r="AA183" s="103">
        <f t="shared" si="7"/>
        <v>0.79537953795379535</v>
      </c>
      <c r="AB183" s="103">
        <f t="shared" si="8"/>
        <v>0.20462046204620463</v>
      </c>
    </row>
    <row r="184" spans="1:29" ht="14.25" customHeight="1" x14ac:dyDescent="0.2">
      <c r="A184" s="18">
        <v>6</v>
      </c>
      <c r="B184" s="18" t="s">
        <v>37</v>
      </c>
      <c r="C184" s="2">
        <v>232</v>
      </c>
      <c r="D184" s="8" t="s">
        <v>488</v>
      </c>
      <c r="E184" s="8" t="s">
        <v>488</v>
      </c>
      <c r="F184" s="18">
        <v>1256</v>
      </c>
      <c r="G184" s="18" t="s">
        <v>11</v>
      </c>
      <c r="H184" s="11">
        <v>606</v>
      </c>
      <c r="I184" s="102">
        <v>82</v>
      </c>
      <c r="J184" s="102">
        <v>166</v>
      </c>
      <c r="K184" s="102">
        <v>0</v>
      </c>
      <c r="L184" s="102">
        <v>0</v>
      </c>
      <c r="M184" s="102">
        <v>0</v>
      </c>
      <c r="N184" s="102">
        <v>196</v>
      </c>
      <c r="O184" s="102">
        <v>2</v>
      </c>
      <c r="P184" s="102">
        <v>28</v>
      </c>
      <c r="Q184" s="102">
        <v>3</v>
      </c>
      <c r="R184" s="102">
        <v>0</v>
      </c>
      <c r="S184" s="102">
        <v>0</v>
      </c>
      <c r="T184" s="102">
        <v>0</v>
      </c>
      <c r="U184" s="102">
        <v>0</v>
      </c>
      <c r="V184" s="102">
        <v>0</v>
      </c>
      <c r="W184" s="102">
        <v>0</v>
      </c>
      <c r="X184" s="102">
        <v>8</v>
      </c>
      <c r="Y184" s="95">
        <f t="shared" si="5"/>
        <v>485</v>
      </c>
      <c r="Z184" s="95">
        <f t="shared" si="6"/>
        <v>121</v>
      </c>
      <c r="AA184" s="103">
        <f t="shared" si="7"/>
        <v>0.8003300330033003</v>
      </c>
      <c r="AB184" s="103">
        <f t="shared" si="8"/>
        <v>0.19966996699669967</v>
      </c>
    </row>
    <row r="185" spans="1:29" ht="14.25" customHeight="1" x14ac:dyDescent="0.2">
      <c r="A185" s="18">
        <v>7</v>
      </c>
      <c r="B185" s="18" t="s">
        <v>37</v>
      </c>
      <c r="C185" s="2">
        <v>232</v>
      </c>
      <c r="D185" s="8" t="s">
        <v>488</v>
      </c>
      <c r="E185" s="8" t="s">
        <v>488</v>
      </c>
      <c r="F185" s="18">
        <v>1257</v>
      </c>
      <c r="G185" s="18" t="s">
        <v>10</v>
      </c>
      <c r="H185" s="11">
        <v>489</v>
      </c>
      <c r="I185" s="102">
        <v>58</v>
      </c>
      <c r="J185" s="102">
        <v>108</v>
      </c>
      <c r="K185" s="102">
        <v>21</v>
      </c>
      <c r="L185" s="102">
        <v>1</v>
      </c>
      <c r="M185" s="102">
        <v>1</v>
      </c>
      <c r="N185" s="102">
        <v>108</v>
      </c>
      <c r="O185" s="102">
        <v>0</v>
      </c>
      <c r="P185" s="102">
        <v>53</v>
      </c>
      <c r="Q185" s="102">
        <v>5</v>
      </c>
      <c r="R185" s="102">
        <v>3</v>
      </c>
      <c r="S185" s="102">
        <v>1</v>
      </c>
      <c r="T185" s="102">
        <v>0</v>
      </c>
      <c r="U185" s="102">
        <v>0</v>
      </c>
      <c r="V185" s="102">
        <v>17</v>
      </c>
      <c r="W185" s="102">
        <v>0</v>
      </c>
      <c r="X185" s="102">
        <v>7</v>
      </c>
      <c r="Y185" s="95">
        <f t="shared" si="5"/>
        <v>383</v>
      </c>
      <c r="Z185" s="95">
        <f t="shared" si="6"/>
        <v>106</v>
      </c>
      <c r="AA185" s="103">
        <f t="shared" si="7"/>
        <v>0.78323108384458073</v>
      </c>
      <c r="AB185" s="103">
        <f t="shared" si="8"/>
        <v>0.21676891615541921</v>
      </c>
    </row>
    <row r="186" spans="1:29" ht="14.25" customHeight="1" x14ac:dyDescent="0.2">
      <c r="A186" s="18">
        <v>8</v>
      </c>
      <c r="B186" s="18" t="s">
        <v>37</v>
      </c>
      <c r="C186" s="2">
        <v>232</v>
      </c>
      <c r="D186" s="8" t="s">
        <v>488</v>
      </c>
      <c r="E186" s="8" t="s">
        <v>488</v>
      </c>
      <c r="F186" s="18">
        <v>1257</v>
      </c>
      <c r="G186" s="18" t="s">
        <v>11</v>
      </c>
      <c r="H186" s="11">
        <v>489</v>
      </c>
      <c r="I186" s="102">
        <v>73</v>
      </c>
      <c r="J186" s="102">
        <v>128</v>
      </c>
      <c r="K186" s="102">
        <v>0</v>
      </c>
      <c r="L186" s="102">
        <v>0</v>
      </c>
      <c r="M186" s="102">
        <v>0</v>
      </c>
      <c r="N186" s="102">
        <v>141</v>
      </c>
      <c r="O186" s="102">
        <v>1</v>
      </c>
      <c r="P186" s="102">
        <v>30</v>
      </c>
      <c r="Q186" s="102">
        <v>6</v>
      </c>
      <c r="R186" s="102">
        <v>0</v>
      </c>
      <c r="S186" s="102">
        <v>0</v>
      </c>
      <c r="T186" s="102">
        <v>0</v>
      </c>
      <c r="U186" s="102">
        <v>0</v>
      </c>
      <c r="V186" s="102">
        <v>0</v>
      </c>
      <c r="W186" s="102">
        <v>0</v>
      </c>
      <c r="X186" s="102">
        <v>5</v>
      </c>
      <c r="Y186" s="95">
        <f t="shared" si="5"/>
        <v>384</v>
      </c>
      <c r="Z186" s="95">
        <f t="shared" si="6"/>
        <v>105</v>
      </c>
      <c r="AA186" s="103">
        <f t="shared" si="7"/>
        <v>0.78527607361963192</v>
      </c>
      <c r="AB186" s="103">
        <f t="shared" si="8"/>
        <v>0.21472392638036811</v>
      </c>
    </row>
    <row r="187" spans="1:29" ht="14.25" customHeight="1" x14ac:dyDescent="0.2">
      <c r="A187" s="18">
        <v>9</v>
      </c>
      <c r="B187" s="18" t="s">
        <v>37</v>
      </c>
      <c r="C187" s="2">
        <v>232</v>
      </c>
      <c r="D187" s="8" t="s">
        <v>488</v>
      </c>
      <c r="E187" s="9" t="s">
        <v>489</v>
      </c>
      <c r="F187" s="18">
        <v>1258</v>
      </c>
      <c r="G187" s="18" t="s">
        <v>10</v>
      </c>
      <c r="H187" s="11">
        <v>624</v>
      </c>
      <c r="I187" s="102">
        <v>101</v>
      </c>
      <c r="J187" s="102">
        <v>133</v>
      </c>
      <c r="K187" s="102">
        <v>33</v>
      </c>
      <c r="L187" s="102">
        <v>0</v>
      </c>
      <c r="M187" s="102">
        <v>0</v>
      </c>
      <c r="N187" s="102">
        <v>167</v>
      </c>
      <c r="O187" s="102">
        <v>1</v>
      </c>
      <c r="P187" s="102">
        <v>69</v>
      </c>
      <c r="Q187" s="102">
        <v>5</v>
      </c>
      <c r="R187" s="102">
        <v>0</v>
      </c>
      <c r="S187" s="102">
        <v>0</v>
      </c>
      <c r="T187" s="102">
        <v>0</v>
      </c>
      <c r="U187" s="102">
        <v>0</v>
      </c>
      <c r="V187" s="102">
        <v>0</v>
      </c>
      <c r="W187" s="102">
        <v>0</v>
      </c>
      <c r="X187" s="102">
        <v>9</v>
      </c>
      <c r="Y187" s="95">
        <f t="shared" si="5"/>
        <v>518</v>
      </c>
      <c r="Z187" s="95">
        <f t="shared" si="6"/>
        <v>106</v>
      </c>
      <c r="AA187" s="103">
        <f t="shared" si="7"/>
        <v>0.83012820512820518</v>
      </c>
      <c r="AB187" s="103">
        <f t="shared" si="8"/>
        <v>0.16987179487179488</v>
      </c>
    </row>
    <row r="188" spans="1:29" ht="14.25" customHeight="1" x14ac:dyDescent="0.2">
      <c r="A188" s="18">
        <v>10</v>
      </c>
      <c r="B188" s="18" t="s">
        <v>37</v>
      </c>
      <c r="C188" s="2">
        <v>232</v>
      </c>
      <c r="D188" s="8" t="s">
        <v>488</v>
      </c>
      <c r="E188" s="9" t="s">
        <v>489</v>
      </c>
      <c r="F188" s="18">
        <v>1258</v>
      </c>
      <c r="G188" s="18" t="s">
        <v>11</v>
      </c>
      <c r="H188" s="11">
        <v>625</v>
      </c>
      <c r="I188" s="102">
        <v>162</v>
      </c>
      <c r="J188" s="102">
        <v>124</v>
      </c>
      <c r="K188" s="102">
        <v>0</v>
      </c>
      <c r="L188" s="102">
        <v>0</v>
      </c>
      <c r="M188" s="102">
        <v>0</v>
      </c>
      <c r="N188" s="102">
        <v>162</v>
      </c>
      <c r="O188" s="102">
        <v>1</v>
      </c>
      <c r="P188" s="102">
        <v>36</v>
      </c>
      <c r="Q188" s="102">
        <v>7</v>
      </c>
      <c r="R188" s="102">
        <v>0</v>
      </c>
      <c r="S188" s="102">
        <v>0</v>
      </c>
      <c r="T188" s="102">
        <v>0</v>
      </c>
      <c r="U188" s="102">
        <v>0</v>
      </c>
      <c r="V188" s="102">
        <v>0</v>
      </c>
      <c r="W188" s="102">
        <v>0</v>
      </c>
      <c r="X188" s="102">
        <v>7</v>
      </c>
      <c r="Y188" s="95">
        <f t="shared" si="5"/>
        <v>499</v>
      </c>
      <c r="Z188" s="95">
        <f t="shared" si="6"/>
        <v>126</v>
      </c>
      <c r="AA188" s="103">
        <f t="shared" si="7"/>
        <v>0.7984</v>
      </c>
      <c r="AB188" s="103">
        <f t="shared" si="8"/>
        <v>0.2016</v>
      </c>
    </row>
    <row r="189" spans="1:29" ht="14.25" customHeight="1" x14ac:dyDescent="0.2">
      <c r="A189" s="18">
        <v>11</v>
      </c>
      <c r="B189" s="18" t="s">
        <v>37</v>
      </c>
      <c r="C189" s="2">
        <v>232</v>
      </c>
      <c r="D189" s="8" t="s">
        <v>488</v>
      </c>
      <c r="E189" s="9" t="s">
        <v>490</v>
      </c>
      <c r="F189" s="18">
        <v>1259</v>
      </c>
      <c r="G189" s="18" t="s">
        <v>10</v>
      </c>
      <c r="H189" s="11">
        <v>724</v>
      </c>
      <c r="I189" s="102">
        <v>99</v>
      </c>
      <c r="J189" s="102">
        <v>183</v>
      </c>
      <c r="K189" s="102">
        <v>15</v>
      </c>
      <c r="L189" s="102">
        <v>6</v>
      </c>
      <c r="M189" s="102">
        <v>2</v>
      </c>
      <c r="N189" s="102">
        <v>215</v>
      </c>
      <c r="O189" s="102">
        <v>2</v>
      </c>
      <c r="P189" s="102">
        <v>64</v>
      </c>
      <c r="Q189" s="102">
        <v>15</v>
      </c>
      <c r="R189" s="102">
        <v>0</v>
      </c>
      <c r="S189" s="102">
        <v>0</v>
      </c>
      <c r="T189" s="102">
        <v>0</v>
      </c>
      <c r="U189" s="102">
        <v>0</v>
      </c>
      <c r="V189" s="102">
        <v>0</v>
      </c>
      <c r="W189" s="102">
        <v>0</v>
      </c>
      <c r="X189" s="102">
        <v>0</v>
      </c>
      <c r="Y189" s="95">
        <f t="shared" si="5"/>
        <v>601</v>
      </c>
      <c r="Z189" s="95">
        <f t="shared" si="6"/>
        <v>123</v>
      </c>
      <c r="AA189" s="103">
        <f t="shared" si="7"/>
        <v>0.83011049723756902</v>
      </c>
      <c r="AB189" s="103">
        <f t="shared" si="8"/>
        <v>0.16988950276243095</v>
      </c>
    </row>
    <row r="190" spans="1:29" ht="14.25" customHeight="1" x14ac:dyDescent="0.2">
      <c r="A190" s="18">
        <v>12</v>
      </c>
      <c r="B190" s="18" t="s">
        <v>37</v>
      </c>
      <c r="C190" s="2">
        <v>232</v>
      </c>
      <c r="D190" s="8" t="s">
        <v>488</v>
      </c>
      <c r="E190" s="9" t="s">
        <v>490</v>
      </c>
      <c r="F190" s="18">
        <v>1259</v>
      </c>
      <c r="G190" s="18" t="s">
        <v>11</v>
      </c>
      <c r="H190" s="11">
        <v>724</v>
      </c>
      <c r="I190" s="102">
        <v>85</v>
      </c>
      <c r="J190" s="102">
        <v>224</v>
      </c>
      <c r="K190" s="102">
        <v>0</v>
      </c>
      <c r="L190" s="102">
        <v>0</v>
      </c>
      <c r="M190" s="102">
        <v>0</v>
      </c>
      <c r="N190" s="102">
        <v>227</v>
      </c>
      <c r="O190" s="102">
        <v>1</v>
      </c>
      <c r="P190" s="102">
        <v>53</v>
      </c>
      <c r="Q190" s="102">
        <v>6</v>
      </c>
      <c r="R190" s="102">
        <v>0</v>
      </c>
      <c r="S190" s="102">
        <v>0</v>
      </c>
      <c r="T190" s="102">
        <v>0</v>
      </c>
      <c r="U190" s="102">
        <v>0</v>
      </c>
      <c r="V190" s="102">
        <v>0</v>
      </c>
      <c r="W190" s="102">
        <v>0</v>
      </c>
      <c r="X190" s="102">
        <v>10</v>
      </c>
      <c r="Y190" s="95">
        <f t="shared" si="5"/>
        <v>606</v>
      </c>
      <c r="Z190" s="95">
        <f t="shared" si="6"/>
        <v>118</v>
      </c>
      <c r="AA190" s="103">
        <f t="shared" si="7"/>
        <v>0.83701657458563539</v>
      </c>
      <c r="AB190" s="103">
        <f t="shared" si="8"/>
        <v>0.16298342541436464</v>
      </c>
    </row>
    <row r="191" spans="1:29" ht="14.25" customHeight="1" x14ac:dyDescent="0.2">
      <c r="A191" s="18">
        <v>13</v>
      </c>
      <c r="B191" s="18" t="s">
        <v>37</v>
      </c>
      <c r="C191" s="2">
        <v>232</v>
      </c>
      <c r="D191" s="8" t="s">
        <v>488</v>
      </c>
      <c r="E191" s="9" t="s">
        <v>443</v>
      </c>
      <c r="F191" s="18">
        <v>1259</v>
      </c>
      <c r="G191" s="18" t="s">
        <v>19</v>
      </c>
      <c r="H191" s="11">
        <v>495</v>
      </c>
      <c r="I191" s="102">
        <v>192</v>
      </c>
      <c r="J191" s="102">
        <v>52</v>
      </c>
      <c r="K191" s="102">
        <v>1</v>
      </c>
      <c r="L191" s="102">
        <v>0</v>
      </c>
      <c r="M191" s="102">
        <v>4</v>
      </c>
      <c r="N191" s="102">
        <v>153</v>
      </c>
      <c r="O191" s="102">
        <v>2</v>
      </c>
      <c r="P191" s="102">
        <v>17</v>
      </c>
      <c r="Q191" s="102">
        <v>1</v>
      </c>
      <c r="R191" s="102">
        <v>0</v>
      </c>
      <c r="S191" s="102">
        <v>0</v>
      </c>
      <c r="T191" s="102">
        <v>0</v>
      </c>
      <c r="U191" s="102">
        <v>0</v>
      </c>
      <c r="V191" s="102">
        <v>0</v>
      </c>
      <c r="W191" s="102">
        <v>0</v>
      </c>
      <c r="X191" s="102">
        <v>0</v>
      </c>
      <c r="Y191" s="95">
        <f t="shared" si="5"/>
        <v>422</v>
      </c>
      <c r="Z191" s="95">
        <f t="shared" si="6"/>
        <v>73</v>
      </c>
      <c r="AA191" s="103">
        <f t="shared" si="7"/>
        <v>0.85252525252525257</v>
      </c>
      <c r="AB191" s="103">
        <f t="shared" si="8"/>
        <v>0.14747474747474748</v>
      </c>
    </row>
    <row r="192" spans="1:29" ht="14.25" customHeight="1" x14ac:dyDescent="0.2">
      <c r="A192" s="18">
        <v>14</v>
      </c>
      <c r="B192" s="18" t="s">
        <v>37</v>
      </c>
      <c r="C192" s="2">
        <v>232</v>
      </c>
      <c r="D192" s="8" t="s">
        <v>488</v>
      </c>
      <c r="E192" s="9" t="s">
        <v>491</v>
      </c>
      <c r="F192" s="18">
        <v>1260</v>
      </c>
      <c r="G192" s="18" t="s">
        <v>10</v>
      </c>
      <c r="H192" s="11">
        <v>583</v>
      </c>
      <c r="I192" s="102">
        <v>220</v>
      </c>
      <c r="J192" s="102">
        <v>82</v>
      </c>
      <c r="K192" s="102">
        <v>0</v>
      </c>
      <c r="L192" s="102">
        <v>0</v>
      </c>
      <c r="M192" s="102">
        <v>0</v>
      </c>
      <c r="N192" s="102">
        <v>181</v>
      </c>
      <c r="O192" s="102">
        <v>1</v>
      </c>
      <c r="P192" s="102">
        <v>16</v>
      </c>
      <c r="Q192" s="102">
        <v>2</v>
      </c>
      <c r="R192" s="102">
        <v>0</v>
      </c>
      <c r="S192" s="102">
        <v>0</v>
      </c>
      <c r="T192" s="102">
        <v>0</v>
      </c>
      <c r="U192" s="102">
        <v>0</v>
      </c>
      <c r="V192" s="102">
        <v>0</v>
      </c>
      <c r="W192" s="102">
        <v>0</v>
      </c>
      <c r="X192" s="102">
        <v>7</v>
      </c>
      <c r="Y192" s="95">
        <f t="shared" si="5"/>
        <v>509</v>
      </c>
      <c r="Z192" s="95">
        <f t="shared" si="6"/>
        <v>74</v>
      </c>
      <c r="AA192" s="103">
        <f t="shared" si="7"/>
        <v>0.87307032590051459</v>
      </c>
      <c r="AB192" s="103">
        <f t="shared" si="8"/>
        <v>0.12692967409948541</v>
      </c>
    </row>
    <row r="193" spans="1:29" ht="14.25" customHeight="1" x14ac:dyDescent="0.2">
      <c r="A193" s="18">
        <v>15</v>
      </c>
      <c r="B193" s="18" t="s">
        <v>37</v>
      </c>
      <c r="C193" s="2">
        <v>232</v>
      </c>
      <c r="D193" s="8" t="s">
        <v>488</v>
      </c>
      <c r="E193" s="9" t="s">
        <v>491</v>
      </c>
      <c r="F193" s="18">
        <v>1260</v>
      </c>
      <c r="G193" s="18" t="s">
        <v>11</v>
      </c>
      <c r="H193" s="11">
        <v>583</v>
      </c>
      <c r="I193" s="102">
        <v>169</v>
      </c>
      <c r="J193" s="102">
        <v>92</v>
      </c>
      <c r="K193" s="102">
        <v>2</v>
      </c>
      <c r="L193" s="102">
        <v>1</v>
      </c>
      <c r="M193" s="102">
        <v>1</v>
      </c>
      <c r="N193" s="102">
        <v>220</v>
      </c>
      <c r="O193" s="102">
        <v>1</v>
      </c>
      <c r="P193" s="102">
        <v>9</v>
      </c>
      <c r="Q193" s="102">
        <v>4</v>
      </c>
      <c r="R193" s="102">
        <v>1</v>
      </c>
      <c r="S193" s="102">
        <v>0</v>
      </c>
      <c r="T193" s="102">
        <v>0</v>
      </c>
      <c r="U193" s="102">
        <v>0</v>
      </c>
      <c r="V193" s="102">
        <v>3</v>
      </c>
      <c r="W193" s="102">
        <v>0</v>
      </c>
      <c r="X193" s="102">
        <v>10</v>
      </c>
      <c r="Y193" s="95">
        <f t="shared" si="5"/>
        <v>513</v>
      </c>
      <c r="Z193" s="95">
        <f t="shared" si="6"/>
        <v>70</v>
      </c>
      <c r="AA193" s="103">
        <f t="shared" si="7"/>
        <v>0.87993138936535165</v>
      </c>
      <c r="AB193" s="103">
        <f t="shared" si="8"/>
        <v>0.12006861063464837</v>
      </c>
    </row>
    <row r="194" spans="1:29" ht="14.25" customHeight="1" x14ac:dyDescent="0.2">
      <c r="A194" s="18">
        <v>16</v>
      </c>
      <c r="B194" s="18" t="s">
        <v>37</v>
      </c>
      <c r="C194" s="2">
        <v>232</v>
      </c>
      <c r="D194" s="8" t="s">
        <v>488</v>
      </c>
      <c r="E194" s="9" t="s">
        <v>492</v>
      </c>
      <c r="F194" s="18">
        <v>1261</v>
      </c>
      <c r="G194" s="18" t="s">
        <v>10</v>
      </c>
      <c r="H194" s="11">
        <v>661</v>
      </c>
      <c r="I194" s="102">
        <v>145</v>
      </c>
      <c r="J194" s="102">
        <v>166</v>
      </c>
      <c r="K194" s="102">
        <v>5</v>
      </c>
      <c r="L194" s="102">
        <v>1</v>
      </c>
      <c r="M194" s="102">
        <v>0</v>
      </c>
      <c r="N194" s="102">
        <v>204</v>
      </c>
      <c r="O194" s="102">
        <v>1</v>
      </c>
      <c r="P194" s="102">
        <v>20</v>
      </c>
      <c r="Q194" s="102">
        <v>7</v>
      </c>
      <c r="R194" s="102">
        <v>2</v>
      </c>
      <c r="S194" s="102">
        <v>0</v>
      </c>
      <c r="T194" s="102">
        <v>0</v>
      </c>
      <c r="U194" s="102">
        <v>0</v>
      </c>
      <c r="V194" s="102">
        <v>1</v>
      </c>
      <c r="W194" s="102">
        <v>0</v>
      </c>
      <c r="X194" s="102">
        <v>3</v>
      </c>
      <c r="Y194" s="95">
        <f t="shared" si="5"/>
        <v>555</v>
      </c>
      <c r="Z194" s="95">
        <f t="shared" si="6"/>
        <v>106</v>
      </c>
      <c r="AA194" s="103">
        <f t="shared" si="7"/>
        <v>0.83963691376701965</v>
      </c>
      <c r="AB194" s="103">
        <f t="shared" si="8"/>
        <v>0.16036308623298035</v>
      </c>
    </row>
    <row r="195" spans="1:29" ht="14.25" customHeight="1" x14ac:dyDescent="0.2">
      <c r="A195" s="18">
        <v>17</v>
      </c>
      <c r="B195" s="18" t="s">
        <v>37</v>
      </c>
      <c r="C195" s="2">
        <v>232</v>
      </c>
      <c r="D195" s="8" t="s">
        <v>488</v>
      </c>
      <c r="E195" s="9" t="s">
        <v>492</v>
      </c>
      <c r="F195" s="18">
        <v>1261</v>
      </c>
      <c r="G195" s="18" t="s">
        <v>11</v>
      </c>
      <c r="H195" s="11">
        <v>661</v>
      </c>
      <c r="I195" s="102">
        <v>116</v>
      </c>
      <c r="J195" s="102">
        <v>117</v>
      </c>
      <c r="K195" s="102">
        <v>8</v>
      </c>
      <c r="L195" s="102">
        <v>1</v>
      </c>
      <c r="M195" s="102">
        <v>1</v>
      </c>
      <c r="N195" s="102">
        <v>201</v>
      </c>
      <c r="O195" s="102">
        <v>0</v>
      </c>
      <c r="P195" s="102">
        <v>25</v>
      </c>
      <c r="Q195" s="102">
        <v>24</v>
      </c>
      <c r="R195" s="102">
        <v>4</v>
      </c>
      <c r="S195" s="102">
        <v>0</v>
      </c>
      <c r="T195" s="102">
        <v>0</v>
      </c>
      <c r="U195" s="102">
        <v>0</v>
      </c>
      <c r="V195" s="102">
        <v>4</v>
      </c>
      <c r="W195" s="102">
        <v>0</v>
      </c>
      <c r="X195" s="102">
        <v>6</v>
      </c>
      <c r="Y195" s="95">
        <f t="shared" si="5"/>
        <v>507</v>
      </c>
      <c r="Z195" s="95">
        <f t="shared" si="6"/>
        <v>154</v>
      </c>
      <c r="AA195" s="103">
        <f t="shared" si="7"/>
        <v>0.76701966717095316</v>
      </c>
      <c r="AB195" s="103">
        <f t="shared" si="8"/>
        <v>0.2329803328290469</v>
      </c>
    </row>
    <row r="196" spans="1:29" ht="14.25" customHeight="1" x14ac:dyDescent="0.2">
      <c r="A196" s="18">
        <v>18</v>
      </c>
      <c r="B196" s="18" t="s">
        <v>37</v>
      </c>
      <c r="C196" s="2">
        <v>232</v>
      </c>
      <c r="D196" s="8" t="s">
        <v>488</v>
      </c>
      <c r="E196" s="9" t="s">
        <v>493</v>
      </c>
      <c r="F196" s="18">
        <v>1262</v>
      </c>
      <c r="G196" s="18" t="s">
        <v>10</v>
      </c>
      <c r="H196" s="11">
        <v>382</v>
      </c>
      <c r="I196" s="102">
        <v>70</v>
      </c>
      <c r="J196" s="102">
        <v>102</v>
      </c>
      <c r="K196" s="102">
        <v>3</v>
      </c>
      <c r="L196" s="102">
        <v>2</v>
      </c>
      <c r="M196" s="102">
        <v>1</v>
      </c>
      <c r="N196" s="102">
        <v>85</v>
      </c>
      <c r="O196" s="102">
        <v>2</v>
      </c>
      <c r="P196" s="102">
        <v>45</v>
      </c>
      <c r="Q196" s="102">
        <v>4</v>
      </c>
      <c r="R196" s="102">
        <v>0</v>
      </c>
      <c r="S196" s="102">
        <v>0</v>
      </c>
      <c r="T196" s="102">
        <v>0</v>
      </c>
      <c r="U196" s="102">
        <v>0</v>
      </c>
      <c r="V196" s="102">
        <v>7</v>
      </c>
      <c r="W196" s="102">
        <v>0</v>
      </c>
      <c r="X196" s="102">
        <v>1</v>
      </c>
      <c r="Y196" s="95">
        <f t="shared" si="5"/>
        <v>322</v>
      </c>
      <c r="Z196" s="95">
        <f t="shared" si="6"/>
        <v>60</v>
      </c>
      <c r="AA196" s="103">
        <f t="shared" si="7"/>
        <v>0.84293193717277481</v>
      </c>
      <c r="AB196" s="103">
        <f t="shared" si="8"/>
        <v>0.15706806282722513</v>
      </c>
    </row>
    <row r="197" spans="1:29" ht="14.25" customHeight="1" x14ac:dyDescent="0.2">
      <c r="A197" s="18">
        <v>19</v>
      </c>
      <c r="B197" s="18" t="s">
        <v>37</v>
      </c>
      <c r="C197" s="2">
        <v>232</v>
      </c>
      <c r="D197" s="8" t="s">
        <v>488</v>
      </c>
      <c r="E197" s="9" t="s">
        <v>493</v>
      </c>
      <c r="F197" s="18">
        <v>1262</v>
      </c>
      <c r="G197" s="18" t="s">
        <v>11</v>
      </c>
      <c r="H197" s="11">
        <v>383</v>
      </c>
      <c r="I197" s="102">
        <v>46</v>
      </c>
      <c r="J197" s="102">
        <v>108</v>
      </c>
      <c r="K197" s="102">
        <v>0</v>
      </c>
      <c r="L197" s="102">
        <v>0</v>
      </c>
      <c r="M197" s="102">
        <v>0</v>
      </c>
      <c r="N197" s="102">
        <v>109</v>
      </c>
      <c r="O197" s="102">
        <v>0</v>
      </c>
      <c r="P197" s="102">
        <v>52</v>
      </c>
      <c r="Q197" s="102">
        <v>2</v>
      </c>
      <c r="R197" s="102">
        <v>0</v>
      </c>
      <c r="S197" s="102">
        <v>0</v>
      </c>
      <c r="T197" s="102">
        <v>0</v>
      </c>
      <c r="U197" s="102">
        <v>0</v>
      </c>
      <c r="V197" s="102">
        <v>0</v>
      </c>
      <c r="W197" s="102">
        <v>0</v>
      </c>
      <c r="X197" s="102">
        <v>4</v>
      </c>
      <c r="Y197" s="95">
        <f t="shared" si="5"/>
        <v>321</v>
      </c>
      <c r="Z197" s="95">
        <f t="shared" si="6"/>
        <v>62</v>
      </c>
      <c r="AA197" s="103">
        <f t="shared" si="7"/>
        <v>0.83812010443864227</v>
      </c>
      <c r="AB197" s="103">
        <f t="shared" si="8"/>
        <v>0.16187989556135771</v>
      </c>
    </row>
    <row r="198" spans="1:29" ht="14.25" customHeight="1" x14ac:dyDescent="0.2">
      <c r="A198" s="18">
        <v>20</v>
      </c>
      <c r="B198" s="18" t="s">
        <v>37</v>
      </c>
      <c r="C198" s="2">
        <v>232</v>
      </c>
      <c r="D198" s="8" t="s">
        <v>488</v>
      </c>
      <c r="E198" s="9" t="s">
        <v>494</v>
      </c>
      <c r="F198" s="18">
        <v>1263</v>
      </c>
      <c r="G198" s="18" t="s">
        <v>10</v>
      </c>
      <c r="H198" s="11">
        <v>727</v>
      </c>
      <c r="I198" s="102">
        <v>80</v>
      </c>
      <c r="J198" s="102">
        <v>234</v>
      </c>
      <c r="K198" s="102">
        <v>0</v>
      </c>
      <c r="L198" s="102">
        <v>0</v>
      </c>
      <c r="M198" s="102">
        <v>0</v>
      </c>
      <c r="N198" s="102">
        <v>207</v>
      </c>
      <c r="O198" s="102">
        <v>4</v>
      </c>
      <c r="P198" s="102">
        <v>13</v>
      </c>
      <c r="Q198" s="102">
        <v>12</v>
      </c>
      <c r="R198" s="102">
        <v>0</v>
      </c>
      <c r="S198" s="102">
        <v>0</v>
      </c>
      <c r="T198" s="102">
        <v>0</v>
      </c>
      <c r="U198" s="102">
        <v>0</v>
      </c>
      <c r="V198" s="102">
        <v>0</v>
      </c>
      <c r="W198" s="102">
        <v>0</v>
      </c>
      <c r="X198" s="102">
        <v>1</v>
      </c>
      <c r="Y198" s="95">
        <f t="shared" si="5"/>
        <v>551</v>
      </c>
      <c r="Z198" s="95">
        <f t="shared" si="6"/>
        <v>176</v>
      </c>
      <c r="AA198" s="103">
        <f t="shared" si="7"/>
        <v>0.75790921595598348</v>
      </c>
      <c r="AB198" s="103">
        <f t="shared" si="8"/>
        <v>0.24209078404401652</v>
      </c>
    </row>
    <row r="199" spans="1:29" ht="14.25" customHeight="1" x14ac:dyDescent="0.2">
      <c r="A199" s="18">
        <v>21</v>
      </c>
      <c r="B199" s="18" t="s">
        <v>37</v>
      </c>
      <c r="C199" s="2">
        <v>232</v>
      </c>
      <c r="D199" s="8" t="s">
        <v>488</v>
      </c>
      <c r="E199" s="9" t="s">
        <v>495</v>
      </c>
      <c r="F199" s="18">
        <v>1263</v>
      </c>
      <c r="G199" s="18" t="s">
        <v>19</v>
      </c>
      <c r="H199" s="11">
        <v>274</v>
      </c>
      <c r="I199" s="102">
        <v>25</v>
      </c>
      <c r="J199" s="102">
        <v>78</v>
      </c>
      <c r="K199" s="102">
        <v>2</v>
      </c>
      <c r="L199" s="102">
        <v>2</v>
      </c>
      <c r="M199" s="102">
        <v>1</v>
      </c>
      <c r="N199" s="102">
        <v>112</v>
      </c>
      <c r="O199" s="102">
        <v>4</v>
      </c>
      <c r="P199" s="102">
        <v>6</v>
      </c>
      <c r="Q199" s="102">
        <v>2</v>
      </c>
      <c r="R199" s="102">
        <v>0</v>
      </c>
      <c r="S199" s="102">
        <v>0</v>
      </c>
      <c r="T199" s="102">
        <v>0</v>
      </c>
      <c r="U199" s="102">
        <v>0</v>
      </c>
      <c r="V199" s="102">
        <v>2</v>
      </c>
      <c r="W199" s="102">
        <v>0</v>
      </c>
      <c r="X199" s="102">
        <v>0</v>
      </c>
      <c r="Y199" s="95">
        <f t="shared" si="5"/>
        <v>234</v>
      </c>
      <c r="Z199" s="95">
        <f t="shared" si="6"/>
        <v>40</v>
      </c>
      <c r="AA199" s="103">
        <f t="shared" si="7"/>
        <v>0.85401459854014594</v>
      </c>
      <c r="AB199" s="103">
        <f t="shared" si="8"/>
        <v>0.145985401459854</v>
      </c>
    </row>
    <row r="200" spans="1:29" ht="14.25" customHeight="1" x14ac:dyDescent="0.2">
      <c r="A200" s="18">
        <v>22</v>
      </c>
      <c r="B200" s="18" t="s">
        <v>37</v>
      </c>
      <c r="C200" s="2">
        <v>232</v>
      </c>
      <c r="D200" s="8" t="s">
        <v>488</v>
      </c>
      <c r="E200" s="9" t="s">
        <v>64</v>
      </c>
      <c r="F200" s="18">
        <v>1263</v>
      </c>
      <c r="G200" s="18" t="s">
        <v>20</v>
      </c>
      <c r="H200" s="11">
        <v>432</v>
      </c>
      <c r="I200" s="102">
        <v>126</v>
      </c>
      <c r="J200" s="102">
        <v>35</v>
      </c>
      <c r="K200" s="102">
        <v>0</v>
      </c>
      <c r="L200" s="102">
        <v>1</v>
      </c>
      <c r="M200" s="102">
        <v>2</v>
      </c>
      <c r="N200" s="102">
        <v>153</v>
      </c>
      <c r="O200" s="102">
        <v>3</v>
      </c>
      <c r="P200" s="102">
        <v>17</v>
      </c>
      <c r="Q200" s="102">
        <v>9</v>
      </c>
      <c r="R200" s="102">
        <v>0</v>
      </c>
      <c r="S200" s="102">
        <v>0</v>
      </c>
      <c r="T200" s="102">
        <v>0</v>
      </c>
      <c r="U200" s="102">
        <v>0</v>
      </c>
      <c r="V200" s="102">
        <v>0</v>
      </c>
      <c r="W200" s="102">
        <v>0</v>
      </c>
      <c r="X200" s="102">
        <v>0</v>
      </c>
      <c r="Y200" s="95">
        <f t="shared" si="5"/>
        <v>346</v>
      </c>
      <c r="Z200" s="95">
        <f t="shared" si="6"/>
        <v>86</v>
      </c>
      <c r="AA200" s="103">
        <f t="shared" si="7"/>
        <v>0.80092592592592593</v>
      </c>
      <c r="AB200" s="103">
        <f t="shared" si="8"/>
        <v>0.19907407407407407</v>
      </c>
    </row>
    <row r="201" spans="1:29" ht="14.25" customHeight="1" x14ac:dyDescent="0.2">
      <c r="A201" s="18">
        <v>23</v>
      </c>
      <c r="B201" s="18" t="s">
        <v>37</v>
      </c>
      <c r="C201" s="2">
        <v>232</v>
      </c>
      <c r="D201" s="8" t="s">
        <v>488</v>
      </c>
      <c r="E201" s="9" t="s">
        <v>496</v>
      </c>
      <c r="F201" s="18">
        <v>1264</v>
      </c>
      <c r="G201" s="18" t="s">
        <v>10</v>
      </c>
      <c r="H201" s="11">
        <v>568</v>
      </c>
      <c r="I201" s="102">
        <v>101</v>
      </c>
      <c r="J201" s="102">
        <v>83</v>
      </c>
      <c r="K201" s="102">
        <v>4</v>
      </c>
      <c r="L201" s="102">
        <v>4</v>
      </c>
      <c r="M201" s="102">
        <v>6</v>
      </c>
      <c r="N201" s="102">
        <v>223</v>
      </c>
      <c r="O201" s="102">
        <v>3</v>
      </c>
      <c r="P201" s="102">
        <v>24</v>
      </c>
      <c r="Q201" s="102">
        <v>3</v>
      </c>
      <c r="R201" s="102">
        <v>0</v>
      </c>
      <c r="S201" s="102">
        <v>0</v>
      </c>
      <c r="T201" s="102">
        <v>0</v>
      </c>
      <c r="U201" s="102">
        <v>0</v>
      </c>
      <c r="V201" s="102">
        <v>0</v>
      </c>
      <c r="W201" s="102">
        <v>0</v>
      </c>
      <c r="X201" s="102">
        <v>6</v>
      </c>
      <c r="Y201" s="95">
        <f t="shared" si="5"/>
        <v>457</v>
      </c>
      <c r="Z201" s="95">
        <f t="shared" si="6"/>
        <v>111</v>
      </c>
      <c r="AA201" s="103">
        <f t="shared" si="7"/>
        <v>0.80457746478873238</v>
      </c>
      <c r="AB201" s="103">
        <f t="shared" si="8"/>
        <v>0.1954225352112676</v>
      </c>
    </row>
    <row r="202" spans="1:29" ht="14.25" customHeight="1" x14ac:dyDescent="0.2">
      <c r="A202" s="18">
        <v>24</v>
      </c>
      <c r="B202" s="18" t="s">
        <v>37</v>
      </c>
      <c r="C202" s="2">
        <v>232</v>
      </c>
      <c r="D202" s="8" t="s">
        <v>488</v>
      </c>
      <c r="E202" s="9" t="s">
        <v>496</v>
      </c>
      <c r="F202" s="18">
        <v>1264</v>
      </c>
      <c r="G202" s="18" t="s">
        <v>11</v>
      </c>
      <c r="H202" s="11">
        <v>568</v>
      </c>
      <c r="I202" s="102">
        <v>83</v>
      </c>
      <c r="J202" s="102">
        <v>92</v>
      </c>
      <c r="K202" s="102">
        <v>4</v>
      </c>
      <c r="L202" s="102">
        <v>2</v>
      </c>
      <c r="M202" s="102">
        <v>0</v>
      </c>
      <c r="N202" s="102">
        <v>259</v>
      </c>
      <c r="O202" s="102">
        <v>2</v>
      </c>
      <c r="P202" s="102">
        <v>13</v>
      </c>
      <c r="Q202" s="102">
        <v>4</v>
      </c>
      <c r="R202" s="102">
        <v>2</v>
      </c>
      <c r="S202" s="102">
        <v>0</v>
      </c>
      <c r="T202" s="102">
        <v>0</v>
      </c>
      <c r="U202" s="102">
        <v>0</v>
      </c>
      <c r="V202" s="102">
        <v>4</v>
      </c>
      <c r="W202" s="102">
        <v>0</v>
      </c>
      <c r="X202" s="102">
        <v>7</v>
      </c>
      <c r="Y202" s="95">
        <f t="shared" si="5"/>
        <v>472</v>
      </c>
      <c r="Z202" s="95">
        <f t="shared" si="6"/>
        <v>96</v>
      </c>
      <c r="AA202" s="103">
        <f t="shared" si="7"/>
        <v>0.83098591549295775</v>
      </c>
      <c r="AB202" s="103">
        <f t="shared" si="8"/>
        <v>0.16901408450704225</v>
      </c>
    </row>
    <row r="203" spans="1:29" ht="14.25" customHeight="1" x14ac:dyDescent="0.2">
      <c r="A203" s="18">
        <v>25</v>
      </c>
      <c r="B203" s="18" t="s">
        <v>37</v>
      </c>
      <c r="C203" s="2">
        <v>232</v>
      </c>
      <c r="D203" s="8" t="s">
        <v>488</v>
      </c>
      <c r="E203" s="9" t="s">
        <v>497</v>
      </c>
      <c r="F203" s="18">
        <v>1265</v>
      </c>
      <c r="G203" s="18" t="s">
        <v>10</v>
      </c>
      <c r="H203" s="11">
        <v>735</v>
      </c>
      <c r="I203" s="102">
        <v>195</v>
      </c>
      <c r="J203" s="102">
        <v>112</v>
      </c>
      <c r="K203" s="102">
        <v>5</v>
      </c>
      <c r="L203" s="102">
        <v>3</v>
      </c>
      <c r="M203" s="102">
        <v>1</v>
      </c>
      <c r="N203" s="102">
        <v>214</v>
      </c>
      <c r="O203" s="102">
        <v>2</v>
      </c>
      <c r="P203" s="102">
        <v>20</v>
      </c>
      <c r="Q203" s="102">
        <v>2</v>
      </c>
      <c r="R203" s="102">
        <v>4</v>
      </c>
      <c r="S203" s="102">
        <v>1</v>
      </c>
      <c r="T203" s="102">
        <v>0</v>
      </c>
      <c r="U203" s="102">
        <v>1</v>
      </c>
      <c r="V203" s="102">
        <v>5</v>
      </c>
      <c r="W203" s="102">
        <v>0</v>
      </c>
      <c r="X203" s="102">
        <v>4</v>
      </c>
      <c r="Y203" s="95">
        <f t="shared" si="5"/>
        <v>569</v>
      </c>
      <c r="Z203" s="95">
        <f t="shared" si="6"/>
        <v>166</v>
      </c>
      <c r="AA203" s="103">
        <f t="shared" si="7"/>
        <v>0.77414965986394557</v>
      </c>
      <c r="AB203" s="103">
        <f t="shared" si="8"/>
        <v>0.22585034013605443</v>
      </c>
    </row>
    <row r="204" spans="1:29" ht="14.25" customHeight="1" x14ac:dyDescent="0.2">
      <c r="A204" s="16"/>
      <c r="D204" s="128" t="s">
        <v>721</v>
      </c>
      <c r="E204" s="129"/>
      <c r="F204" s="68">
        <f>COUNTIF(G179:G203,"B")</f>
        <v>12</v>
      </c>
      <c r="G204" s="68">
        <f>COUNTA(G179:G203)</f>
        <v>25</v>
      </c>
      <c r="H204" s="69">
        <f>SUM(H179:H203)</f>
        <v>14092</v>
      </c>
      <c r="I204" s="105">
        <f t="shared" ref="I204:X204" si="29">SUM(I179:I203)</f>
        <v>2464</v>
      </c>
      <c r="J204" s="105">
        <f t="shared" si="29"/>
        <v>3162</v>
      </c>
      <c r="K204" s="105">
        <f t="shared" si="29"/>
        <v>163</v>
      </c>
      <c r="L204" s="105">
        <f t="shared" si="29"/>
        <v>33</v>
      </c>
      <c r="M204" s="105">
        <f t="shared" si="29"/>
        <v>33</v>
      </c>
      <c r="N204" s="105">
        <f t="shared" si="29"/>
        <v>4309</v>
      </c>
      <c r="O204" s="105">
        <f t="shared" si="29"/>
        <v>45</v>
      </c>
      <c r="P204" s="105">
        <f t="shared" si="29"/>
        <v>780</v>
      </c>
      <c r="Q204" s="105">
        <f t="shared" si="29"/>
        <v>146</v>
      </c>
      <c r="R204" s="105">
        <f t="shared" si="29"/>
        <v>30</v>
      </c>
      <c r="S204" s="105">
        <f t="shared" si="29"/>
        <v>2</v>
      </c>
      <c r="T204" s="105">
        <f t="shared" si="29"/>
        <v>0</v>
      </c>
      <c r="U204" s="105">
        <f t="shared" si="29"/>
        <v>1</v>
      </c>
      <c r="V204" s="105">
        <f t="shared" si="29"/>
        <v>113</v>
      </c>
      <c r="W204" s="105">
        <f t="shared" si="29"/>
        <v>3</v>
      </c>
      <c r="X204" s="105">
        <f t="shared" si="29"/>
        <v>124</v>
      </c>
      <c r="Y204" s="106">
        <f t="shared" ref="Y204" si="30">SUM(I204:X204)</f>
        <v>11408</v>
      </c>
      <c r="Z204" s="106">
        <f t="shared" ref="Z204" si="31">H204-Y204</f>
        <v>2684</v>
      </c>
      <c r="AA204" s="107">
        <f t="shared" ref="AA204" si="32">Y204/H204</f>
        <v>0.80953732614249219</v>
      </c>
      <c r="AB204" s="107">
        <f t="shared" ref="AB204" si="33">Z204/H204</f>
        <v>0.19046267385750781</v>
      </c>
    </row>
    <row r="206" spans="1:29" s="32" customFormat="1" x14ac:dyDescent="0.2">
      <c r="A206" s="31"/>
      <c r="B206" s="31"/>
      <c r="C206" s="31"/>
      <c r="E206" s="133" t="s">
        <v>51</v>
      </c>
      <c r="F206" s="134"/>
      <c r="G206" s="134"/>
      <c r="H206" s="134"/>
      <c r="I206" s="63" t="s">
        <v>0</v>
      </c>
      <c r="J206" s="63" t="s">
        <v>1</v>
      </c>
      <c r="K206" s="63" t="s">
        <v>2</v>
      </c>
      <c r="L206" s="63" t="s">
        <v>27</v>
      </c>
      <c r="M206" s="63" t="s">
        <v>3</v>
      </c>
      <c r="N206" s="63" t="s">
        <v>28</v>
      </c>
      <c r="O206" s="63" t="s">
        <v>25</v>
      </c>
      <c r="P206" s="63" t="s">
        <v>29</v>
      </c>
      <c r="Q206" s="63" t="s">
        <v>4</v>
      </c>
      <c r="R206" s="36" t="s">
        <v>26</v>
      </c>
      <c r="S206" s="37" t="s">
        <v>46</v>
      </c>
      <c r="T206" s="37"/>
      <c r="AA206" s="33"/>
      <c r="AB206" s="33"/>
      <c r="AC206" s="7"/>
    </row>
    <row r="207" spans="1:29" s="4" customFormat="1" x14ac:dyDescent="0.2">
      <c r="A207" s="3"/>
      <c r="B207" s="3"/>
      <c r="C207" s="3"/>
      <c r="E207" s="134"/>
      <c r="F207" s="134"/>
      <c r="G207" s="134"/>
      <c r="H207" s="134"/>
      <c r="I207" s="72">
        <v>2475</v>
      </c>
      <c r="J207" s="72">
        <v>3219</v>
      </c>
      <c r="K207" s="72">
        <v>175</v>
      </c>
      <c r="L207" s="72">
        <v>89</v>
      </c>
      <c r="M207" s="72">
        <v>43</v>
      </c>
      <c r="N207" s="72">
        <v>4309</v>
      </c>
      <c r="O207" s="72">
        <v>45</v>
      </c>
      <c r="P207" s="72">
        <v>780</v>
      </c>
      <c r="Q207" s="72">
        <v>146</v>
      </c>
      <c r="R207" s="82">
        <f>W204</f>
        <v>3</v>
      </c>
      <c r="S207" s="83">
        <f>X204</f>
        <v>124</v>
      </c>
      <c r="T207" s="38"/>
      <c r="AA207" s="10"/>
      <c r="AB207" s="10"/>
      <c r="AC207" s="7"/>
    </row>
    <row r="208" spans="1:29" s="4" customFormat="1" ht="6.75" customHeight="1" x14ac:dyDescent="0.2">
      <c r="A208" s="3"/>
      <c r="B208" s="3"/>
      <c r="C208" s="3"/>
      <c r="F208" s="3"/>
      <c r="G208" s="3"/>
      <c r="H208" s="12"/>
      <c r="I208" s="3"/>
      <c r="J208" s="3"/>
      <c r="K208" s="3"/>
      <c r="L208" s="3"/>
      <c r="M208" s="3"/>
      <c r="N208" s="3"/>
      <c r="O208" s="3"/>
      <c r="P208" s="3"/>
      <c r="Q208" s="3"/>
      <c r="R208" s="39"/>
      <c r="S208" s="40"/>
      <c r="T208" s="40"/>
      <c r="AA208" s="10"/>
      <c r="AB208" s="10"/>
      <c r="AC208" s="7"/>
    </row>
    <row r="209" spans="1:29" s="13" customFormat="1" x14ac:dyDescent="0.2">
      <c r="A209" s="34"/>
      <c r="B209" s="34"/>
      <c r="C209" s="34"/>
      <c r="E209" s="133" t="s">
        <v>52</v>
      </c>
      <c r="F209" s="133"/>
      <c r="G209" s="133"/>
      <c r="H209" s="133"/>
      <c r="I209" s="133" t="s">
        <v>530</v>
      </c>
      <c r="J209" s="134"/>
      <c r="K209" s="134"/>
      <c r="L209" s="133" t="s">
        <v>531</v>
      </c>
      <c r="M209" s="133"/>
      <c r="N209" s="63" t="s">
        <v>28</v>
      </c>
      <c r="O209" s="63" t="s">
        <v>25</v>
      </c>
      <c r="P209" s="63" t="s">
        <v>29</v>
      </c>
      <c r="Q209" s="63" t="s">
        <v>4</v>
      </c>
      <c r="AA209" s="35"/>
      <c r="AB209" s="35"/>
      <c r="AC209" s="7"/>
    </row>
    <row r="210" spans="1:29" s="4" customFormat="1" x14ac:dyDescent="0.2">
      <c r="A210" s="3"/>
      <c r="B210" s="3"/>
      <c r="C210" s="3"/>
      <c r="E210" s="133"/>
      <c r="F210" s="133"/>
      <c r="G210" s="133"/>
      <c r="H210" s="133"/>
      <c r="I210" s="135">
        <f>I207+K207+M207</f>
        <v>2693</v>
      </c>
      <c r="J210" s="136"/>
      <c r="K210" s="136"/>
      <c r="L210" s="135">
        <f>J207+L207</f>
        <v>3308</v>
      </c>
      <c r="M210" s="136"/>
      <c r="N210" s="64">
        <f>N207</f>
        <v>4309</v>
      </c>
      <c r="O210" s="64">
        <f>O207</f>
        <v>45</v>
      </c>
      <c r="P210" s="64">
        <f>P207</f>
        <v>780</v>
      </c>
      <c r="Q210" s="64">
        <f>Q207</f>
        <v>146</v>
      </c>
      <c r="AA210" s="10"/>
      <c r="AB210" s="10"/>
      <c r="AC210" s="7"/>
    </row>
    <row r="211" spans="1:29" s="4" customFormat="1" x14ac:dyDescent="0.2">
      <c r="A211" s="3"/>
      <c r="B211" s="3"/>
      <c r="C211" s="3"/>
      <c r="F211" s="3"/>
      <c r="G211" s="3"/>
      <c r="AC211" s="7"/>
    </row>
    <row r="213" spans="1:29" s="4" customFormat="1" x14ac:dyDescent="0.2">
      <c r="A213" s="2">
        <v>1</v>
      </c>
      <c r="B213" s="2" t="s">
        <v>37</v>
      </c>
      <c r="C213" s="2">
        <v>276</v>
      </c>
      <c r="D213" s="1" t="s">
        <v>498</v>
      </c>
      <c r="E213" s="1" t="s">
        <v>498</v>
      </c>
      <c r="F213" s="2">
        <v>1372</v>
      </c>
      <c r="G213" s="2" t="s">
        <v>10</v>
      </c>
      <c r="H213" s="1">
        <v>748</v>
      </c>
      <c r="I213" s="1">
        <v>13</v>
      </c>
      <c r="J213" s="1">
        <v>267</v>
      </c>
      <c r="K213" s="1">
        <v>2</v>
      </c>
      <c r="L213" s="1">
        <v>5</v>
      </c>
      <c r="M213" s="1">
        <v>1</v>
      </c>
      <c r="N213" s="1">
        <v>9</v>
      </c>
      <c r="O213" s="1">
        <v>238</v>
      </c>
      <c r="P213" s="1">
        <v>2</v>
      </c>
      <c r="Q213" s="1">
        <v>1</v>
      </c>
      <c r="R213" s="1">
        <v>2</v>
      </c>
      <c r="S213" s="1">
        <v>1</v>
      </c>
      <c r="T213" s="1">
        <v>0</v>
      </c>
      <c r="U213" s="1">
        <v>0</v>
      </c>
      <c r="V213" s="1">
        <v>23</v>
      </c>
      <c r="W213" s="1">
        <v>1</v>
      </c>
      <c r="X213" s="1">
        <v>18</v>
      </c>
      <c r="Y213" s="1">
        <f>SUM(I213:X213)</f>
        <v>583</v>
      </c>
      <c r="Z213" s="1">
        <f>H213-Y213</f>
        <v>165</v>
      </c>
      <c r="AA213" s="15">
        <f>Y213/H213</f>
        <v>0.77941176470588236</v>
      </c>
      <c r="AB213" s="15">
        <f>Z213/H213</f>
        <v>0.22058823529411764</v>
      </c>
      <c r="AC213" s="7"/>
    </row>
    <row r="214" spans="1:29" s="4" customFormat="1" x14ac:dyDescent="0.2">
      <c r="A214" s="2">
        <v>2</v>
      </c>
      <c r="B214" s="2" t="s">
        <v>37</v>
      </c>
      <c r="C214" s="2">
        <v>276</v>
      </c>
      <c r="D214" s="1" t="s">
        <v>498</v>
      </c>
      <c r="E214" s="1" t="s">
        <v>498</v>
      </c>
      <c r="F214" s="2">
        <v>1372</v>
      </c>
      <c r="G214" s="2" t="s">
        <v>11</v>
      </c>
      <c r="H214" s="1">
        <v>748</v>
      </c>
      <c r="I214" s="1">
        <v>16</v>
      </c>
      <c r="J214" s="1">
        <v>267</v>
      </c>
      <c r="K214" s="1">
        <v>7</v>
      </c>
      <c r="L214" s="1">
        <v>3</v>
      </c>
      <c r="M214" s="1">
        <v>3</v>
      </c>
      <c r="N214" s="1">
        <v>5</v>
      </c>
      <c r="O214" s="1">
        <v>224</v>
      </c>
      <c r="P214" s="1">
        <v>1</v>
      </c>
      <c r="Q214" s="1">
        <v>2</v>
      </c>
      <c r="R214" s="1">
        <v>1</v>
      </c>
      <c r="S214" s="1">
        <v>0</v>
      </c>
      <c r="T214" s="1">
        <v>0</v>
      </c>
      <c r="U214" s="1">
        <v>0</v>
      </c>
      <c r="V214" s="1">
        <v>31</v>
      </c>
      <c r="W214" s="1">
        <v>1</v>
      </c>
      <c r="X214" s="1">
        <v>15</v>
      </c>
      <c r="Y214" s="1">
        <f t="shared" ref="Y214:Y262" si="34">SUM(I214:X214)</f>
        <v>576</v>
      </c>
      <c r="Z214" s="1">
        <f t="shared" ref="Z214:Z262" si="35">H214-Y214</f>
        <v>172</v>
      </c>
      <c r="AA214" s="15">
        <f t="shared" ref="AA214:AA262" si="36">Y214/H214</f>
        <v>0.77005347593582885</v>
      </c>
      <c r="AB214" s="15">
        <f t="shared" ref="AB214:AB262" si="37">Z214/H214</f>
        <v>0.22994652406417113</v>
      </c>
      <c r="AC214" s="7"/>
    </row>
    <row r="215" spans="1:29" s="4" customFormat="1" x14ac:dyDescent="0.2">
      <c r="A215" s="2">
        <v>3</v>
      </c>
      <c r="B215" s="2" t="s">
        <v>37</v>
      </c>
      <c r="C215" s="2">
        <v>276</v>
      </c>
      <c r="D215" s="1" t="s">
        <v>498</v>
      </c>
      <c r="E215" s="1" t="s">
        <v>499</v>
      </c>
      <c r="F215" s="2">
        <v>1373</v>
      </c>
      <c r="G215" s="2" t="s">
        <v>10</v>
      </c>
      <c r="H215" s="1">
        <v>442</v>
      </c>
      <c r="I215" s="1">
        <v>4</v>
      </c>
      <c r="J215" s="1">
        <v>145</v>
      </c>
      <c r="K215" s="1">
        <v>7</v>
      </c>
      <c r="L215" s="1">
        <v>14</v>
      </c>
      <c r="M215" s="1">
        <v>3</v>
      </c>
      <c r="N215" s="1">
        <v>3</v>
      </c>
      <c r="O215" s="1">
        <v>195</v>
      </c>
      <c r="P215" s="1">
        <v>1</v>
      </c>
      <c r="Q215" s="1">
        <v>1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2</v>
      </c>
      <c r="Y215" s="1">
        <f t="shared" si="34"/>
        <v>375</v>
      </c>
      <c r="Z215" s="1">
        <f t="shared" si="35"/>
        <v>67</v>
      </c>
      <c r="AA215" s="15">
        <f t="shared" si="36"/>
        <v>0.84841628959276016</v>
      </c>
      <c r="AB215" s="15">
        <f t="shared" si="37"/>
        <v>0.15158371040723981</v>
      </c>
      <c r="AC215" s="7"/>
    </row>
    <row r="216" spans="1:29" s="4" customFormat="1" x14ac:dyDescent="0.2">
      <c r="A216" s="2">
        <v>4</v>
      </c>
      <c r="B216" s="2" t="s">
        <v>37</v>
      </c>
      <c r="C216" s="2">
        <v>276</v>
      </c>
      <c r="D216" s="1" t="s">
        <v>498</v>
      </c>
      <c r="E216" s="1" t="s">
        <v>499</v>
      </c>
      <c r="F216" s="2">
        <v>1373</v>
      </c>
      <c r="G216" s="2" t="s">
        <v>11</v>
      </c>
      <c r="H216" s="1">
        <v>442</v>
      </c>
      <c r="I216" s="1">
        <v>6</v>
      </c>
      <c r="J216" s="1">
        <v>159</v>
      </c>
      <c r="K216" s="1">
        <v>2</v>
      </c>
      <c r="L216" s="1">
        <v>3</v>
      </c>
      <c r="M216" s="1">
        <v>1</v>
      </c>
      <c r="N216" s="1">
        <v>3</v>
      </c>
      <c r="O216" s="1">
        <v>169</v>
      </c>
      <c r="P216" s="1">
        <v>2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16</v>
      </c>
      <c r="W216" s="1">
        <v>0</v>
      </c>
      <c r="X216" s="1">
        <v>4</v>
      </c>
      <c r="Y216" s="1">
        <f t="shared" si="34"/>
        <v>365</v>
      </c>
      <c r="Z216" s="1">
        <f t="shared" si="35"/>
        <v>77</v>
      </c>
      <c r="AA216" s="15">
        <f t="shared" si="36"/>
        <v>0.82579185520361986</v>
      </c>
      <c r="AB216" s="15">
        <f t="shared" si="37"/>
        <v>0.17420814479638008</v>
      </c>
      <c r="AC216" s="7"/>
    </row>
    <row r="217" spans="1:29" s="4" customFormat="1" x14ac:dyDescent="0.2">
      <c r="A217" s="2">
        <v>5</v>
      </c>
      <c r="B217" s="2" t="s">
        <v>37</v>
      </c>
      <c r="C217" s="2">
        <v>276</v>
      </c>
      <c r="D217" s="1" t="s">
        <v>498</v>
      </c>
      <c r="E217" s="1" t="s">
        <v>499</v>
      </c>
      <c r="F217" s="2">
        <v>1374</v>
      </c>
      <c r="G217" s="2" t="s">
        <v>10</v>
      </c>
      <c r="H217" s="1">
        <v>585</v>
      </c>
      <c r="I217" s="1">
        <v>13</v>
      </c>
      <c r="J217" s="1">
        <v>189</v>
      </c>
      <c r="K217" s="1">
        <v>1</v>
      </c>
      <c r="L217" s="1">
        <v>1</v>
      </c>
      <c r="M217" s="1">
        <v>1</v>
      </c>
      <c r="N217" s="1">
        <v>2</v>
      </c>
      <c r="O217" s="1">
        <v>229</v>
      </c>
      <c r="P217" s="1">
        <v>3</v>
      </c>
      <c r="Q217" s="1">
        <v>1</v>
      </c>
      <c r="R217" s="1">
        <v>1</v>
      </c>
      <c r="S217" s="1">
        <v>0</v>
      </c>
      <c r="T217" s="1">
        <v>0</v>
      </c>
      <c r="U217" s="1">
        <v>0</v>
      </c>
      <c r="V217" s="1">
        <v>15</v>
      </c>
      <c r="W217" s="1">
        <v>0</v>
      </c>
      <c r="X217" s="1">
        <v>15</v>
      </c>
      <c r="Y217" s="1">
        <f t="shared" si="34"/>
        <v>471</v>
      </c>
      <c r="Z217" s="1">
        <f t="shared" si="35"/>
        <v>114</v>
      </c>
      <c r="AA217" s="15">
        <f t="shared" si="36"/>
        <v>0.80512820512820515</v>
      </c>
      <c r="AB217" s="15">
        <f t="shared" si="37"/>
        <v>0.19487179487179487</v>
      </c>
      <c r="AC217" s="7"/>
    </row>
    <row r="218" spans="1:29" s="4" customFormat="1" x14ac:dyDescent="0.2">
      <c r="A218" s="2">
        <v>6</v>
      </c>
      <c r="B218" s="2" t="s">
        <v>37</v>
      </c>
      <c r="C218" s="2">
        <v>276</v>
      </c>
      <c r="D218" s="1" t="s">
        <v>498</v>
      </c>
      <c r="E218" s="1" t="s">
        <v>499</v>
      </c>
      <c r="F218" s="2">
        <v>1374</v>
      </c>
      <c r="G218" s="2" t="s">
        <v>11</v>
      </c>
      <c r="H218" s="1">
        <v>586</v>
      </c>
      <c r="I218" s="1">
        <v>10</v>
      </c>
      <c r="J218" s="1">
        <v>212</v>
      </c>
      <c r="K218" s="1">
        <v>2</v>
      </c>
      <c r="L218" s="1">
        <v>1</v>
      </c>
      <c r="M218" s="1">
        <v>0</v>
      </c>
      <c r="N218" s="1">
        <v>1</v>
      </c>
      <c r="O218" s="1">
        <v>224</v>
      </c>
      <c r="P218" s="1">
        <v>2</v>
      </c>
      <c r="Q218" s="1">
        <v>2</v>
      </c>
      <c r="R218" s="1">
        <v>0</v>
      </c>
      <c r="S218" s="1">
        <v>0</v>
      </c>
      <c r="T218" s="1">
        <v>0</v>
      </c>
      <c r="U218" s="1">
        <v>0</v>
      </c>
      <c r="V218" s="1">
        <v>13</v>
      </c>
      <c r="W218" s="1">
        <v>0</v>
      </c>
      <c r="X218" s="1">
        <v>11</v>
      </c>
      <c r="Y218" s="1">
        <f t="shared" si="34"/>
        <v>478</v>
      </c>
      <c r="Z218" s="1">
        <f t="shared" si="35"/>
        <v>108</v>
      </c>
      <c r="AA218" s="15">
        <f t="shared" si="36"/>
        <v>0.81569965870307171</v>
      </c>
      <c r="AB218" s="15">
        <f t="shared" si="37"/>
        <v>0.18430034129692832</v>
      </c>
      <c r="AC218" s="7"/>
    </row>
    <row r="219" spans="1:29" s="4" customFormat="1" x14ac:dyDescent="0.2">
      <c r="A219" s="2">
        <v>7</v>
      </c>
      <c r="B219" s="2" t="s">
        <v>37</v>
      </c>
      <c r="C219" s="2">
        <v>276</v>
      </c>
      <c r="D219" s="1" t="s">
        <v>498</v>
      </c>
      <c r="E219" s="1" t="s">
        <v>499</v>
      </c>
      <c r="F219" s="2">
        <v>1375</v>
      </c>
      <c r="G219" s="2" t="s">
        <v>10</v>
      </c>
      <c r="H219" s="1">
        <v>464</v>
      </c>
      <c r="I219" s="1">
        <v>8</v>
      </c>
      <c r="J219" s="1">
        <v>174</v>
      </c>
      <c r="K219" s="1">
        <v>2</v>
      </c>
      <c r="L219" s="1">
        <v>2</v>
      </c>
      <c r="M219" s="1">
        <v>0</v>
      </c>
      <c r="N219" s="1">
        <v>4</v>
      </c>
      <c r="O219" s="1">
        <v>138</v>
      </c>
      <c r="P219" s="1">
        <v>1</v>
      </c>
      <c r="Q219" s="1">
        <v>0</v>
      </c>
      <c r="R219" s="1">
        <v>3</v>
      </c>
      <c r="S219" s="1">
        <v>0</v>
      </c>
      <c r="T219" s="1">
        <v>0</v>
      </c>
      <c r="U219" s="1">
        <v>0</v>
      </c>
      <c r="V219" s="1">
        <v>13</v>
      </c>
      <c r="W219" s="1">
        <v>0</v>
      </c>
      <c r="X219" s="1">
        <v>11</v>
      </c>
      <c r="Y219" s="1">
        <f t="shared" si="34"/>
        <v>356</v>
      </c>
      <c r="Z219" s="1">
        <f t="shared" si="35"/>
        <v>108</v>
      </c>
      <c r="AA219" s="15">
        <f t="shared" si="36"/>
        <v>0.76724137931034486</v>
      </c>
      <c r="AB219" s="15">
        <f t="shared" si="37"/>
        <v>0.23275862068965517</v>
      </c>
      <c r="AC219" s="7"/>
    </row>
    <row r="220" spans="1:29" s="4" customFormat="1" x14ac:dyDescent="0.2">
      <c r="A220" s="2">
        <v>8</v>
      </c>
      <c r="B220" s="2" t="s">
        <v>37</v>
      </c>
      <c r="C220" s="2">
        <v>276</v>
      </c>
      <c r="D220" s="1" t="s">
        <v>498</v>
      </c>
      <c r="E220" s="1" t="s">
        <v>499</v>
      </c>
      <c r="F220" s="2">
        <v>1375</v>
      </c>
      <c r="G220" s="2" t="s">
        <v>11</v>
      </c>
      <c r="H220" s="1">
        <v>465</v>
      </c>
      <c r="I220" s="1">
        <v>10</v>
      </c>
      <c r="J220" s="1">
        <v>159</v>
      </c>
      <c r="K220" s="1">
        <v>2</v>
      </c>
      <c r="L220" s="1">
        <v>3</v>
      </c>
      <c r="M220" s="1">
        <v>0</v>
      </c>
      <c r="N220" s="1">
        <v>1</v>
      </c>
      <c r="O220" s="1">
        <v>162</v>
      </c>
      <c r="P220" s="1">
        <v>2</v>
      </c>
      <c r="Q220" s="1">
        <v>2</v>
      </c>
      <c r="R220" s="1">
        <v>0</v>
      </c>
      <c r="S220" s="1">
        <v>0</v>
      </c>
      <c r="T220" s="1">
        <v>0</v>
      </c>
      <c r="U220" s="1">
        <v>0</v>
      </c>
      <c r="V220" s="1">
        <v>15</v>
      </c>
      <c r="W220" s="1">
        <v>0</v>
      </c>
      <c r="X220" s="1">
        <v>9</v>
      </c>
      <c r="Y220" s="1">
        <f t="shared" si="34"/>
        <v>365</v>
      </c>
      <c r="Z220" s="1">
        <f t="shared" si="35"/>
        <v>100</v>
      </c>
      <c r="AA220" s="15">
        <f t="shared" si="36"/>
        <v>0.78494623655913975</v>
      </c>
      <c r="AB220" s="15">
        <f t="shared" si="37"/>
        <v>0.21505376344086022</v>
      </c>
      <c r="AC220" s="7"/>
    </row>
    <row r="221" spans="1:29" s="4" customFormat="1" x14ac:dyDescent="0.2">
      <c r="A221" s="2">
        <v>9</v>
      </c>
      <c r="B221" s="2" t="s">
        <v>37</v>
      </c>
      <c r="C221" s="2">
        <v>276</v>
      </c>
      <c r="D221" s="1" t="s">
        <v>498</v>
      </c>
      <c r="E221" s="1" t="s">
        <v>499</v>
      </c>
      <c r="F221" s="2">
        <v>1376</v>
      </c>
      <c r="G221" s="2" t="s">
        <v>10</v>
      </c>
      <c r="H221" s="1">
        <v>454</v>
      </c>
      <c r="I221" s="1">
        <v>10</v>
      </c>
      <c r="J221" s="1">
        <v>135</v>
      </c>
      <c r="K221" s="1">
        <v>4</v>
      </c>
      <c r="L221" s="1">
        <v>1</v>
      </c>
      <c r="M221" s="1">
        <v>1</v>
      </c>
      <c r="N221" s="1">
        <v>1</v>
      </c>
      <c r="O221" s="1">
        <v>176</v>
      </c>
      <c r="P221" s="1">
        <v>0</v>
      </c>
      <c r="Q221" s="1">
        <v>0</v>
      </c>
      <c r="R221" s="1">
        <v>0</v>
      </c>
      <c r="S221" s="1">
        <v>0</v>
      </c>
      <c r="T221" s="1">
        <v>1</v>
      </c>
      <c r="U221" s="1">
        <v>0</v>
      </c>
      <c r="V221" s="1">
        <v>14</v>
      </c>
      <c r="W221" s="1">
        <v>0</v>
      </c>
      <c r="X221" s="1">
        <v>10</v>
      </c>
      <c r="Y221" s="1">
        <f t="shared" si="34"/>
        <v>353</v>
      </c>
      <c r="Z221" s="1">
        <f t="shared" si="35"/>
        <v>101</v>
      </c>
      <c r="AA221" s="15">
        <f t="shared" si="36"/>
        <v>0.77753303964757714</v>
      </c>
      <c r="AB221" s="15">
        <f t="shared" si="37"/>
        <v>0.22246696035242292</v>
      </c>
      <c r="AC221" s="7"/>
    </row>
    <row r="222" spans="1:29" s="4" customFormat="1" x14ac:dyDescent="0.2">
      <c r="A222" s="2">
        <v>10</v>
      </c>
      <c r="B222" s="2" t="s">
        <v>37</v>
      </c>
      <c r="C222" s="2">
        <v>276</v>
      </c>
      <c r="D222" s="1" t="s">
        <v>498</v>
      </c>
      <c r="E222" s="1" t="s">
        <v>498</v>
      </c>
      <c r="F222" s="2">
        <v>1376</v>
      </c>
      <c r="G222" s="2" t="s">
        <v>11</v>
      </c>
      <c r="H222" s="1">
        <v>454</v>
      </c>
      <c r="I222" s="1">
        <v>15</v>
      </c>
      <c r="J222" s="1">
        <v>148</v>
      </c>
      <c r="K222" s="1">
        <v>6</v>
      </c>
      <c r="L222" s="1">
        <v>1</v>
      </c>
      <c r="M222" s="1">
        <v>0</v>
      </c>
      <c r="N222" s="1">
        <v>1</v>
      </c>
      <c r="O222" s="1">
        <v>163</v>
      </c>
      <c r="P222" s="1">
        <v>3</v>
      </c>
      <c r="Q222" s="1">
        <v>2</v>
      </c>
      <c r="R222" s="1">
        <v>0</v>
      </c>
      <c r="S222" s="1">
        <v>0</v>
      </c>
      <c r="T222" s="1">
        <v>0</v>
      </c>
      <c r="U222" s="1">
        <v>0</v>
      </c>
      <c r="V222" s="1">
        <v>9</v>
      </c>
      <c r="W222" s="1">
        <v>0</v>
      </c>
      <c r="X222" s="1">
        <v>8</v>
      </c>
      <c r="Y222" s="1">
        <f t="shared" si="34"/>
        <v>356</v>
      </c>
      <c r="Z222" s="1">
        <f t="shared" si="35"/>
        <v>98</v>
      </c>
      <c r="AA222" s="15">
        <f t="shared" si="36"/>
        <v>0.78414096916299558</v>
      </c>
      <c r="AB222" s="15">
        <f t="shared" si="37"/>
        <v>0.21585903083700442</v>
      </c>
      <c r="AC222" s="7"/>
    </row>
    <row r="223" spans="1:29" s="4" customFormat="1" x14ac:dyDescent="0.2">
      <c r="A223" s="2">
        <v>11</v>
      </c>
      <c r="B223" s="2" t="s">
        <v>37</v>
      </c>
      <c r="C223" s="2">
        <v>276</v>
      </c>
      <c r="D223" s="1" t="s">
        <v>498</v>
      </c>
      <c r="E223" s="1" t="s">
        <v>462</v>
      </c>
      <c r="F223" s="2">
        <v>1377</v>
      </c>
      <c r="G223" s="2" t="s">
        <v>10</v>
      </c>
      <c r="H223" s="1">
        <v>510</v>
      </c>
      <c r="I223" s="1">
        <v>40</v>
      </c>
      <c r="J223" s="1">
        <v>176</v>
      </c>
      <c r="K223" s="1">
        <v>0</v>
      </c>
      <c r="L223" s="1">
        <v>15</v>
      </c>
      <c r="M223" s="1">
        <v>1</v>
      </c>
      <c r="N223" s="1">
        <v>0</v>
      </c>
      <c r="O223" s="1">
        <v>165</v>
      </c>
      <c r="P223" s="1">
        <v>3</v>
      </c>
      <c r="Q223" s="1">
        <v>1</v>
      </c>
      <c r="R223" s="1">
        <v>0</v>
      </c>
      <c r="S223" s="1">
        <v>0</v>
      </c>
      <c r="T223" s="1">
        <v>0</v>
      </c>
      <c r="U223" s="1">
        <v>0</v>
      </c>
      <c r="V223" s="1">
        <v>3</v>
      </c>
      <c r="W223" s="1">
        <v>0</v>
      </c>
      <c r="X223" s="1">
        <v>9</v>
      </c>
      <c r="Y223" s="1">
        <f t="shared" si="34"/>
        <v>413</v>
      </c>
      <c r="Z223" s="1">
        <f t="shared" si="35"/>
        <v>97</v>
      </c>
      <c r="AA223" s="15">
        <f t="shared" si="36"/>
        <v>0.80980392156862746</v>
      </c>
      <c r="AB223" s="15">
        <f t="shared" si="37"/>
        <v>0.19019607843137254</v>
      </c>
      <c r="AC223" s="7"/>
    </row>
    <row r="224" spans="1:29" s="4" customFormat="1" x14ac:dyDescent="0.2">
      <c r="A224" s="2">
        <v>12</v>
      </c>
      <c r="B224" s="2" t="s">
        <v>37</v>
      </c>
      <c r="C224" s="2">
        <v>276</v>
      </c>
      <c r="D224" s="1" t="s">
        <v>498</v>
      </c>
      <c r="E224" s="1" t="s">
        <v>462</v>
      </c>
      <c r="F224" s="2">
        <v>1377</v>
      </c>
      <c r="G224" s="2" t="s">
        <v>11</v>
      </c>
      <c r="H224" s="1">
        <v>510</v>
      </c>
      <c r="I224" s="1">
        <v>46</v>
      </c>
      <c r="J224" s="1">
        <v>159</v>
      </c>
      <c r="K224" s="1">
        <v>6</v>
      </c>
      <c r="L224" s="1">
        <v>14</v>
      </c>
      <c r="M224" s="1">
        <v>3</v>
      </c>
      <c r="N224" s="1">
        <v>0</v>
      </c>
      <c r="O224" s="1">
        <v>159</v>
      </c>
      <c r="P224" s="1">
        <v>4</v>
      </c>
      <c r="Q224" s="1">
        <v>2</v>
      </c>
      <c r="R224" s="1">
        <v>0</v>
      </c>
      <c r="S224" s="1">
        <v>0</v>
      </c>
      <c r="T224" s="1">
        <v>0</v>
      </c>
      <c r="U224" s="1">
        <v>0</v>
      </c>
      <c r="V224" s="1">
        <v>6</v>
      </c>
      <c r="W224" s="1">
        <v>0</v>
      </c>
      <c r="X224" s="1">
        <v>19</v>
      </c>
      <c r="Y224" s="1">
        <f t="shared" si="34"/>
        <v>418</v>
      </c>
      <c r="Z224" s="1">
        <f t="shared" si="35"/>
        <v>92</v>
      </c>
      <c r="AA224" s="15">
        <f t="shared" si="36"/>
        <v>0.81960784313725488</v>
      </c>
      <c r="AB224" s="15">
        <f t="shared" si="37"/>
        <v>0.1803921568627451</v>
      </c>
      <c r="AC224" s="7"/>
    </row>
    <row r="225" spans="1:29" s="4" customFormat="1" x14ac:dyDescent="0.2">
      <c r="A225" s="2">
        <v>13</v>
      </c>
      <c r="B225" s="2" t="s">
        <v>37</v>
      </c>
      <c r="C225" s="2">
        <v>276</v>
      </c>
      <c r="D225" s="1" t="s">
        <v>498</v>
      </c>
      <c r="E225" s="1" t="s">
        <v>500</v>
      </c>
      <c r="F225" s="2">
        <v>1377</v>
      </c>
      <c r="G225" s="2" t="s">
        <v>19</v>
      </c>
      <c r="H225" s="1">
        <v>247</v>
      </c>
      <c r="I225" s="1">
        <v>51</v>
      </c>
      <c r="J225" s="1">
        <v>91</v>
      </c>
      <c r="K225" s="1">
        <v>0</v>
      </c>
      <c r="L225" s="1">
        <v>1</v>
      </c>
      <c r="M225" s="1">
        <v>0</v>
      </c>
      <c r="N225" s="1">
        <v>0</v>
      </c>
      <c r="O225" s="1">
        <v>41</v>
      </c>
      <c r="P225" s="1">
        <v>0</v>
      </c>
      <c r="Q225" s="1">
        <v>0</v>
      </c>
      <c r="R225" s="1">
        <v>5</v>
      </c>
      <c r="S225" s="1">
        <v>1</v>
      </c>
      <c r="T225" s="1">
        <v>3</v>
      </c>
      <c r="U225" s="1">
        <v>0</v>
      </c>
      <c r="V225" s="1">
        <v>0</v>
      </c>
      <c r="W225" s="1">
        <v>0</v>
      </c>
      <c r="X225" s="1">
        <v>2</v>
      </c>
      <c r="Y225" s="1">
        <f t="shared" si="34"/>
        <v>195</v>
      </c>
      <c r="Z225" s="1">
        <f t="shared" si="35"/>
        <v>52</v>
      </c>
      <c r="AA225" s="15">
        <f t="shared" si="36"/>
        <v>0.78947368421052633</v>
      </c>
      <c r="AB225" s="15">
        <f t="shared" si="37"/>
        <v>0.21052631578947367</v>
      </c>
      <c r="AC225" s="7"/>
    </row>
    <row r="226" spans="1:29" s="4" customFormat="1" x14ac:dyDescent="0.2">
      <c r="A226" s="2">
        <v>14</v>
      </c>
      <c r="B226" s="2" t="s">
        <v>37</v>
      </c>
      <c r="C226" s="2">
        <v>276</v>
      </c>
      <c r="D226" s="1" t="s">
        <v>498</v>
      </c>
      <c r="E226" s="1" t="s">
        <v>501</v>
      </c>
      <c r="F226" s="2">
        <v>1378</v>
      </c>
      <c r="G226" s="2" t="s">
        <v>10</v>
      </c>
      <c r="H226" s="1">
        <v>183</v>
      </c>
      <c r="I226" s="1">
        <v>1</v>
      </c>
      <c r="J226" s="1">
        <v>103</v>
      </c>
      <c r="K226" s="1">
        <v>1</v>
      </c>
      <c r="L226" s="1">
        <v>3</v>
      </c>
      <c r="M226" s="1">
        <v>2</v>
      </c>
      <c r="N226" s="1">
        <v>0</v>
      </c>
      <c r="O226" s="1">
        <v>44</v>
      </c>
      <c r="P226" s="1">
        <v>1</v>
      </c>
      <c r="Q226" s="1">
        <v>2</v>
      </c>
      <c r="R226" s="1">
        <v>0</v>
      </c>
      <c r="S226" s="1">
        <v>0</v>
      </c>
      <c r="T226" s="1">
        <v>0</v>
      </c>
      <c r="U226" s="1">
        <v>0</v>
      </c>
      <c r="V226" s="1">
        <v>2</v>
      </c>
      <c r="W226" s="1">
        <v>0</v>
      </c>
      <c r="X226" s="1">
        <v>4</v>
      </c>
      <c r="Y226" s="1">
        <f t="shared" si="34"/>
        <v>163</v>
      </c>
      <c r="Z226" s="1">
        <f t="shared" si="35"/>
        <v>20</v>
      </c>
      <c r="AA226" s="15">
        <f t="shared" si="36"/>
        <v>0.89071038251366119</v>
      </c>
      <c r="AB226" s="15">
        <f t="shared" si="37"/>
        <v>0.10928961748633879</v>
      </c>
      <c r="AC226" s="7"/>
    </row>
    <row r="227" spans="1:29" s="4" customFormat="1" x14ac:dyDescent="0.2">
      <c r="A227" s="2">
        <v>15</v>
      </c>
      <c r="B227" s="2" t="s">
        <v>37</v>
      </c>
      <c r="C227" s="2">
        <v>276</v>
      </c>
      <c r="D227" s="1" t="s">
        <v>498</v>
      </c>
      <c r="E227" s="1" t="s">
        <v>502</v>
      </c>
      <c r="F227" s="2">
        <v>1378</v>
      </c>
      <c r="G227" s="2" t="s">
        <v>19</v>
      </c>
      <c r="H227" s="1">
        <v>243</v>
      </c>
      <c r="I227" s="1">
        <v>2</v>
      </c>
      <c r="J227" s="1">
        <v>136</v>
      </c>
      <c r="K227" s="1">
        <v>0</v>
      </c>
      <c r="L227" s="1">
        <v>2</v>
      </c>
      <c r="M227" s="1">
        <v>1</v>
      </c>
      <c r="N227" s="1">
        <v>0</v>
      </c>
      <c r="O227" s="1">
        <v>70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4</v>
      </c>
      <c r="Y227" s="1">
        <f t="shared" si="34"/>
        <v>215</v>
      </c>
      <c r="Z227" s="1">
        <f t="shared" si="35"/>
        <v>28</v>
      </c>
      <c r="AA227" s="15">
        <f t="shared" si="36"/>
        <v>0.8847736625514403</v>
      </c>
      <c r="AB227" s="15">
        <f t="shared" si="37"/>
        <v>0.11522633744855967</v>
      </c>
      <c r="AC227" s="7"/>
    </row>
    <row r="228" spans="1:29" s="4" customFormat="1" x14ac:dyDescent="0.2">
      <c r="A228" s="2">
        <v>16</v>
      </c>
      <c r="B228" s="2" t="s">
        <v>37</v>
      </c>
      <c r="C228" s="2">
        <v>276</v>
      </c>
      <c r="D228" s="1" t="s">
        <v>498</v>
      </c>
      <c r="E228" s="1" t="s">
        <v>503</v>
      </c>
      <c r="F228" s="2">
        <v>1379</v>
      </c>
      <c r="G228" s="2" t="s">
        <v>10</v>
      </c>
      <c r="H228" s="1">
        <v>646</v>
      </c>
      <c r="I228" s="1">
        <v>14</v>
      </c>
      <c r="J228" s="1">
        <v>266</v>
      </c>
      <c r="K228" s="1">
        <v>2</v>
      </c>
      <c r="L228" s="1">
        <v>8</v>
      </c>
      <c r="M228" s="1">
        <v>2</v>
      </c>
      <c r="N228" s="1">
        <v>1</v>
      </c>
      <c r="O228" s="1">
        <v>218</v>
      </c>
      <c r="P228" s="1">
        <v>12</v>
      </c>
      <c r="Q228" s="1">
        <v>2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45</v>
      </c>
      <c r="Y228" s="1">
        <f t="shared" si="34"/>
        <v>570</v>
      </c>
      <c r="Z228" s="1">
        <f t="shared" si="35"/>
        <v>76</v>
      </c>
      <c r="AA228" s="15">
        <f t="shared" si="36"/>
        <v>0.88235294117647056</v>
      </c>
      <c r="AB228" s="15">
        <f t="shared" si="37"/>
        <v>0.11764705882352941</v>
      </c>
      <c r="AC228" s="7"/>
    </row>
    <row r="229" spans="1:29" s="4" customFormat="1" x14ac:dyDescent="0.2">
      <c r="A229" s="2">
        <v>17</v>
      </c>
      <c r="B229" s="2" t="s">
        <v>37</v>
      </c>
      <c r="C229" s="2">
        <v>276</v>
      </c>
      <c r="D229" s="1" t="s">
        <v>498</v>
      </c>
      <c r="E229" s="1" t="s">
        <v>503</v>
      </c>
      <c r="F229" s="2">
        <v>1379</v>
      </c>
      <c r="G229" s="2" t="s">
        <v>11</v>
      </c>
      <c r="H229" s="1">
        <v>646</v>
      </c>
      <c r="I229" s="1">
        <v>8</v>
      </c>
      <c r="J229" s="1">
        <v>260</v>
      </c>
      <c r="K229" s="1">
        <v>2</v>
      </c>
      <c r="L229" s="1">
        <v>5</v>
      </c>
      <c r="M229" s="1">
        <v>0</v>
      </c>
      <c r="N229" s="1">
        <v>2</v>
      </c>
      <c r="O229" s="1">
        <v>261</v>
      </c>
      <c r="P229" s="1">
        <v>3</v>
      </c>
      <c r="Q229" s="1">
        <v>3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11</v>
      </c>
      <c r="Y229" s="1">
        <f t="shared" si="34"/>
        <v>555</v>
      </c>
      <c r="Z229" s="1">
        <f t="shared" si="35"/>
        <v>91</v>
      </c>
      <c r="AA229" s="15">
        <f t="shared" si="36"/>
        <v>0.85913312693498456</v>
      </c>
      <c r="AB229" s="15">
        <f t="shared" si="37"/>
        <v>0.14086687306501547</v>
      </c>
      <c r="AC229" s="7"/>
    </row>
    <row r="230" spans="1:29" s="4" customFormat="1" x14ac:dyDescent="0.2">
      <c r="A230" s="2">
        <v>18</v>
      </c>
      <c r="B230" s="2" t="s">
        <v>37</v>
      </c>
      <c r="C230" s="2">
        <v>276</v>
      </c>
      <c r="D230" s="1" t="s">
        <v>498</v>
      </c>
      <c r="E230" s="1" t="s">
        <v>504</v>
      </c>
      <c r="F230" s="2">
        <v>1380</v>
      </c>
      <c r="G230" s="2" t="s">
        <v>10</v>
      </c>
      <c r="H230" s="1">
        <v>723</v>
      </c>
      <c r="I230" s="1">
        <v>24</v>
      </c>
      <c r="J230" s="1">
        <v>170</v>
      </c>
      <c r="K230" s="1">
        <v>3</v>
      </c>
      <c r="L230" s="1">
        <v>2</v>
      </c>
      <c r="M230" s="1">
        <v>2</v>
      </c>
      <c r="N230" s="1">
        <v>2</v>
      </c>
      <c r="O230" s="1">
        <v>332</v>
      </c>
      <c r="P230" s="1">
        <v>5</v>
      </c>
      <c r="Q230" s="1">
        <v>4</v>
      </c>
      <c r="R230" s="1">
        <v>0</v>
      </c>
      <c r="S230" s="1">
        <v>0</v>
      </c>
      <c r="T230" s="1">
        <v>0</v>
      </c>
      <c r="U230" s="1">
        <v>0</v>
      </c>
      <c r="V230" s="1">
        <v>3</v>
      </c>
      <c r="W230" s="1">
        <v>0</v>
      </c>
      <c r="X230" s="1">
        <v>0</v>
      </c>
      <c r="Y230" s="1">
        <f t="shared" si="34"/>
        <v>547</v>
      </c>
      <c r="Z230" s="1">
        <f t="shared" si="35"/>
        <v>176</v>
      </c>
      <c r="AA230" s="15">
        <f t="shared" si="36"/>
        <v>0.75656984785615489</v>
      </c>
      <c r="AB230" s="15">
        <f t="shared" si="37"/>
        <v>0.24343015214384509</v>
      </c>
      <c r="AC230" s="7"/>
    </row>
    <row r="231" spans="1:29" s="4" customFormat="1" x14ac:dyDescent="0.2">
      <c r="A231" s="2">
        <v>19</v>
      </c>
      <c r="B231" s="2" t="s">
        <v>37</v>
      </c>
      <c r="C231" s="2">
        <v>276</v>
      </c>
      <c r="D231" s="1" t="s">
        <v>498</v>
      </c>
      <c r="E231" s="1" t="s">
        <v>328</v>
      </c>
      <c r="F231" s="2">
        <v>1381</v>
      </c>
      <c r="G231" s="2" t="s">
        <v>10</v>
      </c>
      <c r="H231" s="1">
        <v>351</v>
      </c>
      <c r="I231" s="1">
        <v>18</v>
      </c>
      <c r="J231" s="1">
        <v>161</v>
      </c>
      <c r="K231" s="1">
        <v>2</v>
      </c>
      <c r="L231" s="1">
        <v>0</v>
      </c>
      <c r="M231" s="1">
        <v>0</v>
      </c>
      <c r="N231" s="1">
        <v>3</v>
      </c>
      <c r="O231" s="1">
        <v>75</v>
      </c>
      <c r="P231" s="1">
        <v>0</v>
      </c>
      <c r="Q231" s="1">
        <v>1</v>
      </c>
      <c r="R231" s="1">
        <v>0</v>
      </c>
      <c r="S231" s="1">
        <v>0</v>
      </c>
      <c r="T231" s="1">
        <v>0</v>
      </c>
      <c r="U231" s="1">
        <v>0</v>
      </c>
      <c r="V231" s="1">
        <v>11</v>
      </c>
      <c r="W231" s="1">
        <v>0</v>
      </c>
      <c r="X231" s="1">
        <v>6</v>
      </c>
      <c r="Y231" s="1">
        <f t="shared" si="34"/>
        <v>277</v>
      </c>
      <c r="Z231" s="1">
        <f t="shared" si="35"/>
        <v>74</v>
      </c>
      <c r="AA231" s="15">
        <f t="shared" si="36"/>
        <v>0.78917378917378922</v>
      </c>
      <c r="AB231" s="15">
        <f t="shared" si="37"/>
        <v>0.21082621082621084</v>
      </c>
      <c r="AC231" s="7"/>
    </row>
    <row r="232" spans="1:29" s="4" customFormat="1" x14ac:dyDescent="0.2">
      <c r="A232" s="2">
        <v>20</v>
      </c>
      <c r="B232" s="2" t="s">
        <v>37</v>
      </c>
      <c r="C232" s="2">
        <v>276</v>
      </c>
      <c r="D232" s="1" t="s">
        <v>498</v>
      </c>
      <c r="E232" s="1" t="s">
        <v>57</v>
      </c>
      <c r="F232" s="2">
        <v>1381</v>
      </c>
      <c r="G232" s="2" t="s">
        <v>19</v>
      </c>
      <c r="H232" s="1">
        <v>463</v>
      </c>
      <c r="I232" s="1">
        <v>30</v>
      </c>
      <c r="J232" s="1">
        <v>225</v>
      </c>
      <c r="K232" s="1">
        <v>1</v>
      </c>
      <c r="L232" s="1">
        <v>4</v>
      </c>
      <c r="M232" s="1">
        <v>2</v>
      </c>
      <c r="N232" s="1">
        <v>1</v>
      </c>
      <c r="O232" s="1">
        <v>71</v>
      </c>
      <c r="P232" s="1">
        <v>1</v>
      </c>
      <c r="Q232" s="1">
        <v>1</v>
      </c>
      <c r="R232" s="1">
        <v>1</v>
      </c>
      <c r="S232" s="1">
        <v>0</v>
      </c>
      <c r="T232" s="1">
        <v>0</v>
      </c>
      <c r="U232" s="1">
        <v>0</v>
      </c>
      <c r="V232" s="1">
        <v>6</v>
      </c>
      <c r="W232" s="1">
        <v>0</v>
      </c>
      <c r="X232" s="1">
        <v>8</v>
      </c>
      <c r="Y232" s="1">
        <f t="shared" si="34"/>
        <v>351</v>
      </c>
      <c r="Z232" s="1">
        <f t="shared" si="35"/>
        <v>112</v>
      </c>
      <c r="AA232" s="15">
        <f t="shared" si="36"/>
        <v>0.75809935205183587</v>
      </c>
      <c r="AB232" s="15">
        <f t="shared" si="37"/>
        <v>0.24190064794816415</v>
      </c>
      <c r="AC232" s="7"/>
    </row>
    <row r="233" spans="1:29" s="4" customFormat="1" x14ac:dyDescent="0.2">
      <c r="A233" s="2">
        <v>21</v>
      </c>
      <c r="B233" s="2" t="s">
        <v>37</v>
      </c>
      <c r="C233" s="2">
        <v>276</v>
      </c>
      <c r="D233" s="1" t="s">
        <v>498</v>
      </c>
      <c r="E233" s="1" t="s">
        <v>57</v>
      </c>
      <c r="F233" s="2">
        <v>1382</v>
      </c>
      <c r="G233" s="2" t="s">
        <v>10</v>
      </c>
      <c r="H233" s="1">
        <v>490</v>
      </c>
      <c r="I233" s="1">
        <v>27</v>
      </c>
      <c r="J233" s="1">
        <v>167</v>
      </c>
      <c r="K233" s="1">
        <v>2</v>
      </c>
      <c r="L233" s="1">
        <v>5</v>
      </c>
      <c r="M233" s="1">
        <v>1</v>
      </c>
      <c r="N233" s="1">
        <v>0</v>
      </c>
      <c r="O233" s="1">
        <v>148</v>
      </c>
      <c r="P233" s="1">
        <v>2</v>
      </c>
      <c r="Q233" s="1">
        <v>0</v>
      </c>
      <c r="R233" s="1">
        <v>1</v>
      </c>
      <c r="S233" s="1">
        <v>1</v>
      </c>
      <c r="T233" s="1">
        <v>0</v>
      </c>
      <c r="U233" s="1">
        <v>0</v>
      </c>
      <c r="V233" s="1">
        <v>10</v>
      </c>
      <c r="W233" s="1">
        <v>1</v>
      </c>
      <c r="X233" s="1">
        <v>9</v>
      </c>
      <c r="Y233" s="1">
        <f t="shared" si="34"/>
        <v>374</v>
      </c>
      <c r="Z233" s="1">
        <f t="shared" si="35"/>
        <v>116</v>
      </c>
      <c r="AA233" s="15">
        <f t="shared" si="36"/>
        <v>0.76326530612244903</v>
      </c>
      <c r="AB233" s="15">
        <f t="shared" si="37"/>
        <v>0.23673469387755103</v>
      </c>
      <c r="AC233" s="7"/>
    </row>
    <row r="234" spans="1:29" s="4" customFormat="1" x14ac:dyDescent="0.2">
      <c r="A234" s="2">
        <v>22</v>
      </c>
      <c r="B234" s="2" t="s">
        <v>37</v>
      </c>
      <c r="C234" s="2">
        <v>276</v>
      </c>
      <c r="D234" s="1" t="s">
        <v>498</v>
      </c>
      <c r="E234" s="1" t="s">
        <v>57</v>
      </c>
      <c r="F234" s="2">
        <v>1382</v>
      </c>
      <c r="G234" s="2" t="s">
        <v>11</v>
      </c>
      <c r="H234" s="1">
        <v>490</v>
      </c>
      <c r="I234" s="1">
        <v>28</v>
      </c>
      <c r="J234" s="1">
        <v>168</v>
      </c>
      <c r="K234" s="1">
        <v>0</v>
      </c>
      <c r="L234" s="1">
        <v>4</v>
      </c>
      <c r="M234" s="1">
        <v>1</v>
      </c>
      <c r="N234" s="1">
        <v>1</v>
      </c>
      <c r="O234" s="1">
        <v>132</v>
      </c>
      <c r="P234" s="1">
        <v>2</v>
      </c>
      <c r="Q234" s="1">
        <v>1</v>
      </c>
      <c r="R234" s="1">
        <v>3</v>
      </c>
      <c r="S234" s="1">
        <v>1</v>
      </c>
      <c r="T234" s="1">
        <v>0</v>
      </c>
      <c r="U234" s="1">
        <v>0</v>
      </c>
      <c r="V234" s="1">
        <v>7</v>
      </c>
      <c r="W234" s="1">
        <v>1</v>
      </c>
      <c r="X234" s="1">
        <v>9</v>
      </c>
      <c r="Y234" s="1">
        <f t="shared" si="34"/>
        <v>358</v>
      </c>
      <c r="Z234" s="1">
        <f t="shared" si="35"/>
        <v>132</v>
      </c>
      <c r="AA234" s="15">
        <f t="shared" si="36"/>
        <v>0.73061224489795917</v>
      </c>
      <c r="AB234" s="15">
        <f t="shared" si="37"/>
        <v>0.26938775510204083</v>
      </c>
      <c r="AC234" s="7"/>
    </row>
    <row r="235" spans="1:29" s="4" customFormat="1" x14ac:dyDescent="0.2">
      <c r="A235" s="2">
        <v>23</v>
      </c>
      <c r="B235" s="2" t="s">
        <v>37</v>
      </c>
      <c r="C235" s="2">
        <v>276</v>
      </c>
      <c r="D235" s="1" t="s">
        <v>498</v>
      </c>
      <c r="E235" s="1" t="s">
        <v>505</v>
      </c>
      <c r="F235" s="2">
        <v>1383</v>
      </c>
      <c r="G235" s="2" t="s">
        <v>10</v>
      </c>
      <c r="H235" s="1">
        <v>743</v>
      </c>
      <c r="I235" s="1">
        <v>59</v>
      </c>
      <c r="J235" s="1">
        <v>314</v>
      </c>
      <c r="K235" s="1">
        <v>4</v>
      </c>
      <c r="L235" s="1">
        <v>25</v>
      </c>
      <c r="M235" s="1">
        <v>2</v>
      </c>
      <c r="N235" s="1">
        <v>0</v>
      </c>
      <c r="O235" s="1">
        <v>176</v>
      </c>
      <c r="P235" s="1">
        <v>7</v>
      </c>
      <c r="Q235" s="1">
        <v>1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f t="shared" si="34"/>
        <v>588</v>
      </c>
      <c r="Z235" s="1">
        <f t="shared" si="35"/>
        <v>155</v>
      </c>
      <c r="AA235" s="15">
        <f t="shared" si="36"/>
        <v>0.79138627187079413</v>
      </c>
      <c r="AB235" s="15">
        <f t="shared" si="37"/>
        <v>0.20861372812920592</v>
      </c>
      <c r="AC235" s="7"/>
    </row>
    <row r="236" spans="1:29" s="4" customFormat="1" x14ac:dyDescent="0.2">
      <c r="A236" s="2">
        <v>24</v>
      </c>
      <c r="B236" s="2" t="s">
        <v>37</v>
      </c>
      <c r="C236" s="2">
        <v>276</v>
      </c>
      <c r="D236" s="1" t="s">
        <v>498</v>
      </c>
      <c r="E236" s="1" t="s">
        <v>505</v>
      </c>
      <c r="F236" s="2">
        <v>1383</v>
      </c>
      <c r="G236" s="2" t="s">
        <v>11</v>
      </c>
      <c r="H236" s="1">
        <v>743</v>
      </c>
      <c r="I236" s="1">
        <v>61</v>
      </c>
      <c r="J236" s="1">
        <v>334</v>
      </c>
      <c r="K236" s="1">
        <v>1</v>
      </c>
      <c r="L236" s="1">
        <v>28</v>
      </c>
      <c r="M236" s="1">
        <v>0</v>
      </c>
      <c r="N236" s="1">
        <v>2</v>
      </c>
      <c r="O236" s="1">
        <v>155</v>
      </c>
      <c r="P236" s="1">
        <v>4</v>
      </c>
      <c r="Q236" s="1">
        <v>3</v>
      </c>
      <c r="R236" s="1">
        <v>0</v>
      </c>
      <c r="S236" s="1">
        <v>1</v>
      </c>
      <c r="T236" s="1">
        <v>0</v>
      </c>
      <c r="U236" s="1">
        <v>0</v>
      </c>
      <c r="V236" s="1">
        <v>7</v>
      </c>
      <c r="W236" s="1">
        <v>0</v>
      </c>
      <c r="X236" s="1">
        <v>13</v>
      </c>
      <c r="Y236" s="1">
        <f t="shared" si="34"/>
        <v>609</v>
      </c>
      <c r="Z236" s="1">
        <f t="shared" si="35"/>
        <v>134</v>
      </c>
      <c r="AA236" s="15">
        <f t="shared" si="36"/>
        <v>0.81965006729475098</v>
      </c>
      <c r="AB236" s="15">
        <f t="shared" si="37"/>
        <v>0.18034993270524899</v>
      </c>
      <c r="AC236" s="7"/>
    </row>
    <row r="237" spans="1:29" s="4" customFormat="1" x14ac:dyDescent="0.2">
      <c r="A237" s="2">
        <v>25</v>
      </c>
      <c r="B237" s="2" t="s">
        <v>37</v>
      </c>
      <c r="C237" s="2">
        <v>276</v>
      </c>
      <c r="D237" s="1" t="s">
        <v>498</v>
      </c>
      <c r="E237" s="1" t="s">
        <v>506</v>
      </c>
      <c r="F237" s="2">
        <v>1384</v>
      </c>
      <c r="G237" s="2" t="s">
        <v>10</v>
      </c>
      <c r="H237" s="1">
        <v>476</v>
      </c>
      <c r="I237" s="1">
        <v>5</v>
      </c>
      <c r="J237" s="1">
        <v>176</v>
      </c>
      <c r="K237" s="1">
        <v>2</v>
      </c>
      <c r="L237" s="1">
        <v>2</v>
      </c>
      <c r="M237" s="1">
        <v>2</v>
      </c>
      <c r="N237" s="1">
        <v>3</v>
      </c>
      <c r="O237" s="1">
        <v>166</v>
      </c>
      <c r="P237" s="1">
        <v>3</v>
      </c>
      <c r="Q237" s="1">
        <v>1</v>
      </c>
      <c r="R237" s="1">
        <v>0</v>
      </c>
      <c r="S237" s="1">
        <v>0</v>
      </c>
      <c r="T237" s="1">
        <v>0</v>
      </c>
      <c r="U237" s="1">
        <v>0</v>
      </c>
      <c r="V237" s="1">
        <v>5</v>
      </c>
      <c r="W237" s="1">
        <v>0</v>
      </c>
      <c r="X237" s="1">
        <v>4</v>
      </c>
      <c r="Y237" s="1">
        <f t="shared" si="34"/>
        <v>369</v>
      </c>
      <c r="Z237" s="1">
        <f t="shared" si="35"/>
        <v>107</v>
      </c>
      <c r="AA237" s="15">
        <f t="shared" si="36"/>
        <v>0.77521008403361347</v>
      </c>
      <c r="AB237" s="15">
        <f t="shared" si="37"/>
        <v>0.22478991596638656</v>
      </c>
      <c r="AC237" s="7"/>
    </row>
    <row r="238" spans="1:29" s="4" customFormat="1" x14ac:dyDescent="0.2">
      <c r="A238" s="2">
        <v>26</v>
      </c>
      <c r="B238" s="2" t="s">
        <v>37</v>
      </c>
      <c r="C238" s="2">
        <v>276</v>
      </c>
      <c r="D238" s="1" t="s">
        <v>498</v>
      </c>
      <c r="E238" s="1" t="s">
        <v>506</v>
      </c>
      <c r="F238" s="2">
        <v>1384</v>
      </c>
      <c r="G238" s="2" t="s">
        <v>11</v>
      </c>
      <c r="H238" s="1">
        <v>477</v>
      </c>
      <c r="I238" s="1">
        <v>19</v>
      </c>
      <c r="J238" s="1">
        <v>186</v>
      </c>
      <c r="K238" s="1">
        <v>0</v>
      </c>
      <c r="L238" s="1">
        <v>8</v>
      </c>
      <c r="M238" s="1">
        <v>0</v>
      </c>
      <c r="N238" s="1">
        <v>4</v>
      </c>
      <c r="O238" s="1">
        <v>125</v>
      </c>
      <c r="P238" s="1">
        <v>5</v>
      </c>
      <c r="Q238" s="1">
        <v>1</v>
      </c>
      <c r="R238" s="1">
        <v>0</v>
      </c>
      <c r="S238" s="1">
        <v>0</v>
      </c>
      <c r="T238" s="1">
        <v>0</v>
      </c>
      <c r="U238" s="1">
        <v>0</v>
      </c>
      <c r="V238" s="1">
        <v>12</v>
      </c>
      <c r="W238" s="1">
        <v>0</v>
      </c>
      <c r="X238" s="1">
        <v>10</v>
      </c>
      <c r="Y238" s="1">
        <f t="shared" si="34"/>
        <v>370</v>
      </c>
      <c r="Z238" s="1">
        <f t="shared" si="35"/>
        <v>107</v>
      </c>
      <c r="AA238" s="15">
        <f t="shared" si="36"/>
        <v>0.77568134171907754</v>
      </c>
      <c r="AB238" s="15">
        <f t="shared" si="37"/>
        <v>0.22431865828092243</v>
      </c>
      <c r="AC238" s="7"/>
    </row>
    <row r="239" spans="1:29" s="4" customFormat="1" x14ac:dyDescent="0.2">
      <c r="A239" s="2">
        <v>27</v>
      </c>
      <c r="B239" s="2" t="s">
        <v>37</v>
      </c>
      <c r="C239" s="2">
        <v>276</v>
      </c>
      <c r="D239" s="1" t="s">
        <v>498</v>
      </c>
      <c r="E239" s="1" t="s">
        <v>507</v>
      </c>
      <c r="F239" s="2">
        <v>1385</v>
      </c>
      <c r="G239" s="2" t="s">
        <v>10</v>
      </c>
      <c r="H239" s="1">
        <v>606</v>
      </c>
      <c r="I239" s="1">
        <v>128</v>
      </c>
      <c r="J239" s="1">
        <v>191</v>
      </c>
      <c r="K239" s="1">
        <v>2</v>
      </c>
      <c r="L239" s="1">
        <v>7</v>
      </c>
      <c r="M239" s="1">
        <v>3</v>
      </c>
      <c r="N239" s="1">
        <v>3</v>
      </c>
      <c r="O239" s="1">
        <v>125</v>
      </c>
      <c r="P239" s="1">
        <v>1</v>
      </c>
      <c r="Q239" s="1">
        <v>1</v>
      </c>
      <c r="R239" s="1">
        <v>14</v>
      </c>
      <c r="S239" s="1">
        <v>0</v>
      </c>
      <c r="T239" s="1">
        <v>0</v>
      </c>
      <c r="U239" s="1">
        <v>0</v>
      </c>
      <c r="V239" s="1">
        <v>10</v>
      </c>
      <c r="W239" s="1">
        <v>0</v>
      </c>
      <c r="X239" s="1">
        <v>9</v>
      </c>
      <c r="Y239" s="1">
        <f t="shared" si="34"/>
        <v>494</v>
      </c>
      <c r="Z239" s="1">
        <f t="shared" si="35"/>
        <v>112</v>
      </c>
      <c r="AA239" s="15">
        <f t="shared" si="36"/>
        <v>0.81518151815181517</v>
      </c>
      <c r="AB239" s="15">
        <f t="shared" si="37"/>
        <v>0.18481848184818481</v>
      </c>
      <c r="AC239" s="7"/>
    </row>
    <row r="240" spans="1:29" s="4" customFormat="1" x14ac:dyDescent="0.2">
      <c r="A240" s="2">
        <v>28</v>
      </c>
      <c r="B240" s="2" t="s">
        <v>37</v>
      </c>
      <c r="C240" s="2">
        <v>276</v>
      </c>
      <c r="D240" s="1" t="s">
        <v>498</v>
      </c>
      <c r="E240" s="1" t="s">
        <v>507</v>
      </c>
      <c r="F240" s="2">
        <v>1385</v>
      </c>
      <c r="G240" s="2" t="s">
        <v>11</v>
      </c>
      <c r="H240" s="1">
        <v>607</v>
      </c>
      <c r="I240" s="1">
        <v>85</v>
      </c>
      <c r="J240" s="1">
        <v>194</v>
      </c>
      <c r="K240" s="1">
        <v>2</v>
      </c>
      <c r="L240" s="1">
        <v>22</v>
      </c>
      <c r="M240" s="1">
        <v>6</v>
      </c>
      <c r="N240" s="1">
        <v>3</v>
      </c>
      <c r="O240" s="1">
        <v>144</v>
      </c>
      <c r="P240" s="1">
        <v>2</v>
      </c>
      <c r="Q240" s="1">
        <v>1</v>
      </c>
      <c r="R240" s="1">
        <v>2</v>
      </c>
      <c r="S240" s="1">
        <v>1</v>
      </c>
      <c r="T240" s="1">
        <v>0</v>
      </c>
      <c r="U240" s="1">
        <v>0</v>
      </c>
      <c r="V240" s="1">
        <v>12</v>
      </c>
      <c r="W240" s="1">
        <v>0</v>
      </c>
      <c r="X240" s="1">
        <v>7</v>
      </c>
      <c r="Y240" s="1">
        <f t="shared" si="34"/>
        <v>481</v>
      </c>
      <c r="Z240" s="1">
        <f t="shared" si="35"/>
        <v>126</v>
      </c>
      <c r="AA240" s="15">
        <f t="shared" si="36"/>
        <v>0.79242174629324547</v>
      </c>
      <c r="AB240" s="15">
        <f t="shared" si="37"/>
        <v>0.20757825370675453</v>
      </c>
      <c r="AC240" s="7"/>
    </row>
    <row r="241" spans="1:29" s="4" customFormat="1" x14ac:dyDescent="0.2">
      <c r="A241" s="2">
        <v>29</v>
      </c>
      <c r="B241" s="2" t="s">
        <v>37</v>
      </c>
      <c r="C241" s="2">
        <v>276</v>
      </c>
      <c r="D241" s="1" t="s">
        <v>498</v>
      </c>
      <c r="E241" s="1" t="s">
        <v>508</v>
      </c>
      <c r="F241" s="2">
        <v>1386</v>
      </c>
      <c r="G241" s="2" t="s">
        <v>10</v>
      </c>
      <c r="H241" s="1">
        <v>725</v>
      </c>
      <c r="I241" s="1">
        <v>24</v>
      </c>
      <c r="J241" s="1">
        <v>359</v>
      </c>
      <c r="K241" s="1">
        <v>3</v>
      </c>
      <c r="L241" s="1">
        <v>4</v>
      </c>
      <c r="M241" s="1">
        <v>8</v>
      </c>
      <c r="N241" s="1">
        <v>0</v>
      </c>
      <c r="O241" s="1">
        <v>164</v>
      </c>
      <c r="P241" s="1">
        <v>3</v>
      </c>
      <c r="Q241" s="1">
        <v>1</v>
      </c>
      <c r="R241" s="1">
        <v>1</v>
      </c>
      <c r="S241" s="1">
        <v>1</v>
      </c>
      <c r="T241" s="1">
        <v>0</v>
      </c>
      <c r="U241" s="1">
        <v>0</v>
      </c>
      <c r="V241" s="1">
        <v>14</v>
      </c>
      <c r="W241" s="1">
        <v>0</v>
      </c>
      <c r="X241" s="1">
        <v>10</v>
      </c>
      <c r="Y241" s="1">
        <f t="shared" si="34"/>
        <v>592</v>
      </c>
      <c r="Z241" s="1">
        <f t="shared" si="35"/>
        <v>133</v>
      </c>
      <c r="AA241" s="15">
        <f t="shared" si="36"/>
        <v>0.81655172413793109</v>
      </c>
      <c r="AB241" s="15">
        <f t="shared" si="37"/>
        <v>0.18344827586206897</v>
      </c>
      <c r="AC241" s="7"/>
    </row>
    <row r="242" spans="1:29" s="4" customFormat="1" x14ac:dyDescent="0.2">
      <c r="A242" s="2">
        <v>30</v>
      </c>
      <c r="B242" s="2" t="s">
        <v>37</v>
      </c>
      <c r="C242" s="2">
        <v>276</v>
      </c>
      <c r="D242" s="1" t="s">
        <v>498</v>
      </c>
      <c r="E242" s="1" t="s">
        <v>508</v>
      </c>
      <c r="F242" s="2">
        <v>1386</v>
      </c>
      <c r="G242" s="2" t="s">
        <v>11</v>
      </c>
      <c r="H242" s="1">
        <v>725</v>
      </c>
      <c r="I242" s="1">
        <v>25</v>
      </c>
      <c r="J242" s="1">
        <v>356</v>
      </c>
      <c r="K242" s="1">
        <v>2</v>
      </c>
      <c r="L242" s="1">
        <v>5</v>
      </c>
      <c r="M242" s="1">
        <v>5</v>
      </c>
      <c r="N242" s="1">
        <v>2</v>
      </c>
      <c r="O242" s="1">
        <v>161</v>
      </c>
      <c r="P242" s="1">
        <v>5</v>
      </c>
      <c r="Q242" s="1">
        <v>1</v>
      </c>
      <c r="R242" s="1">
        <v>0</v>
      </c>
      <c r="S242" s="1">
        <v>0</v>
      </c>
      <c r="T242" s="1">
        <v>0</v>
      </c>
      <c r="U242" s="1">
        <v>0</v>
      </c>
      <c r="V242" s="1">
        <v>18</v>
      </c>
      <c r="W242" s="1">
        <v>0</v>
      </c>
      <c r="X242" s="1">
        <v>6</v>
      </c>
      <c r="Y242" s="1">
        <f t="shared" si="34"/>
        <v>586</v>
      </c>
      <c r="Z242" s="1">
        <f t="shared" si="35"/>
        <v>139</v>
      </c>
      <c r="AA242" s="15">
        <f t="shared" si="36"/>
        <v>0.80827586206896551</v>
      </c>
      <c r="AB242" s="15">
        <f t="shared" si="37"/>
        <v>0.19172413793103449</v>
      </c>
      <c r="AC242" s="7"/>
    </row>
    <row r="243" spans="1:29" s="4" customFormat="1" x14ac:dyDescent="0.2">
      <c r="A243" s="2">
        <v>31</v>
      </c>
      <c r="B243" s="2" t="s">
        <v>37</v>
      </c>
      <c r="C243" s="2">
        <v>276</v>
      </c>
      <c r="D243" s="1" t="s">
        <v>498</v>
      </c>
      <c r="E243" s="1" t="s">
        <v>509</v>
      </c>
      <c r="F243" s="2">
        <v>1387</v>
      </c>
      <c r="G243" s="2" t="s">
        <v>10</v>
      </c>
      <c r="H243" s="1">
        <v>376</v>
      </c>
      <c r="I243" s="1">
        <v>13</v>
      </c>
      <c r="J243" s="1">
        <v>167</v>
      </c>
      <c r="K243" s="1">
        <v>0</v>
      </c>
      <c r="L243" s="1">
        <v>28</v>
      </c>
      <c r="M243" s="1">
        <v>1</v>
      </c>
      <c r="N243" s="1">
        <v>0</v>
      </c>
      <c r="O243" s="1">
        <v>86</v>
      </c>
      <c r="P243" s="1">
        <v>2</v>
      </c>
      <c r="Q243" s="1">
        <v>1</v>
      </c>
      <c r="R243" s="1">
        <v>0</v>
      </c>
      <c r="S243" s="1">
        <v>0</v>
      </c>
      <c r="T243" s="1">
        <v>0</v>
      </c>
      <c r="U243" s="1">
        <v>0</v>
      </c>
      <c r="V243" s="1">
        <v>6</v>
      </c>
      <c r="W243" s="1">
        <v>0</v>
      </c>
      <c r="X243" s="1">
        <v>6</v>
      </c>
      <c r="Y243" s="1">
        <f t="shared" si="34"/>
        <v>310</v>
      </c>
      <c r="Z243" s="1">
        <f t="shared" si="35"/>
        <v>66</v>
      </c>
      <c r="AA243" s="15">
        <f t="shared" si="36"/>
        <v>0.82446808510638303</v>
      </c>
      <c r="AB243" s="15">
        <f t="shared" si="37"/>
        <v>0.17553191489361702</v>
      </c>
      <c r="AC243" s="7"/>
    </row>
    <row r="244" spans="1:29" s="4" customFormat="1" x14ac:dyDescent="0.2">
      <c r="A244" s="2">
        <v>32</v>
      </c>
      <c r="B244" s="2" t="s">
        <v>37</v>
      </c>
      <c r="C244" s="2">
        <v>276</v>
      </c>
      <c r="D244" s="1" t="s">
        <v>498</v>
      </c>
      <c r="E244" s="1" t="s">
        <v>509</v>
      </c>
      <c r="F244" s="2">
        <v>1387</v>
      </c>
      <c r="G244" s="2" t="s">
        <v>11</v>
      </c>
      <c r="H244" s="1">
        <v>376</v>
      </c>
      <c r="I244" s="1">
        <v>8</v>
      </c>
      <c r="J244" s="1">
        <v>156</v>
      </c>
      <c r="K244" s="1">
        <v>0</v>
      </c>
      <c r="L244" s="1">
        <v>23</v>
      </c>
      <c r="M244" s="1">
        <v>1</v>
      </c>
      <c r="N244" s="1">
        <v>0</v>
      </c>
      <c r="O244" s="1">
        <v>91</v>
      </c>
      <c r="P244" s="1">
        <v>1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7</v>
      </c>
      <c r="W244" s="1">
        <v>0</v>
      </c>
      <c r="X244" s="1">
        <v>10</v>
      </c>
      <c r="Y244" s="1">
        <f t="shared" si="34"/>
        <v>297</v>
      </c>
      <c r="Z244" s="1">
        <f t="shared" si="35"/>
        <v>79</v>
      </c>
      <c r="AA244" s="15">
        <f t="shared" si="36"/>
        <v>0.78989361702127658</v>
      </c>
      <c r="AB244" s="15">
        <f t="shared" si="37"/>
        <v>0.21010638297872342</v>
      </c>
      <c r="AC244" s="7"/>
    </row>
    <row r="245" spans="1:29" s="4" customFormat="1" x14ac:dyDescent="0.2">
      <c r="A245" s="2">
        <v>33</v>
      </c>
      <c r="B245" s="2" t="s">
        <v>37</v>
      </c>
      <c r="C245" s="2">
        <v>276</v>
      </c>
      <c r="D245" s="1" t="s">
        <v>498</v>
      </c>
      <c r="E245" s="1" t="s">
        <v>510</v>
      </c>
      <c r="F245" s="2">
        <v>1388</v>
      </c>
      <c r="G245" s="2" t="s">
        <v>10</v>
      </c>
      <c r="H245" s="1">
        <v>402</v>
      </c>
      <c r="I245" s="1">
        <v>14</v>
      </c>
      <c r="J245" s="1">
        <v>176</v>
      </c>
      <c r="K245" s="1">
        <v>0</v>
      </c>
      <c r="L245" s="1">
        <v>26</v>
      </c>
      <c r="M245" s="1">
        <v>3</v>
      </c>
      <c r="N245" s="1">
        <v>1</v>
      </c>
      <c r="O245" s="1">
        <v>83</v>
      </c>
      <c r="P245" s="1">
        <v>2</v>
      </c>
      <c r="Q245" s="1">
        <v>0</v>
      </c>
      <c r="R245" s="1">
        <v>0</v>
      </c>
      <c r="S245" s="1">
        <v>1</v>
      </c>
      <c r="T245" s="1">
        <v>0</v>
      </c>
      <c r="U245" s="1">
        <v>0</v>
      </c>
      <c r="V245" s="1">
        <v>4</v>
      </c>
      <c r="W245" s="1">
        <v>0</v>
      </c>
      <c r="X245" s="1">
        <v>4</v>
      </c>
      <c r="Y245" s="1">
        <f t="shared" si="34"/>
        <v>314</v>
      </c>
      <c r="Z245" s="1">
        <f t="shared" si="35"/>
        <v>88</v>
      </c>
      <c r="AA245" s="15">
        <f t="shared" si="36"/>
        <v>0.78109452736318408</v>
      </c>
      <c r="AB245" s="15">
        <f t="shared" si="37"/>
        <v>0.21890547263681592</v>
      </c>
      <c r="AC245" s="7"/>
    </row>
    <row r="246" spans="1:29" s="4" customFormat="1" x14ac:dyDescent="0.2">
      <c r="A246" s="2">
        <v>34</v>
      </c>
      <c r="B246" s="2" t="s">
        <v>37</v>
      </c>
      <c r="C246" s="2">
        <v>276</v>
      </c>
      <c r="D246" s="1" t="s">
        <v>498</v>
      </c>
      <c r="E246" s="1" t="s">
        <v>510</v>
      </c>
      <c r="F246" s="2">
        <v>1388</v>
      </c>
      <c r="G246" s="2" t="s">
        <v>11</v>
      </c>
      <c r="H246" s="1">
        <v>401</v>
      </c>
      <c r="I246" s="1">
        <v>22</v>
      </c>
      <c r="J246" s="1">
        <v>147</v>
      </c>
      <c r="K246" s="1">
        <v>2</v>
      </c>
      <c r="L246" s="1">
        <v>46</v>
      </c>
      <c r="M246" s="1">
        <v>4</v>
      </c>
      <c r="N246" s="1">
        <v>4</v>
      </c>
      <c r="O246" s="1">
        <v>74</v>
      </c>
      <c r="P246" s="1">
        <v>5</v>
      </c>
      <c r="Q246" s="1">
        <v>2</v>
      </c>
      <c r="R246" s="1">
        <v>0</v>
      </c>
      <c r="S246" s="1">
        <v>0</v>
      </c>
      <c r="T246" s="1">
        <v>0</v>
      </c>
      <c r="U246" s="1">
        <v>0</v>
      </c>
      <c r="V246" s="1">
        <v>11</v>
      </c>
      <c r="W246" s="1">
        <v>0</v>
      </c>
      <c r="X246" s="1">
        <v>4</v>
      </c>
      <c r="Y246" s="1">
        <f t="shared" si="34"/>
        <v>321</v>
      </c>
      <c r="Z246" s="1">
        <f t="shared" si="35"/>
        <v>80</v>
      </c>
      <c r="AA246" s="15">
        <f t="shared" si="36"/>
        <v>0.80049875311720697</v>
      </c>
      <c r="AB246" s="15">
        <f t="shared" si="37"/>
        <v>0.19950124688279303</v>
      </c>
      <c r="AC246" s="7"/>
    </row>
    <row r="247" spans="1:29" s="4" customFormat="1" x14ac:dyDescent="0.2">
      <c r="A247" s="2">
        <v>35</v>
      </c>
      <c r="B247" s="2" t="s">
        <v>37</v>
      </c>
      <c r="C247" s="2">
        <v>276</v>
      </c>
      <c r="D247" s="1" t="s">
        <v>498</v>
      </c>
      <c r="E247" s="1" t="s">
        <v>511</v>
      </c>
      <c r="F247" s="2">
        <v>1388</v>
      </c>
      <c r="G247" s="2" t="s">
        <v>19</v>
      </c>
      <c r="H247" s="1">
        <v>450</v>
      </c>
      <c r="I247" s="1">
        <v>10</v>
      </c>
      <c r="J247" s="1">
        <v>197</v>
      </c>
      <c r="K247" s="1">
        <v>2</v>
      </c>
      <c r="L247" s="1">
        <v>3</v>
      </c>
      <c r="M247" s="1">
        <v>0</v>
      </c>
      <c r="N247" s="1">
        <v>2</v>
      </c>
      <c r="O247" s="1">
        <v>114</v>
      </c>
      <c r="P247" s="1">
        <v>2</v>
      </c>
      <c r="Q247" s="1">
        <v>3</v>
      </c>
      <c r="R247" s="1">
        <v>0</v>
      </c>
      <c r="S247" s="1">
        <v>0</v>
      </c>
      <c r="T247" s="1">
        <v>0</v>
      </c>
      <c r="U247" s="1">
        <v>1</v>
      </c>
      <c r="V247" s="1">
        <v>19</v>
      </c>
      <c r="W247" s="1">
        <v>0</v>
      </c>
      <c r="X247" s="1">
        <v>8</v>
      </c>
      <c r="Y247" s="1">
        <f t="shared" si="34"/>
        <v>361</v>
      </c>
      <c r="Z247" s="1">
        <f t="shared" si="35"/>
        <v>89</v>
      </c>
      <c r="AA247" s="15">
        <f t="shared" si="36"/>
        <v>0.80222222222222217</v>
      </c>
      <c r="AB247" s="15">
        <f t="shared" si="37"/>
        <v>0.19777777777777777</v>
      </c>
      <c r="AC247" s="7"/>
    </row>
    <row r="248" spans="1:29" s="4" customFormat="1" x14ac:dyDescent="0.2">
      <c r="A248" s="2">
        <v>36</v>
      </c>
      <c r="B248" s="2" t="s">
        <v>37</v>
      </c>
      <c r="C248" s="2">
        <v>276</v>
      </c>
      <c r="D248" s="1" t="s">
        <v>498</v>
      </c>
      <c r="E248" s="1" t="s">
        <v>512</v>
      </c>
      <c r="F248" s="2">
        <v>1389</v>
      </c>
      <c r="G248" s="2" t="s">
        <v>10</v>
      </c>
      <c r="H248" s="1">
        <v>432</v>
      </c>
      <c r="I248" s="1">
        <v>18</v>
      </c>
      <c r="J248" s="1">
        <v>204</v>
      </c>
      <c r="K248" s="1">
        <v>0</v>
      </c>
      <c r="L248" s="1">
        <v>1</v>
      </c>
      <c r="M248" s="1">
        <v>1</v>
      </c>
      <c r="N248" s="1">
        <v>0</v>
      </c>
      <c r="O248" s="1">
        <v>139</v>
      </c>
      <c r="P248" s="1">
        <v>3</v>
      </c>
      <c r="Q248" s="1">
        <v>3</v>
      </c>
      <c r="R248" s="1">
        <v>1</v>
      </c>
      <c r="S248" s="1">
        <v>0</v>
      </c>
      <c r="T248" s="1">
        <v>0</v>
      </c>
      <c r="U248" s="1">
        <v>0</v>
      </c>
      <c r="V248" s="1">
        <v>2</v>
      </c>
      <c r="W248" s="1">
        <v>0</v>
      </c>
      <c r="X248" s="1">
        <v>3</v>
      </c>
      <c r="Y248" s="1">
        <f t="shared" si="34"/>
        <v>375</v>
      </c>
      <c r="Z248" s="1">
        <f t="shared" si="35"/>
        <v>57</v>
      </c>
      <c r="AA248" s="15">
        <f t="shared" si="36"/>
        <v>0.86805555555555558</v>
      </c>
      <c r="AB248" s="15">
        <f t="shared" si="37"/>
        <v>0.13194444444444445</v>
      </c>
      <c r="AC248" s="7"/>
    </row>
    <row r="249" spans="1:29" s="4" customFormat="1" x14ac:dyDescent="0.2">
      <c r="A249" s="2">
        <v>37</v>
      </c>
      <c r="B249" s="2" t="s">
        <v>37</v>
      </c>
      <c r="C249" s="2">
        <v>276</v>
      </c>
      <c r="D249" s="1" t="s">
        <v>498</v>
      </c>
      <c r="E249" s="1" t="s">
        <v>512</v>
      </c>
      <c r="F249" s="2">
        <v>1389</v>
      </c>
      <c r="G249" s="2" t="s">
        <v>11</v>
      </c>
      <c r="H249" s="1">
        <v>433</v>
      </c>
      <c r="I249" s="1">
        <v>11</v>
      </c>
      <c r="J249" s="1">
        <v>190</v>
      </c>
      <c r="K249" s="1">
        <v>0</v>
      </c>
      <c r="L249" s="1">
        <v>1</v>
      </c>
      <c r="M249" s="1">
        <v>1</v>
      </c>
      <c r="N249" s="1">
        <v>2</v>
      </c>
      <c r="O249" s="1">
        <v>147</v>
      </c>
      <c r="P249" s="1">
        <v>2</v>
      </c>
      <c r="Q249" s="1">
        <v>1</v>
      </c>
      <c r="R249" s="1">
        <v>2</v>
      </c>
      <c r="S249" s="1">
        <v>0</v>
      </c>
      <c r="T249" s="1">
        <v>0</v>
      </c>
      <c r="U249" s="1">
        <v>0</v>
      </c>
      <c r="V249" s="1">
        <v>9</v>
      </c>
      <c r="W249" s="1">
        <v>0</v>
      </c>
      <c r="X249" s="1">
        <v>5</v>
      </c>
      <c r="Y249" s="1">
        <f t="shared" si="34"/>
        <v>371</v>
      </c>
      <c r="Z249" s="1">
        <f t="shared" si="35"/>
        <v>62</v>
      </c>
      <c r="AA249" s="15">
        <f t="shared" si="36"/>
        <v>0.85681293302540418</v>
      </c>
      <c r="AB249" s="15">
        <f t="shared" si="37"/>
        <v>0.14318706697459585</v>
      </c>
      <c r="AC249" s="7"/>
    </row>
    <row r="250" spans="1:29" s="4" customFormat="1" x14ac:dyDescent="0.2">
      <c r="A250" s="2">
        <v>38</v>
      </c>
      <c r="B250" s="2" t="s">
        <v>37</v>
      </c>
      <c r="C250" s="2">
        <v>276</v>
      </c>
      <c r="D250" s="1" t="s">
        <v>498</v>
      </c>
      <c r="E250" s="1" t="s">
        <v>513</v>
      </c>
      <c r="F250" s="2">
        <v>1390</v>
      </c>
      <c r="G250" s="2" t="s">
        <v>10</v>
      </c>
      <c r="H250" s="1">
        <v>279</v>
      </c>
      <c r="I250" s="1">
        <v>2</v>
      </c>
      <c r="J250" s="1">
        <v>107</v>
      </c>
      <c r="K250" s="1">
        <v>0</v>
      </c>
      <c r="L250" s="1">
        <v>0</v>
      </c>
      <c r="M250" s="1">
        <v>1</v>
      </c>
      <c r="N250" s="1">
        <v>1</v>
      </c>
      <c r="O250" s="1">
        <v>125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f t="shared" si="34"/>
        <v>236</v>
      </c>
      <c r="Z250" s="1">
        <f t="shared" si="35"/>
        <v>43</v>
      </c>
      <c r="AA250" s="15">
        <f t="shared" si="36"/>
        <v>0.84587813620071683</v>
      </c>
      <c r="AB250" s="15">
        <f t="shared" si="37"/>
        <v>0.15412186379928317</v>
      </c>
      <c r="AC250" s="7"/>
    </row>
    <row r="251" spans="1:29" s="4" customFormat="1" x14ac:dyDescent="0.2">
      <c r="A251" s="2">
        <v>39</v>
      </c>
      <c r="B251" s="2" t="s">
        <v>37</v>
      </c>
      <c r="C251" s="2">
        <v>276</v>
      </c>
      <c r="D251" s="1" t="s">
        <v>498</v>
      </c>
      <c r="E251" s="1" t="s">
        <v>514</v>
      </c>
      <c r="F251" s="2">
        <v>1390</v>
      </c>
      <c r="G251" s="2" t="s">
        <v>19</v>
      </c>
      <c r="H251" s="1">
        <v>622</v>
      </c>
      <c r="I251" s="1">
        <v>29</v>
      </c>
      <c r="J251" s="1">
        <v>296</v>
      </c>
      <c r="K251" s="1">
        <v>3</v>
      </c>
      <c r="L251" s="1">
        <v>2</v>
      </c>
      <c r="M251" s="1">
        <v>1</v>
      </c>
      <c r="N251" s="1">
        <v>1</v>
      </c>
      <c r="O251" s="1">
        <v>175</v>
      </c>
      <c r="P251" s="1">
        <v>2</v>
      </c>
      <c r="Q251" s="1">
        <v>8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22</v>
      </c>
      <c r="Y251" s="1">
        <f t="shared" si="34"/>
        <v>539</v>
      </c>
      <c r="Z251" s="1">
        <f t="shared" si="35"/>
        <v>83</v>
      </c>
      <c r="AA251" s="15">
        <f t="shared" si="36"/>
        <v>0.86655948553054662</v>
      </c>
      <c r="AB251" s="15">
        <f t="shared" si="37"/>
        <v>0.13344051446945338</v>
      </c>
      <c r="AC251" s="7"/>
    </row>
    <row r="252" spans="1:29" s="4" customFormat="1" x14ac:dyDescent="0.2">
      <c r="A252" s="2">
        <v>40</v>
      </c>
      <c r="B252" s="2" t="s">
        <v>37</v>
      </c>
      <c r="C252" s="2">
        <v>276</v>
      </c>
      <c r="D252" s="1" t="s">
        <v>498</v>
      </c>
      <c r="E252" s="1" t="s">
        <v>515</v>
      </c>
      <c r="F252" s="2">
        <v>1391</v>
      </c>
      <c r="G252" s="2" t="s">
        <v>10</v>
      </c>
      <c r="H252" s="1">
        <v>398</v>
      </c>
      <c r="I252" s="1">
        <v>27</v>
      </c>
      <c r="J252" s="1">
        <v>209</v>
      </c>
      <c r="K252" s="1">
        <v>1</v>
      </c>
      <c r="L252" s="1">
        <v>3</v>
      </c>
      <c r="M252" s="1">
        <v>2</v>
      </c>
      <c r="N252" s="1">
        <v>0</v>
      </c>
      <c r="O252" s="1">
        <v>65</v>
      </c>
      <c r="P252" s="1">
        <v>1</v>
      </c>
      <c r="Q252" s="1">
        <v>3</v>
      </c>
      <c r="R252" s="1">
        <v>2</v>
      </c>
      <c r="S252" s="1">
        <v>0</v>
      </c>
      <c r="T252" s="1">
        <v>0</v>
      </c>
      <c r="U252" s="1">
        <v>0</v>
      </c>
      <c r="V252" s="1">
        <v>5</v>
      </c>
      <c r="W252" s="1">
        <v>0</v>
      </c>
      <c r="X252" s="1">
        <v>3</v>
      </c>
      <c r="Y252" s="1">
        <f t="shared" si="34"/>
        <v>321</v>
      </c>
      <c r="Z252" s="1">
        <f t="shared" si="35"/>
        <v>77</v>
      </c>
      <c r="AA252" s="15">
        <f t="shared" si="36"/>
        <v>0.80653266331658291</v>
      </c>
      <c r="AB252" s="15">
        <f t="shared" si="37"/>
        <v>0.19346733668341709</v>
      </c>
      <c r="AC252" s="7"/>
    </row>
    <row r="253" spans="1:29" s="4" customFormat="1" x14ac:dyDescent="0.2">
      <c r="A253" s="2">
        <v>41</v>
      </c>
      <c r="B253" s="2" t="s">
        <v>37</v>
      </c>
      <c r="C253" s="2">
        <v>276</v>
      </c>
      <c r="D253" s="1" t="s">
        <v>498</v>
      </c>
      <c r="E253" s="1" t="s">
        <v>515</v>
      </c>
      <c r="F253" s="2">
        <v>1391</v>
      </c>
      <c r="G253" s="2" t="s">
        <v>11</v>
      </c>
      <c r="H253" s="1">
        <v>397</v>
      </c>
      <c r="I253" s="1">
        <v>10</v>
      </c>
      <c r="J253" s="1">
        <v>222</v>
      </c>
      <c r="K253" s="1">
        <v>3</v>
      </c>
      <c r="L253" s="1">
        <v>2</v>
      </c>
      <c r="M253" s="1">
        <v>2</v>
      </c>
      <c r="N253" s="1">
        <v>0</v>
      </c>
      <c r="O253" s="1">
        <v>71</v>
      </c>
      <c r="P253" s="1">
        <v>4</v>
      </c>
      <c r="Q253" s="1">
        <v>2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4</v>
      </c>
      <c r="Y253" s="1">
        <f t="shared" si="34"/>
        <v>320</v>
      </c>
      <c r="Z253" s="1">
        <f t="shared" si="35"/>
        <v>77</v>
      </c>
      <c r="AA253" s="15">
        <f t="shared" si="36"/>
        <v>0.80604534005037787</v>
      </c>
      <c r="AB253" s="15">
        <f t="shared" si="37"/>
        <v>0.19395465994962216</v>
      </c>
      <c r="AC253" s="7"/>
    </row>
    <row r="254" spans="1:29" s="4" customFormat="1" x14ac:dyDescent="0.2">
      <c r="A254" s="2">
        <v>42</v>
      </c>
      <c r="B254" s="2" t="s">
        <v>37</v>
      </c>
      <c r="C254" s="2">
        <v>276</v>
      </c>
      <c r="D254" s="1" t="s">
        <v>498</v>
      </c>
      <c r="E254" s="1" t="s">
        <v>516</v>
      </c>
      <c r="F254" s="2">
        <v>1391</v>
      </c>
      <c r="G254" s="2" t="s">
        <v>19</v>
      </c>
      <c r="H254" s="1">
        <v>136</v>
      </c>
      <c r="I254" s="1">
        <v>4</v>
      </c>
      <c r="J254" s="1">
        <v>85</v>
      </c>
      <c r="K254" s="1">
        <v>0</v>
      </c>
      <c r="L254" s="1">
        <v>0</v>
      </c>
      <c r="M254" s="1">
        <v>1</v>
      </c>
      <c r="N254" s="1">
        <v>0</v>
      </c>
      <c r="O254" s="1">
        <v>28</v>
      </c>
      <c r="P254" s="1">
        <v>0</v>
      </c>
      <c r="Q254" s="1">
        <v>1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1</v>
      </c>
      <c r="X254" s="1">
        <v>1</v>
      </c>
      <c r="Y254" s="1">
        <f t="shared" si="34"/>
        <v>121</v>
      </c>
      <c r="Z254" s="1">
        <f t="shared" si="35"/>
        <v>15</v>
      </c>
      <c r="AA254" s="15">
        <f t="shared" si="36"/>
        <v>0.88970588235294112</v>
      </c>
      <c r="AB254" s="15">
        <f t="shared" si="37"/>
        <v>0.11029411764705882</v>
      </c>
      <c r="AC254" s="7"/>
    </row>
    <row r="255" spans="1:29" s="4" customFormat="1" x14ac:dyDescent="0.2">
      <c r="A255" s="2">
        <v>43</v>
      </c>
      <c r="B255" s="2" t="s">
        <v>37</v>
      </c>
      <c r="C255" s="2">
        <v>276</v>
      </c>
      <c r="D255" s="1" t="s">
        <v>498</v>
      </c>
      <c r="E255" s="1" t="s">
        <v>517</v>
      </c>
      <c r="F255" s="2">
        <v>1392</v>
      </c>
      <c r="G255" s="2" t="s">
        <v>10</v>
      </c>
      <c r="H255" s="1">
        <v>513</v>
      </c>
      <c r="I255" s="1">
        <v>5</v>
      </c>
      <c r="J255" s="1">
        <v>271</v>
      </c>
      <c r="K255" s="1">
        <v>1</v>
      </c>
      <c r="L255" s="1">
        <v>2</v>
      </c>
      <c r="M255" s="1">
        <v>2</v>
      </c>
      <c r="N255" s="1">
        <v>0</v>
      </c>
      <c r="O255" s="1">
        <v>145</v>
      </c>
      <c r="P255" s="1">
        <v>3</v>
      </c>
      <c r="Q255" s="1">
        <v>2</v>
      </c>
      <c r="R255" s="1">
        <v>0</v>
      </c>
      <c r="S255" s="1">
        <v>0</v>
      </c>
      <c r="T255" s="1">
        <v>0</v>
      </c>
      <c r="U255" s="1">
        <v>1</v>
      </c>
      <c r="V255" s="1">
        <v>19</v>
      </c>
      <c r="W255" s="1">
        <v>0</v>
      </c>
      <c r="X255" s="1">
        <v>9</v>
      </c>
      <c r="Y255" s="1">
        <f t="shared" si="34"/>
        <v>460</v>
      </c>
      <c r="Z255" s="1">
        <f t="shared" si="35"/>
        <v>53</v>
      </c>
      <c r="AA255" s="15">
        <f t="shared" si="36"/>
        <v>0.89668615984405453</v>
      </c>
      <c r="AB255" s="15">
        <f t="shared" si="37"/>
        <v>0.10331384015594541</v>
      </c>
      <c r="AC255" s="7"/>
    </row>
    <row r="256" spans="1:29" s="4" customFormat="1" x14ac:dyDescent="0.2">
      <c r="A256" s="2">
        <v>44</v>
      </c>
      <c r="B256" s="2" t="s">
        <v>37</v>
      </c>
      <c r="C256" s="2">
        <v>276</v>
      </c>
      <c r="D256" s="1" t="s">
        <v>498</v>
      </c>
      <c r="E256" s="1" t="s">
        <v>517</v>
      </c>
      <c r="F256" s="2">
        <v>1392</v>
      </c>
      <c r="G256" s="2" t="s">
        <v>11</v>
      </c>
      <c r="H256" s="1">
        <v>514</v>
      </c>
      <c r="I256" s="1">
        <v>3</v>
      </c>
      <c r="J256" s="1">
        <v>239</v>
      </c>
      <c r="K256" s="1">
        <v>0</v>
      </c>
      <c r="L256" s="1">
        <v>2</v>
      </c>
      <c r="M256" s="1">
        <v>1</v>
      </c>
      <c r="N256" s="1">
        <v>0</v>
      </c>
      <c r="O256" s="1">
        <v>184</v>
      </c>
      <c r="P256" s="1">
        <v>1</v>
      </c>
      <c r="Q256" s="1">
        <v>2</v>
      </c>
      <c r="R256" s="1">
        <v>0</v>
      </c>
      <c r="S256" s="1">
        <v>0</v>
      </c>
      <c r="T256" s="1">
        <v>0</v>
      </c>
      <c r="U256" s="1">
        <v>0</v>
      </c>
      <c r="V256" s="1">
        <v>6</v>
      </c>
      <c r="W256" s="1">
        <v>0</v>
      </c>
      <c r="X256" s="1">
        <v>6</v>
      </c>
      <c r="Y256" s="1">
        <f t="shared" si="34"/>
        <v>444</v>
      </c>
      <c r="Z256" s="1">
        <f t="shared" si="35"/>
        <v>70</v>
      </c>
      <c r="AA256" s="15">
        <f t="shared" si="36"/>
        <v>0.86381322957198448</v>
      </c>
      <c r="AB256" s="15">
        <f t="shared" si="37"/>
        <v>0.13618677042801555</v>
      </c>
      <c r="AC256" s="7"/>
    </row>
    <row r="257" spans="1:29" s="4" customFormat="1" x14ac:dyDescent="0.2">
      <c r="A257" s="2">
        <v>45</v>
      </c>
      <c r="B257" s="2" t="s">
        <v>37</v>
      </c>
      <c r="C257" s="2">
        <v>276</v>
      </c>
      <c r="D257" s="1" t="s">
        <v>498</v>
      </c>
      <c r="E257" s="1" t="s">
        <v>517</v>
      </c>
      <c r="F257" s="2">
        <v>1392</v>
      </c>
      <c r="G257" s="2" t="s">
        <v>12</v>
      </c>
      <c r="H257" s="1">
        <v>514</v>
      </c>
      <c r="I257" s="1">
        <v>2</v>
      </c>
      <c r="J257" s="1">
        <v>284</v>
      </c>
      <c r="K257" s="1">
        <v>0</v>
      </c>
      <c r="L257" s="1">
        <v>5</v>
      </c>
      <c r="M257" s="1">
        <v>4</v>
      </c>
      <c r="N257" s="1">
        <v>0</v>
      </c>
      <c r="O257" s="1">
        <v>133</v>
      </c>
      <c r="P257" s="1">
        <v>4</v>
      </c>
      <c r="Q257" s="1">
        <v>3</v>
      </c>
      <c r="R257" s="1">
        <v>0</v>
      </c>
      <c r="S257" s="1">
        <v>0</v>
      </c>
      <c r="T257" s="1">
        <v>0</v>
      </c>
      <c r="U257" s="1">
        <v>0</v>
      </c>
      <c r="V257" s="1">
        <v>10</v>
      </c>
      <c r="W257" s="1">
        <v>0</v>
      </c>
      <c r="X257" s="1">
        <v>6</v>
      </c>
      <c r="Y257" s="1">
        <f t="shared" si="34"/>
        <v>451</v>
      </c>
      <c r="Z257" s="1">
        <f t="shared" si="35"/>
        <v>63</v>
      </c>
      <c r="AA257" s="15">
        <f t="shared" si="36"/>
        <v>0.87743190661478598</v>
      </c>
      <c r="AB257" s="15">
        <f t="shared" si="37"/>
        <v>0.122568093385214</v>
      </c>
      <c r="AC257" s="7"/>
    </row>
    <row r="258" spans="1:29" s="4" customFormat="1" x14ac:dyDescent="0.2">
      <c r="A258" s="2">
        <v>46</v>
      </c>
      <c r="B258" s="2" t="s">
        <v>37</v>
      </c>
      <c r="C258" s="2">
        <v>276</v>
      </c>
      <c r="D258" s="1" t="s">
        <v>498</v>
      </c>
      <c r="E258" s="1" t="s">
        <v>521</v>
      </c>
      <c r="F258" s="2">
        <v>1393</v>
      </c>
      <c r="G258" s="2" t="s">
        <v>10</v>
      </c>
      <c r="H258" s="1">
        <v>570</v>
      </c>
      <c r="I258" s="1">
        <v>1</v>
      </c>
      <c r="J258" s="1">
        <v>168</v>
      </c>
      <c r="K258" s="1">
        <v>1</v>
      </c>
      <c r="L258" s="1">
        <v>3</v>
      </c>
      <c r="M258" s="1">
        <v>5</v>
      </c>
      <c r="N258" s="1">
        <v>2</v>
      </c>
      <c r="O258" s="1">
        <v>306</v>
      </c>
      <c r="P258" s="1">
        <v>2</v>
      </c>
      <c r="Q258" s="1">
        <v>4</v>
      </c>
      <c r="R258" s="1">
        <v>0</v>
      </c>
      <c r="S258" s="1">
        <v>0</v>
      </c>
      <c r="T258" s="1">
        <v>0</v>
      </c>
      <c r="U258" s="1">
        <v>1</v>
      </c>
      <c r="V258" s="1">
        <v>2</v>
      </c>
      <c r="W258" s="1">
        <v>0</v>
      </c>
      <c r="X258" s="1">
        <v>4</v>
      </c>
      <c r="Y258" s="1">
        <f t="shared" si="34"/>
        <v>499</v>
      </c>
      <c r="Z258" s="1">
        <f t="shared" si="35"/>
        <v>71</v>
      </c>
      <c r="AA258" s="15">
        <f t="shared" si="36"/>
        <v>0.87543859649122802</v>
      </c>
      <c r="AB258" s="15">
        <f t="shared" si="37"/>
        <v>0.12456140350877193</v>
      </c>
      <c r="AC258" s="7"/>
    </row>
    <row r="259" spans="1:29" s="4" customFormat="1" x14ac:dyDescent="0.2">
      <c r="A259" s="2">
        <v>47</v>
      </c>
      <c r="B259" s="2" t="s">
        <v>37</v>
      </c>
      <c r="C259" s="2">
        <v>276</v>
      </c>
      <c r="D259" s="1" t="s">
        <v>498</v>
      </c>
      <c r="E259" s="1" t="s">
        <v>521</v>
      </c>
      <c r="F259" s="2">
        <v>1393</v>
      </c>
      <c r="G259" s="2" t="s">
        <v>11</v>
      </c>
      <c r="H259" s="1">
        <v>571</v>
      </c>
      <c r="I259" s="1">
        <v>4</v>
      </c>
      <c r="J259" s="1">
        <v>151</v>
      </c>
      <c r="K259" s="1">
        <v>3</v>
      </c>
      <c r="L259" s="1">
        <v>2</v>
      </c>
      <c r="M259" s="1">
        <v>15</v>
      </c>
      <c r="N259" s="1">
        <v>0</v>
      </c>
      <c r="O259" s="1">
        <v>313</v>
      </c>
      <c r="P259" s="1">
        <v>3</v>
      </c>
      <c r="Q259" s="1">
        <v>1</v>
      </c>
      <c r="R259" s="1">
        <v>0</v>
      </c>
      <c r="S259" s="1">
        <v>0</v>
      </c>
      <c r="T259" s="1">
        <v>0</v>
      </c>
      <c r="U259" s="1">
        <v>0</v>
      </c>
      <c r="V259" s="1">
        <v>1</v>
      </c>
      <c r="W259" s="1">
        <v>0</v>
      </c>
      <c r="X259" s="1">
        <v>5</v>
      </c>
      <c r="Y259" s="1">
        <f t="shared" si="34"/>
        <v>498</v>
      </c>
      <c r="Z259" s="1">
        <f t="shared" si="35"/>
        <v>73</v>
      </c>
      <c r="AA259" s="15">
        <f t="shared" si="36"/>
        <v>0.87215411558668998</v>
      </c>
      <c r="AB259" s="15">
        <f t="shared" si="37"/>
        <v>0.12784588441330999</v>
      </c>
      <c r="AC259" s="7"/>
    </row>
    <row r="260" spans="1:29" s="4" customFormat="1" x14ac:dyDescent="0.2">
      <c r="A260" s="2">
        <v>48</v>
      </c>
      <c r="B260" s="2" t="s">
        <v>37</v>
      </c>
      <c r="C260" s="2">
        <v>276</v>
      </c>
      <c r="D260" s="1" t="s">
        <v>498</v>
      </c>
      <c r="E260" s="1" t="s">
        <v>518</v>
      </c>
      <c r="F260" s="2">
        <v>1394</v>
      </c>
      <c r="G260" s="2" t="s">
        <v>10</v>
      </c>
      <c r="H260" s="1">
        <v>646</v>
      </c>
      <c r="I260" s="1">
        <v>1</v>
      </c>
      <c r="J260" s="1">
        <v>269</v>
      </c>
      <c r="K260" s="1">
        <v>3</v>
      </c>
      <c r="L260" s="1">
        <v>15</v>
      </c>
      <c r="M260" s="1">
        <v>0</v>
      </c>
      <c r="N260" s="1">
        <v>1</v>
      </c>
      <c r="O260" s="1">
        <v>226</v>
      </c>
      <c r="P260" s="1">
        <v>19</v>
      </c>
      <c r="Q260" s="1">
        <v>1</v>
      </c>
      <c r="R260" s="1">
        <v>0</v>
      </c>
      <c r="S260" s="1">
        <v>0</v>
      </c>
      <c r="T260" s="1">
        <v>0</v>
      </c>
      <c r="U260" s="1">
        <v>0</v>
      </c>
      <c r="V260" s="1">
        <v>3</v>
      </c>
      <c r="W260" s="1">
        <v>0</v>
      </c>
      <c r="X260" s="1">
        <v>3</v>
      </c>
      <c r="Y260" s="1">
        <f t="shared" si="34"/>
        <v>541</v>
      </c>
      <c r="Z260" s="1">
        <f t="shared" si="35"/>
        <v>105</v>
      </c>
      <c r="AA260" s="15">
        <f t="shared" si="36"/>
        <v>0.83746130030959753</v>
      </c>
      <c r="AB260" s="15">
        <f t="shared" si="37"/>
        <v>0.16253869969040247</v>
      </c>
      <c r="AC260" s="7"/>
    </row>
    <row r="261" spans="1:29" s="4" customFormat="1" x14ac:dyDescent="0.2">
      <c r="A261" s="2">
        <v>49</v>
      </c>
      <c r="B261" s="2" t="s">
        <v>37</v>
      </c>
      <c r="C261" s="2">
        <v>276</v>
      </c>
      <c r="D261" s="1" t="s">
        <v>498</v>
      </c>
      <c r="E261" s="1" t="s">
        <v>519</v>
      </c>
      <c r="F261" s="2">
        <v>1395</v>
      </c>
      <c r="G261" s="2" t="s">
        <v>10</v>
      </c>
      <c r="H261" s="1">
        <v>567</v>
      </c>
      <c r="I261" s="1">
        <v>1</v>
      </c>
      <c r="J261" s="1">
        <v>312</v>
      </c>
      <c r="K261" s="1">
        <v>0</v>
      </c>
      <c r="L261" s="1">
        <v>46</v>
      </c>
      <c r="M261" s="1">
        <v>1</v>
      </c>
      <c r="N261" s="1">
        <v>2</v>
      </c>
      <c r="O261" s="1">
        <v>124</v>
      </c>
      <c r="P261" s="1">
        <v>7</v>
      </c>
      <c r="Q261" s="1">
        <v>1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5</v>
      </c>
      <c r="Y261" s="1">
        <f t="shared" si="34"/>
        <v>499</v>
      </c>
      <c r="Z261" s="1">
        <f t="shared" si="35"/>
        <v>68</v>
      </c>
      <c r="AA261" s="15">
        <f t="shared" si="36"/>
        <v>0.88007054673721341</v>
      </c>
      <c r="AB261" s="15">
        <f t="shared" si="37"/>
        <v>0.11992945326278659</v>
      </c>
      <c r="AC261" s="7"/>
    </row>
    <row r="262" spans="1:29" s="4" customFormat="1" x14ac:dyDescent="0.2">
      <c r="A262" s="2">
        <v>50</v>
      </c>
      <c r="B262" s="2" t="s">
        <v>37</v>
      </c>
      <c r="C262" s="2">
        <v>276</v>
      </c>
      <c r="D262" s="1" t="s">
        <v>498</v>
      </c>
      <c r="E262" s="1" t="s">
        <v>520</v>
      </c>
      <c r="F262" s="2">
        <v>1395</v>
      </c>
      <c r="G262" s="2" t="s">
        <v>19</v>
      </c>
      <c r="H262" s="1">
        <v>527</v>
      </c>
      <c r="I262" s="1">
        <v>0</v>
      </c>
      <c r="J262" s="1">
        <v>217</v>
      </c>
      <c r="K262" s="1">
        <v>3</v>
      </c>
      <c r="L262" s="1">
        <v>47</v>
      </c>
      <c r="M262" s="1">
        <v>0</v>
      </c>
      <c r="N262" s="1">
        <v>0</v>
      </c>
      <c r="O262" s="1">
        <v>167</v>
      </c>
      <c r="P262" s="1">
        <v>6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1</v>
      </c>
      <c r="W262" s="1">
        <v>0</v>
      </c>
      <c r="X262" s="1">
        <v>4</v>
      </c>
      <c r="Y262" s="1">
        <f t="shared" si="34"/>
        <v>445</v>
      </c>
      <c r="Z262" s="1">
        <f t="shared" si="35"/>
        <v>82</v>
      </c>
      <c r="AA262" s="15">
        <f t="shared" si="36"/>
        <v>0.84440227703984816</v>
      </c>
      <c r="AB262" s="15">
        <f t="shared" si="37"/>
        <v>0.15559772296015181</v>
      </c>
      <c r="AC262" s="7"/>
    </row>
    <row r="263" spans="1:29" x14ac:dyDescent="0.2">
      <c r="A263" s="16"/>
      <c r="D263" s="128" t="s">
        <v>722</v>
      </c>
      <c r="E263" s="129"/>
      <c r="F263" s="68">
        <f>COUNTIF(G213:G262,"B")</f>
        <v>24</v>
      </c>
      <c r="G263" s="68">
        <f>COUNTA(G213:G262)</f>
        <v>50</v>
      </c>
      <c r="H263" s="69">
        <f>SUM(H213:H262)</f>
        <v>25116</v>
      </c>
      <c r="I263" s="69">
        <f t="shared" ref="I263:X263" si="38">SUM(I213:I262)</f>
        <v>985</v>
      </c>
      <c r="J263" s="69">
        <f t="shared" si="38"/>
        <v>10114</v>
      </c>
      <c r="K263" s="69">
        <f t="shared" si="38"/>
        <v>92</v>
      </c>
      <c r="L263" s="69">
        <f t="shared" si="38"/>
        <v>455</v>
      </c>
      <c r="M263" s="69">
        <f t="shared" si="38"/>
        <v>97</v>
      </c>
      <c r="N263" s="69">
        <f t="shared" si="38"/>
        <v>73</v>
      </c>
      <c r="O263" s="69">
        <f t="shared" si="38"/>
        <v>7646</v>
      </c>
      <c r="P263" s="69">
        <f t="shared" si="38"/>
        <v>149</v>
      </c>
      <c r="Q263" s="69">
        <f t="shared" si="38"/>
        <v>76</v>
      </c>
      <c r="R263" s="69">
        <f t="shared" si="38"/>
        <v>39</v>
      </c>
      <c r="S263" s="69">
        <f t="shared" si="38"/>
        <v>8</v>
      </c>
      <c r="T263" s="69">
        <f t="shared" si="38"/>
        <v>4</v>
      </c>
      <c r="U263" s="69">
        <f t="shared" si="38"/>
        <v>3</v>
      </c>
      <c r="V263" s="69">
        <f t="shared" si="38"/>
        <v>380</v>
      </c>
      <c r="W263" s="69">
        <f t="shared" si="38"/>
        <v>5</v>
      </c>
      <c r="X263" s="69">
        <f t="shared" si="38"/>
        <v>400</v>
      </c>
      <c r="Y263" s="70">
        <f t="shared" ref="Y263" si="39">SUM(I263:X263)</f>
        <v>20526</v>
      </c>
      <c r="Z263" s="70">
        <f t="shared" ref="Z263" si="40">H263-Y263</f>
        <v>4590</v>
      </c>
      <c r="AA263" s="71">
        <f t="shared" ref="AA263" si="41">Y263/H263</f>
        <v>0.81724796942188249</v>
      </c>
      <c r="AB263" s="71">
        <f t="shared" ref="AB263" si="42">Z263/H263</f>
        <v>0.18275203057811754</v>
      </c>
    </row>
    <row r="265" spans="1:29" s="32" customFormat="1" x14ac:dyDescent="0.2">
      <c r="A265" s="31"/>
      <c r="B265" s="31"/>
      <c r="C265" s="31"/>
      <c r="E265" s="133" t="s">
        <v>51</v>
      </c>
      <c r="F265" s="134"/>
      <c r="G265" s="134"/>
      <c r="H265" s="134"/>
      <c r="I265" s="63" t="s">
        <v>0</v>
      </c>
      <c r="J265" s="63" t="s">
        <v>1</v>
      </c>
      <c r="K265" s="63" t="s">
        <v>2</v>
      </c>
      <c r="L265" s="63" t="s">
        <v>27</v>
      </c>
      <c r="M265" s="63" t="s">
        <v>3</v>
      </c>
      <c r="N265" s="63" t="s">
        <v>28</v>
      </c>
      <c r="O265" s="63" t="s">
        <v>25</v>
      </c>
      <c r="P265" s="63" t="s">
        <v>29</v>
      </c>
      <c r="Q265" s="63" t="s">
        <v>4</v>
      </c>
      <c r="R265" s="36" t="s">
        <v>26</v>
      </c>
      <c r="S265" s="37" t="s">
        <v>46</v>
      </c>
      <c r="T265" s="37"/>
      <c r="AA265" s="33"/>
      <c r="AB265" s="33"/>
      <c r="AC265" s="7"/>
    </row>
    <row r="266" spans="1:29" s="4" customFormat="1" x14ac:dyDescent="0.2">
      <c r="A266" s="3"/>
      <c r="B266" s="3"/>
      <c r="C266" s="3"/>
      <c r="E266" s="134"/>
      <c r="F266" s="134"/>
      <c r="G266" s="134"/>
      <c r="H266" s="134"/>
      <c r="I266" s="72">
        <v>1004</v>
      </c>
      <c r="J266" s="72">
        <v>10304</v>
      </c>
      <c r="K266" s="72">
        <v>110</v>
      </c>
      <c r="L266" s="72">
        <v>645</v>
      </c>
      <c r="M266" s="72">
        <v>114</v>
      </c>
      <c r="N266" s="72">
        <v>73</v>
      </c>
      <c r="O266" s="72">
        <v>7646</v>
      </c>
      <c r="P266" s="72">
        <v>149</v>
      </c>
      <c r="Q266" s="72">
        <v>76</v>
      </c>
      <c r="R266" s="82">
        <f>W263</f>
        <v>5</v>
      </c>
      <c r="S266" s="83">
        <f>X263</f>
        <v>400</v>
      </c>
      <c r="T266" s="38"/>
      <c r="AA266" s="10"/>
      <c r="AB266" s="10"/>
      <c r="AC266" s="7"/>
    </row>
    <row r="267" spans="1:29" s="4" customFormat="1" ht="6.75" customHeight="1" x14ac:dyDescent="0.2">
      <c r="A267" s="3"/>
      <c r="B267" s="3"/>
      <c r="C267" s="3"/>
      <c r="F267" s="3"/>
      <c r="G267" s="3"/>
      <c r="H267" s="12"/>
      <c r="I267" s="3"/>
      <c r="J267" s="3"/>
      <c r="K267" s="3"/>
      <c r="L267" s="3"/>
      <c r="M267" s="3"/>
      <c r="N267" s="3"/>
      <c r="O267" s="3"/>
      <c r="P267" s="3"/>
      <c r="Q267" s="3"/>
      <c r="R267" s="39"/>
      <c r="S267" s="40"/>
      <c r="T267" s="40"/>
      <c r="AA267" s="10"/>
      <c r="AB267" s="10"/>
      <c r="AC267" s="7"/>
    </row>
    <row r="268" spans="1:29" s="13" customFormat="1" x14ac:dyDescent="0.2">
      <c r="A268" s="34"/>
      <c r="B268" s="34"/>
      <c r="C268" s="34"/>
      <c r="E268" s="133" t="s">
        <v>52</v>
      </c>
      <c r="F268" s="133"/>
      <c r="G268" s="133"/>
      <c r="H268" s="133"/>
      <c r="I268" s="133" t="s">
        <v>530</v>
      </c>
      <c r="J268" s="134"/>
      <c r="K268" s="134"/>
      <c r="L268" s="133" t="s">
        <v>531</v>
      </c>
      <c r="M268" s="133"/>
      <c r="N268" s="63" t="s">
        <v>28</v>
      </c>
      <c r="O268" s="63" t="s">
        <v>25</v>
      </c>
      <c r="P268" s="63" t="s">
        <v>29</v>
      </c>
      <c r="Q268" s="63" t="s">
        <v>4</v>
      </c>
      <c r="AA268" s="35"/>
      <c r="AB268" s="35"/>
      <c r="AC268" s="7"/>
    </row>
    <row r="269" spans="1:29" s="4" customFormat="1" x14ac:dyDescent="0.2">
      <c r="A269" s="3"/>
      <c r="B269" s="3"/>
      <c r="C269" s="3"/>
      <c r="E269" s="133"/>
      <c r="F269" s="133"/>
      <c r="G269" s="133"/>
      <c r="H269" s="133"/>
      <c r="I269" s="135">
        <f>I266+K266+M266</f>
        <v>1228</v>
      </c>
      <c r="J269" s="136"/>
      <c r="K269" s="136"/>
      <c r="L269" s="135">
        <f>J266+L266</f>
        <v>10949</v>
      </c>
      <c r="M269" s="136"/>
      <c r="N269" s="64">
        <f>N266</f>
        <v>73</v>
      </c>
      <c r="O269" s="64">
        <f>O266</f>
        <v>7646</v>
      </c>
      <c r="P269" s="64">
        <f>P266</f>
        <v>149</v>
      </c>
      <c r="Q269" s="64">
        <f>Q266</f>
        <v>76</v>
      </c>
      <c r="AA269" s="10"/>
      <c r="AB269" s="10"/>
      <c r="AC269" s="7"/>
    </row>
    <row r="270" spans="1:29" s="4" customFormat="1" x14ac:dyDescent="0.2">
      <c r="A270" s="3"/>
      <c r="B270" s="3"/>
      <c r="C270" s="3"/>
      <c r="F270" s="3"/>
      <c r="G270" s="3"/>
      <c r="AC270" s="7"/>
    </row>
    <row r="272" spans="1:29" s="4" customFormat="1" x14ac:dyDescent="0.2">
      <c r="A272" s="2">
        <v>1</v>
      </c>
      <c r="B272" s="2" t="s">
        <v>37</v>
      </c>
      <c r="C272" s="2">
        <v>307</v>
      </c>
      <c r="D272" s="1" t="s">
        <v>522</v>
      </c>
      <c r="E272" s="1" t="s">
        <v>522</v>
      </c>
      <c r="F272" s="2">
        <v>1473</v>
      </c>
      <c r="G272" s="2" t="s">
        <v>10</v>
      </c>
      <c r="H272" s="2">
        <v>671</v>
      </c>
      <c r="I272" s="1">
        <v>133</v>
      </c>
      <c r="J272" s="1">
        <v>196</v>
      </c>
      <c r="K272" s="1">
        <v>16</v>
      </c>
      <c r="L272" s="1">
        <v>1</v>
      </c>
      <c r="M272" s="1">
        <v>4</v>
      </c>
      <c r="N272" s="1">
        <v>0</v>
      </c>
      <c r="O272" s="1">
        <v>191</v>
      </c>
      <c r="P272" s="1">
        <v>2</v>
      </c>
      <c r="Q272" s="2" t="s">
        <v>727</v>
      </c>
      <c r="R272" s="1">
        <v>4</v>
      </c>
      <c r="S272" s="1">
        <v>0</v>
      </c>
      <c r="T272" s="1">
        <v>1</v>
      </c>
      <c r="U272" s="1">
        <v>0</v>
      </c>
      <c r="V272" s="1">
        <v>20</v>
      </c>
      <c r="W272" s="1">
        <v>0</v>
      </c>
      <c r="X272" s="1">
        <v>8</v>
      </c>
      <c r="Y272" s="1">
        <f>SUM(I272:X272)</f>
        <v>576</v>
      </c>
      <c r="Z272" s="1">
        <f t="shared" ref="Z272" si="43">H272-Y272</f>
        <v>95</v>
      </c>
      <c r="AA272" s="15">
        <f t="shared" ref="AA272" si="44">Y272/H272</f>
        <v>0.85842026825633388</v>
      </c>
      <c r="AB272" s="15">
        <f t="shared" ref="AB272" si="45">Z272/H272</f>
        <v>0.14157973174366617</v>
      </c>
      <c r="AC272" s="7"/>
    </row>
    <row r="273" spans="1:29" s="4" customFormat="1" x14ac:dyDescent="0.2">
      <c r="A273" s="2">
        <v>2</v>
      </c>
      <c r="B273" s="2" t="s">
        <v>37</v>
      </c>
      <c r="C273" s="2">
        <v>307</v>
      </c>
      <c r="D273" s="1" t="s">
        <v>522</v>
      </c>
      <c r="E273" s="1" t="s">
        <v>522</v>
      </c>
      <c r="F273" s="2">
        <v>1473</v>
      </c>
      <c r="G273" s="2" t="s">
        <v>11</v>
      </c>
      <c r="H273" s="2">
        <v>671</v>
      </c>
      <c r="I273" s="1">
        <v>144</v>
      </c>
      <c r="J273" s="1">
        <v>201</v>
      </c>
      <c r="K273" s="1">
        <v>4</v>
      </c>
      <c r="L273" s="1">
        <v>7</v>
      </c>
      <c r="M273" s="1">
        <v>4</v>
      </c>
      <c r="N273" s="1">
        <v>1</v>
      </c>
      <c r="O273" s="1">
        <v>182</v>
      </c>
      <c r="P273" s="1">
        <v>3</v>
      </c>
      <c r="Q273" s="2" t="s">
        <v>727</v>
      </c>
      <c r="R273" s="1">
        <v>2</v>
      </c>
      <c r="S273" s="1">
        <v>1</v>
      </c>
      <c r="T273" s="1">
        <v>0</v>
      </c>
      <c r="U273" s="1">
        <v>0</v>
      </c>
      <c r="V273" s="1">
        <v>11</v>
      </c>
      <c r="W273" s="1">
        <v>0</v>
      </c>
      <c r="X273" s="1">
        <v>8</v>
      </c>
      <c r="Y273" s="1">
        <f t="shared" ref="Y273:Y285" si="46">SUM(I273:X273)</f>
        <v>568</v>
      </c>
      <c r="Z273" s="1">
        <f t="shared" ref="Z273:Z285" si="47">H273-Y273</f>
        <v>103</v>
      </c>
      <c r="AA273" s="15">
        <f t="shared" ref="AA273:AA285" si="48">Y273/H273</f>
        <v>0.84649776453055137</v>
      </c>
      <c r="AB273" s="15">
        <f t="shared" ref="AB273:AB285" si="49">Z273/H273</f>
        <v>0.15350223546944858</v>
      </c>
      <c r="AC273" s="7"/>
    </row>
    <row r="274" spans="1:29" s="4" customFormat="1" x14ac:dyDescent="0.2">
      <c r="A274" s="2">
        <v>3</v>
      </c>
      <c r="B274" s="2" t="s">
        <v>37</v>
      </c>
      <c r="C274" s="2">
        <v>307</v>
      </c>
      <c r="D274" s="1" t="s">
        <v>522</v>
      </c>
      <c r="E274" s="1" t="s">
        <v>522</v>
      </c>
      <c r="F274" s="2">
        <v>1474</v>
      </c>
      <c r="G274" s="2" t="s">
        <v>10</v>
      </c>
      <c r="H274" s="2">
        <v>510</v>
      </c>
      <c r="I274" s="1">
        <v>157</v>
      </c>
      <c r="J274" s="1">
        <v>179</v>
      </c>
      <c r="K274" s="1">
        <v>6</v>
      </c>
      <c r="L274" s="1">
        <v>3</v>
      </c>
      <c r="M274" s="1">
        <v>1</v>
      </c>
      <c r="N274" s="1">
        <v>3</v>
      </c>
      <c r="O274" s="1">
        <v>70</v>
      </c>
      <c r="P274" s="1">
        <v>2</v>
      </c>
      <c r="Q274" s="2" t="s">
        <v>727</v>
      </c>
      <c r="R274" s="1">
        <v>4</v>
      </c>
      <c r="S274" s="1">
        <v>2</v>
      </c>
      <c r="T274" s="1">
        <v>0</v>
      </c>
      <c r="U274" s="1">
        <v>0</v>
      </c>
      <c r="V274" s="1">
        <v>13</v>
      </c>
      <c r="W274" s="1">
        <v>0</v>
      </c>
      <c r="X274" s="1">
        <v>5</v>
      </c>
      <c r="Y274" s="1">
        <f t="shared" si="46"/>
        <v>445</v>
      </c>
      <c r="Z274" s="1">
        <f t="shared" si="47"/>
        <v>65</v>
      </c>
      <c r="AA274" s="15">
        <f t="shared" si="48"/>
        <v>0.87254901960784315</v>
      </c>
      <c r="AB274" s="15">
        <f t="shared" si="49"/>
        <v>0.12745098039215685</v>
      </c>
      <c r="AC274" s="7"/>
    </row>
    <row r="275" spans="1:29" s="4" customFormat="1" x14ac:dyDescent="0.2">
      <c r="A275" s="2">
        <v>4</v>
      </c>
      <c r="B275" s="2" t="s">
        <v>37</v>
      </c>
      <c r="C275" s="2">
        <v>307</v>
      </c>
      <c r="D275" s="1" t="s">
        <v>522</v>
      </c>
      <c r="E275" s="1" t="s">
        <v>522</v>
      </c>
      <c r="F275" s="2">
        <v>1474</v>
      </c>
      <c r="G275" s="2" t="s">
        <v>11</v>
      </c>
      <c r="H275" s="2">
        <v>510</v>
      </c>
      <c r="I275" s="1">
        <v>160</v>
      </c>
      <c r="J275" s="1">
        <v>142</v>
      </c>
      <c r="K275" s="1">
        <v>7</v>
      </c>
      <c r="L275" s="1">
        <v>1</v>
      </c>
      <c r="M275" s="1">
        <v>3</v>
      </c>
      <c r="N275" s="1">
        <v>3</v>
      </c>
      <c r="O275" s="1">
        <v>87</v>
      </c>
      <c r="P275" s="1">
        <v>2</v>
      </c>
      <c r="Q275" s="2" t="s">
        <v>727</v>
      </c>
      <c r="R275" s="1">
        <v>5</v>
      </c>
      <c r="S275" s="1">
        <v>0</v>
      </c>
      <c r="T275" s="1">
        <v>0</v>
      </c>
      <c r="U275" s="1">
        <v>0</v>
      </c>
      <c r="V275" s="1">
        <v>20</v>
      </c>
      <c r="W275" s="1">
        <v>0</v>
      </c>
      <c r="X275" s="1">
        <v>5</v>
      </c>
      <c r="Y275" s="1">
        <f t="shared" si="46"/>
        <v>435</v>
      </c>
      <c r="Z275" s="1">
        <f t="shared" si="47"/>
        <v>75</v>
      </c>
      <c r="AA275" s="15">
        <f t="shared" si="48"/>
        <v>0.8529411764705882</v>
      </c>
      <c r="AB275" s="15">
        <f t="shared" si="49"/>
        <v>0.14705882352941177</v>
      </c>
      <c r="AC275" s="7"/>
    </row>
    <row r="276" spans="1:29" s="4" customFormat="1" x14ac:dyDescent="0.2">
      <c r="A276" s="2">
        <v>5</v>
      </c>
      <c r="B276" s="2" t="s">
        <v>37</v>
      </c>
      <c r="C276" s="2">
        <v>307</v>
      </c>
      <c r="D276" s="1" t="s">
        <v>522</v>
      </c>
      <c r="E276" s="1" t="s">
        <v>522</v>
      </c>
      <c r="F276" s="2">
        <v>1474</v>
      </c>
      <c r="G276" s="2" t="s">
        <v>12</v>
      </c>
      <c r="H276" s="2">
        <v>510</v>
      </c>
      <c r="I276" s="1">
        <v>172</v>
      </c>
      <c r="J276" s="1">
        <v>138</v>
      </c>
      <c r="K276" s="1">
        <v>21</v>
      </c>
      <c r="L276" s="1">
        <v>8</v>
      </c>
      <c r="M276" s="1">
        <v>1</v>
      </c>
      <c r="N276" s="1">
        <v>2</v>
      </c>
      <c r="O276" s="1">
        <v>67</v>
      </c>
      <c r="P276" s="1">
        <v>6</v>
      </c>
      <c r="Q276" s="2" t="s">
        <v>727</v>
      </c>
      <c r="R276" s="1">
        <v>5</v>
      </c>
      <c r="S276" s="1">
        <v>0</v>
      </c>
      <c r="T276" s="1">
        <v>0</v>
      </c>
      <c r="U276" s="1">
        <v>0</v>
      </c>
      <c r="V276" s="1">
        <v>9</v>
      </c>
      <c r="W276" s="1">
        <v>0</v>
      </c>
      <c r="X276" s="1">
        <v>5</v>
      </c>
      <c r="Y276" s="1">
        <f t="shared" si="46"/>
        <v>434</v>
      </c>
      <c r="Z276" s="1">
        <f t="shared" si="47"/>
        <v>76</v>
      </c>
      <c r="AA276" s="15">
        <f t="shared" si="48"/>
        <v>0.85098039215686272</v>
      </c>
      <c r="AB276" s="15">
        <f t="shared" si="49"/>
        <v>0.14901960784313725</v>
      </c>
      <c r="AC276" s="7"/>
    </row>
    <row r="277" spans="1:29" s="4" customFormat="1" x14ac:dyDescent="0.2">
      <c r="A277" s="2">
        <v>6</v>
      </c>
      <c r="B277" s="2" t="s">
        <v>37</v>
      </c>
      <c r="C277" s="2">
        <v>307</v>
      </c>
      <c r="D277" s="1" t="s">
        <v>522</v>
      </c>
      <c r="E277" s="1" t="s">
        <v>523</v>
      </c>
      <c r="F277" s="2">
        <v>1475</v>
      </c>
      <c r="G277" s="2" t="s">
        <v>10</v>
      </c>
      <c r="H277" s="2">
        <v>397</v>
      </c>
      <c r="I277" s="1">
        <v>69</v>
      </c>
      <c r="J277" s="1">
        <v>128</v>
      </c>
      <c r="K277" s="1">
        <v>1</v>
      </c>
      <c r="L277" s="1">
        <v>13</v>
      </c>
      <c r="M277" s="1">
        <v>1</v>
      </c>
      <c r="N277" s="1">
        <v>0</v>
      </c>
      <c r="O277" s="1">
        <v>108</v>
      </c>
      <c r="P277" s="1">
        <v>1</v>
      </c>
      <c r="Q277" s="2" t="s">
        <v>727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6</v>
      </c>
      <c r="Y277" s="1">
        <f t="shared" si="46"/>
        <v>327</v>
      </c>
      <c r="Z277" s="1">
        <f t="shared" si="47"/>
        <v>70</v>
      </c>
      <c r="AA277" s="15">
        <f t="shared" si="48"/>
        <v>0.82367758186397988</v>
      </c>
      <c r="AB277" s="15">
        <f t="shared" si="49"/>
        <v>0.17632241813602015</v>
      </c>
      <c r="AC277" s="7"/>
    </row>
    <row r="278" spans="1:29" s="4" customFormat="1" x14ac:dyDescent="0.2">
      <c r="A278" s="2">
        <v>7</v>
      </c>
      <c r="B278" s="2" t="s">
        <v>37</v>
      </c>
      <c r="C278" s="2">
        <v>307</v>
      </c>
      <c r="D278" s="1" t="s">
        <v>522</v>
      </c>
      <c r="E278" s="1" t="s">
        <v>524</v>
      </c>
      <c r="F278" s="2">
        <v>1476</v>
      </c>
      <c r="G278" s="2" t="s">
        <v>10</v>
      </c>
      <c r="H278" s="2">
        <v>745</v>
      </c>
      <c r="I278" s="1">
        <v>122</v>
      </c>
      <c r="J278" s="1">
        <v>151</v>
      </c>
      <c r="K278" s="1">
        <v>0</v>
      </c>
      <c r="L278" s="1">
        <v>7</v>
      </c>
      <c r="M278" s="1">
        <v>4</v>
      </c>
      <c r="N278" s="1">
        <v>5</v>
      </c>
      <c r="O278" s="1">
        <v>252</v>
      </c>
      <c r="P278" s="1">
        <v>5</v>
      </c>
      <c r="Q278" s="2" t="s">
        <v>727</v>
      </c>
      <c r="R278" s="1">
        <v>3</v>
      </c>
      <c r="S278" s="1">
        <v>3</v>
      </c>
      <c r="T278" s="1">
        <v>0</v>
      </c>
      <c r="U278" s="1">
        <v>0</v>
      </c>
      <c r="V278" s="1">
        <v>23</v>
      </c>
      <c r="W278" s="1">
        <v>0</v>
      </c>
      <c r="X278" s="1">
        <v>22</v>
      </c>
      <c r="Y278" s="1">
        <f t="shared" si="46"/>
        <v>597</v>
      </c>
      <c r="Z278" s="1">
        <f t="shared" si="47"/>
        <v>148</v>
      </c>
      <c r="AA278" s="15">
        <f t="shared" si="48"/>
        <v>0.80134228187919465</v>
      </c>
      <c r="AB278" s="15">
        <f t="shared" si="49"/>
        <v>0.19865771812080538</v>
      </c>
      <c r="AC278" s="7"/>
    </row>
    <row r="279" spans="1:29" s="4" customFormat="1" x14ac:dyDescent="0.2">
      <c r="A279" s="2">
        <v>8</v>
      </c>
      <c r="B279" s="2" t="s">
        <v>37</v>
      </c>
      <c r="C279" s="2">
        <v>307</v>
      </c>
      <c r="D279" s="1" t="s">
        <v>522</v>
      </c>
      <c r="E279" s="1" t="s">
        <v>525</v>
      </c>
      <c r="F279" s="2">
        <v>1477</v>
      </c>
      <c r="G279" s="2" t="s">
        <v>10</v>
      </c>
      <c r="H279" s="2">
        <v>341</v>
      </c>
      <c r="I279" s="1">
        <v>76</v>
      </c>
      <c r="J279" s="1">
        <v>114</v>
      </c>
      <c r="K279" s="1">
        <v>1</v>
      </c>
      <c r="L279" s="1">
        <v>4</v>
      </c>
      <c r="M279" s="1">
        <v>3</v>
      </c>
      <c r="N279" s="1">
        <v>1</v>
      </c>
      <c r="O279" s="1">
        <v>67</v>
      </c>
      <c r="P279" s="1">
        <v>2</v>
      </c>
      <c r="Q279" s="2" t="s">
        <v>727</v>
      </c>
      <c r="R279" s="1">
        <v>3</v>
      </c>
      <c r="S279" s="1">
        <v>0</v>
      </c>
      <c r="T279" s="1">
        <v>0</v>
      </c>
      <c r="U279" s="1">
        <v>0</v>
      </c>
      <c r="V279" s="1">
        <v>4</v>
      </c>
      <c r="W279" s="1">
        <v>0</v>
      </c>
      <c r="X279" s="1">
        <v>3</v>
      </c>
      <c r="Y279" s="1">
        <f t="shared" si="46"/>
        <v>278</v>
      </c>
      <c r="Z279" s="1">
        <f t="shared" si="47"/>
        <v>63</v>
      </c>
      <c r="AA279" s="15">
        <f t="shared" si="48"/>
        <v>0.81524926686217014</v>
      </c>
      <c r="AB279" s="15">
        <f t="shared" si="49"/>
        <v>0.18475073313782991</v>
      </c>
      <c r="AC279" s="7"/>
    </row>
    <row r="280" spans="1:29" s="4" customFormat="1" x14ac:dyDescent="0.2">
      <c r="A280" s="2">
        <v>9</v>
      </c>
      <c r="B280" s="2" t="s">
        <v>37</v>
      </c>
      <c r="C280" s="2">
        <v>307</v>
      </c>
      <c r="D280" s="1" t="s">
        <v>522</v>
      </c>
      <c r="E280" s="1" t="s">
        <v>526</v>
      </c>
      <c r="F280" s="2">
        <v>1478</v>
      </c>
      <c r="G280" s="2" t="s">
        <v>10</v>
      </c>
      <c r="H280" s="2">
        <v>501</v>
      </c>
      <c r="I280" s="1">
        <v>166</v>
      </c>
      <c r="J280" s="1">
        <v>170</v>
      </c>
      <c r="K280" s="1">
        <v>10</v>
      </c>
      <c r="L280" s="1">
        <v>12</v>
      </c>
      <c r="M280" s="1">
        <v>2</v>
      </c>
      <c r="N280" s="1">
        <v>1</v>
      </c>
      <c r="O280" s="1">
        <v>25</v>
      </c>
      <c r="P280" s="1">
        <v>1</v>
      </c>
      <c r="Q280" s="2" t="s">
        <v>727</v>
      </c>
      <c r="R280" s="1">
        <v>7</v>
      </c>
      <c r="S280" s="1">
        <v>2</v>
      </c>
      <c r="T280" s="1">
        <v>0</v>
      </c>
      <c r="U280" s="1">
        <v>0</v>
      </c>
      <c r="V280" s="1">
        <v>10</v>
      </c>
      <c r="W280" s="1">
        <v>0</v>
      </c>
      <c r="X280" s="1">
        <v>5</v>
      </c>
      <c r="Y280" s="1">
        <f t="shared" si="46"/>
        <v>411</v>
      </c>
      <c r="Z280" s="1">
        <f t="shared" si="47"/>
        <v>90</v>
      </c>
      <c r="AA280" s="15">
        <f t="shared" si="48"/>
        <v>0.82035928143712578</v>
      </c>
      <c r="AB280" s="15">
        <f t="shared" si="49"/>
        <v>0.17964071856287425</v>
      </c>
      <c r="AC280" s="7"/>
    </row>
    <row r="281" spans="1:29" s="4" customFormat="1" x14ac:dyDescent="0.2">
      <c r="A281" s="2">
        <v>10</v>
      </c>
      <c r="B281" s="2" t="s">
        <v>37</v>
      </c>
      <c r="C281" s="2">
        <v>307</v>
      </c>
      <c r="D281" s="1" t="s">
        <v>522</v>
      </c>
      <c r="E281" s="1" t="s">
        <v>526</v>
      </c>
      <c r="F281" s="2">
        <v>1478</v>
      </c>
      <c r="G281" s="2" t="s">
        <v>11</v>
      </c>
      <c r="H281" s="2">
        <v>502</v>
      </c>
      <c r="I281" s="1">
        <v>197</v>
      </c>
      <c r="J281" s="1">
        <v>157</v>
      </c>
      <c r="K281" s="1">
        <v>6</v>
      </c>
      <c r="L281" s="1">
        <v>15</v>
      </c>
      <c r="M281" s="1">
        <v>2</v>
      </c>
      <c r="N281" s="1">
        <v>0</v>
      </c>
      <c r="O281" s="1">
        <v>29</v>
      </c>
      <c r="P281" s="1">
        <v>0</v>
      </c>
      <c r="Q281" s="2" t="s">
        <v>727</v>
      </c>
      <c r="R281" s="1">
        <v>6</v>
      </c>
      <c r="S281" s="1">
        <v>1</v>
      </c>
      <c r="T281" s="1">
        <v>0</v>
      </c>
      <c r="U281" s="1">
        <v>1</v>
      </c>
      <c r="V281" s="1">
        <v>9</v>
      </c>
      <c r="W281" s="1">
        <v>0</v>
      </c>
      <c r="X281" s="1">
        <v>1</v>
      </c>
      <c r="Y281" s="1">
        <f t="shared" si="46"/>
        <v>424</v>
      </c>
      <c r="Z281" s="1">
        <f t="shared" si="47"/>
        <v>78</v>
      </c>
      <c r="AA281" s="15">
        <f t="shared" si="48"/>
        <v>0.84462151394422313</v>
      </c>
      <c r="AB281" s="15">
        <f t="shared" si="49"/>
        <v>0.15537848605577689</v>
      </c>
      <c r="AC281" s="7"/>
    </row>
    <row r="282" spans="1:29" s="4" customFormat="1" x14ac:dyDescent="0.2">
      <c r="A282" s="2">
        <v>11</v>
      </c>
      <c r="B282" s="2" t="s">
        <v>37</v>
      </c>
      <c r="C282" s="2">
        <v>307</v>
      </c>
      <c r="D282" s="1" t="s">
        <v>522</v>
      </c>
      <c r="E282" s="1" t="s">
        <v>527</v>
      </c>
      <c r="F282" s="2">
        <v>1479</v>
      </c>
      <c r="G282" s="2" t="s">
        <v>10</v>
      </c>
      <c r="H282" s="2">
        <v>590</v>
      </c>
      <c r="I282" s="1">
        <v>184</v>
      </c>
      <c r="J282" s="1">
        <v>205</v>
      </c>
      <c r="K282" s="1">
        <v>1</v>
      </c>
      <c r="L282" s="1">
        <v>4</v>
      </c>
      <c r="M282" s="1">
        <v>2</v>
      </c>
      <c r="N282" s="1">
        <v>0</v>
      </c>
      <c r="O282" s="1">
        <v>79</v>
      </c>
      <c r="P282" s="1">
        <v>4</v>
      </c>
      <c r="Q282" s="2" t="s">
        <v>727</v>
      </c>
      <c r="R282" s="1">
        <v>1</v>
      </c>
      <c r="S282" s="1">
        <v>0</v>
      </c>
      <c r="T282" s="1">
        <v>2</v>
      </c>
      <c r="U282" s="1">
        <v>0</v>
      </c>
      <c r="V282" s="1">
        <v>10</v>
      </c>
      <c r="W282" s="1">
        <v>0</v>
      </c>
      <c r="X282" s="1">
        <v>2</v>
      </c>
      <c r="Y282" s="1">
        <f t="shared" si="46"/>
        <v>494</v>
      </c>
      <c r="Z282" s="1">
        <f t="shared" si="47"/>
        <v>96</v>
      </c>
      <c r="AA282" s="15">
        <f t="shared" si="48"/>
        <v>0.83728813559322035</v>
      </c>
      <c r="AB282" s="15">
        <f t="shared" si="49"/>
        <v>0.16271186440677965</v>
      </c>
      <c r="AC282" s="7"/>
    </row>
    <row r="283" spans="1:29" s="4" customFormat="1" x14ac:dyDescent="0.2">
      <c r="A283" s="2">
        <v>12</v>
      </c>
      <c r="B283" s="2" t="s">
        <v>37</v>
      </c>
      <c r="C283" s="2">
        <v>307</v>
      </c>
      <c r="D283" s="1" t="s">
        <v>522</v>
      </c>
      <c r="E283" s="1" t="s">
        <v>528</v>
      </c>
      <c r="F283" s="2">
        <v>1480</v>
      </c>
      <c r="G283" s="2" t="s">
        <v>10</v>
      </c>
      <c r="H283" s="2">
        <v>585</v>
      </c>
      <c r="I283" s="1">
        <v>181</v>
      </c>
      <c r="J283" s="1">
        <v>239</v>
      </c>
      <c r="K283" s="1">
        <v>19</v>
      </c>
      <c r="L283" s="1">
        <v>0</v>
      </c>
      <c r="M283" s="1">
        <v>0</v>
      </c>
      <c r="N283" s="1">
        <v>2</v>
      </c>
      <c r="O283" s="1">
        <v>26</v>
      </c>
      <c r="P283" s="1">
        <v>2</v>
      </c>
      <c r="Q283" s="2" t="s">
        <v>727</v>
      </c>
      <c r="R283" s="1">
        <v>0</v>
      </c>
      <c r="S283" s="1">
        <v>0</v>
      </c>
      <c r="T283" s="1">
        <v>0</v>
      </c>
      <c r="U283" s="1">
        <v>0</v>
      </c>
      <c r="V283" s="1">
        <v>10</v>
      </c>
      <c r="W283" s="1">
        <v>0</v>
      </c>
      <c r="X283" s="1">
        <v>3</v>
      </c>
      <c r="Y283" s="1">
        <f t="shared" si="46"/>
        <v>482</v>
      </c>
      <c r="Z283" s="1">
        <f t="shared" si="47"/>
        <v>103</v>
      </c>
      <c r="AA283" s="15">
        <f t="shared" si="48"/>
        <v>0.82393162393162389</v>
      </c>
      <c r="AB283" s="15">
        <f t="shared" si="49"/>
        <v>0.17606837606837608</v>
      </c>
      <c r="AC283" s="7"/>
    </row>
    <row r="284" spans="1:29" s="4" customFormat="1" x14ac:dyDescent="0.2">
      <c r="A284" s="2">
        <v>13</v>
      </c>
      <c r="B284" s="2" t="s">
        <v>37</v>
      </c>
      <c r="C284" s="2">
        <v>307</v>
      </c>
      <c r="D284" s="1" t="s">
        <v>522</v>
      </c>
      <c r="E284" s="1" t="s">
        <v>529</v>
      </c>
      <c r="F284" s="2">
        <v>1481</v>
      </c>
      <c r="G284" s="2" t="s">
        <v>10</v>
      </c>
      <c r="H284" s="2">
        <v>576</v>
      </c>
      <c r="I284" s="1">
        <v>107</v>
      </c>
      <c r="J284" s="1">
        <v>300</v>
      </c>
      <c r="K284" s="1">
        <v>0</v>
      </c>
      <c r="L284" s="1">
        <v>0</v>
      </c>
      <c r="M284" s="1">
        <v>0</v>
      </c>
      <c r="N284" s="1">
        <v>2</v>
      </c>
      <c r="O284" s="1">
        <v>63</v>
      </c>
      <c r="P284" s="1">
        <v>3</v>
      </c>
      <c r="Q284" s="2" t="s">
        <v>727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4</v>
      </c>
      <c r="Y284" s="1">
        <f t="shared" si="46"/>
        <v>479</v>
      </c>
      <c r="Z284" s="1">
        <f t="shared" si="47"/>
        <v>97</v>
      </c>
      <c r="AA284" s="15">
        <f t="shared" si="48"/>
        <v>0.83159722222222221</v>
      </c>
      <c r="AB284" s="15">
        <f t="shared" si="49"/>
        <v>0.16840277777777779</v>
      </c>
      <c r="AC284" s="7"/>
    </row>
    <row r="285" spans="1:29" x14ac:dyDescent="0.2">
      <c r="A285" s="16"/>
      <c r="D285" s="128" t="s">
        <v>723</v>
      </c>
      <c r="E285" s="129"/>
      <c r="F285" s="68">
        <f>COUNTIF(G272:G284,"B")</f>
        <v>9</v>
      </c>
      <c r="G285" s="68">
        <f>COUNTA(G272:G284)</f>
        <v>13</v>
      </c>
      <c r="H285" s="69">
        <f>SUM(H272:H284)</f>
        <v>7109</v>
      </c>
      <c r="I285" s="69">
        <f>SUM(I272:I284)</f>
        <v>1868</v>
      </c>
      <c r="J285" s="69">
        <f t="shared" ref="J285:X285" si="50">SUM(J272:J284)</f>
        <v>2320</v>
      </c>
      <c r="K285" s="69">
        <f t="shared" si="50"/>
        <v>92</v>
      </c>
      <c r="L285" s="69">
        <f t="shared" si="50"/>
        <v>75</v>
      </c>
      <c r="M285" s="69">
        <f t="shared" si="50"/>
        <v>27</v>
      </c>
      <c r="N285" s="69">
        <f t="shared" si="50"/>
        <v>20</v>
      </c>
      <c r="O285" s="69">
        <f t="shared" si="50"/>
        <v>1246</v>
      </c>
      <c r="P285" s="69">
        <f t="shared" si="50"/>
        <v>33</v>
      </c>
      <c r="Q285" s="123" t="s">
        <v>727</v>
      </c>
      <c r="R285" s="69">
        <f t="shared" si="50"/>
        <v>40</v>
      </c>
      <c r="S285" s="69">
        <f t="shared" si="50"/>
        <v>9</v>
      </c>
      <c r="T285" s="69">
        <f t="shared" si="50"/>
        <v>3</v>
      </c>
      <c r="U285" s="69">
        <f t="shared" si="50"/>
        <v>1</v>
      </c>
      <c r="V285" s="69">
        <f t="shared" si="50"/>
        <v>139</v>
      </c>
      <c r="W285" s="69">
        <f t="shared" si="50"/>
        <v>0</v>
      </c>
      <c r="X285" s="69">
        <f t="shared" si="50"/>
        <v>77</v>
      </c>
      <c r="Y285" s="70">
        <f t="shared" si="46"/>
        <v>5950</v>
      </c>
      <c r="Z285" s="70">
        <f t="shared" si="47"/>
        <v>1159</v>
      </c>
      <c r="AA285" s="71">
        <f t="shared" si="48"/>
        <v>0.83696722464481643</v>
      </c>
      <c r="AB285" s="71">
        <f t="shared" si="49"/>
        <v>0.16303277535518357</v>
      </c>
    </row>
    <row r="287" spans="1:29" s="32" customFormat="1" ht="12" x14ac:dyDescent="0.25">
      <c r="A287" s="31"/>
      <c r="B287" s="31"/>
      <c r="C287" s="31"/>
      <c r="E287" s="133" t="s">
        <v>51</v>
      </c>
      <c r="F287" s="134"/>
      <c r="G287" s="134"/>
      <c r="H287" s="134"/>
      <c r="I287" s="63" t="s">
        <v>0</v>
      </c>
      <c r="J287" s="63" t="s">
        <v>1</v>
      </c>
      <c r="K287" s="63" t="s">
        <v>2</v>
      </c>
      <c r="L287" s="63" t="s">
        <v>27</v>
      </c>
      <c r="M287" s="63" t="s">
        <v>3</v>
      </c>
      <c r="N287" s="63" t="s">
        <v>28</v>
      </c>
      <c r="O287" s="63" t="s">
        <v>25</v>
      </c>
      <c r="P287" s="63" t="s">
        <v>29</v>
      </c>
      <c r="Q287" s="63" t="s">
        <v>4</v>
      </c>
      <c r="R287" s="36" t="s">
        <v>26</v>
      </c>
      <c r="S287" s="37" t="s">
        <v>46</v>
      </c>
      <c r="T287" s="37"/>
      <c r="AA287" s="33"/>
      <c r="AB287" s="33"/>
    </row>
    <row r="288" spans="1:29" s="4" customFormat="1" x14ac:dyDescent="0.2">
      <c r="A288" s="3"/>
      <c r="B288" s="3"/>
      <c r="C288" s="3"/>
      <c r="E288" s="134"/>
      <c r="F288" s="134"/>
      <c r="G288" s="134"/>
      <c r="H288" s="134"/>
      <c r="I288" s="72">
        <v>1889</v>
      </c>
      <c r="J288" s="72">
        <v>2390</v>
      </c>
      <c r="K288" s="72">
        <v>110</v>
      </c>
      <c r="L288" s="72">
        <v>144</v>
      </c>
      <c r="M288" s="72">
        <v>41</v>
      </c>
      <c r="N288" s="72">
        <v>20</v>
      </c>
      <c r="O288" s="72">
        <v>1246</v>
      </c>
      <c r="P288" s="72">
        <v>33</v>
      </c>
      <c r="Q288" s="72" t="s">
        <v>727</v>
      </c>
      <c r="R288" s="82">
        <f>W285</f>
        <v>0</v>
      </c>
      <c r="S288" s="83">
        <f>X285</f>
        <v>77</v>
      </c>
      <c r="T288" s="38"/>
      <c r="AA288" s="10"/>
      <c r="AB288" s="10"/>
    </row>
    <row r="289" spans="1:28" s="4" customFormat="1" ht="6.75" customHeight="1" x14ac:dyDescent="0.25">
      <c r="A289" s="3"/>
      <c r="B289" s="3"/>
      <c r="C289" s="3"/>
      <c r="F289" s="3"/>
      <c r="G289" s="3"/>
      <c r="H289" s="12"/>
      <c r="I289" s="3"/>
      <c r="J289" s="3"/>
      <c r="K289" s="3"/>
      <c r="L289" s="3"/>
      <c r="M289" s="3"/>
      <c r="N289" s="3"/>
      <c r="O289" s="3"/>
      <c r="P289" s="3"/>
      <c r="Q289" s="3"/>
      <c r="R289" s="39"/>
      <c r="S289" s="40"/>
      <c r="T289" s="40"/>
      <c r="AA289" s="10"/>
      <c r="AB289" s="10"/>
    </row>
    <row r="290" spans="1:28" s="13" customFormat="1" ht="12" x14ac:dyDescent="0.25">
      <c r="A290" s="34"/>
      <c r="B290" s="34"/>
      <c r="C290" s="34"/>
      <c r="E290" s="133" t="s">
        <v>52</v>
      </c>
      <c r="F290" s="133"/>
      <c r="G290" s="133"/>
      <c r="H290" s="133"/>
      <c r="I290" s="133" t="s">
        <v>530</v>
      </c>
      <c r="J290" s="134"/>
      <c r="K290" s="134"/>
      <c r="L290" s="133" t="s">
        <v>531</v>
      </c>
      <c r="M290" s="133"/>
      <c r="N290" s="63" t="s">
        <v>28</v>
      </c>
      <c r="O290" s="63" t="s">
        <v>25</v>
      </c>
      <c r="P290" s="63" t="s">
        <v>29</v>
      </c>
      <c r="Q290" s="63" t="s">
        <v>4</v>
      </c>
      <c r="AA290" s="35"/>
      <c r="AB290" s="35"/>
    </row>
    <row r="291" spans="1:28" s="4" customFormat="1" x14ac:dyDescent="0.25">
      <c r="A291" s="3"/>
      <c r="B291" s="3"/>
      <c r="C291" s="3"/>
      <c r="E291" s="133"/>
      <c r="F291" s="133"/>
      <c r="G291" s="133"/>
      <c r="H291" s="133"/>
      <c r="I291" s="135">
        <f>I288+K288+M288</f>
        <v>2040</v>
      </c>
      <c r="J291" s="136"/>
      <c r="K291" s="136"/>
      <c r="L291" s="135">
        <f>J288+L288</f>
        <v>2534</v>
      </c>
      <c r="M291" s="136"/>
      <c r="N291" s="64">
        <f>N288</f>
        <v>20</v>
      </c>
      <c r="O291" s="64">
        <f>O288</f>
        <v>1246</v>
      </c>
      <c r="P291" s="64">
        <f>P288</f>
        <v>33</v>
      </c>
      <c r="Q291" s="64" t="str">
        <f>Q288</f>
        <v>N.P.</v>
      </c>
      <c r="AA291" s="10"/>
      <c r="AB291" s="10"/>
    </row>
    <row r="292" spans="1:28" s="4" customFormat="1" x14ac:dyDescent="0.25">
      <c r="A292" s="3"/>
      <c r="B292" s="3"/>
      <c r="C292" s="3"/>
      <c r="F292" s="3"/>
      <c r="G292" s="3"/>
    </row>
    <row r="293" spans="1:28" s="4" customFormat="1" ht="15" customHeight="1" x14ac:dyDescent="0.25">
      <c r="A293" s="132" t="s">
        <v>730</v>
      </c>
      <c r="B293" s="132"/>
      <c r="C293" s="132"/>
      <c r="D293" s="132"/>
      <c r="E293" s="132"/>
      <c r="F293" s="132"/>
      <c r="G293" s="132"/>
      <c r="H293" s="132"/>
      <c r="I293" s="132"/>
      <c r="J293" s="132"/>
      <c r="K293" s="132"/>
      <c r="L293" s="132"/>
      <c r="M293" s="132"/>
      <c r="N293" s="132"/>
      <c r="O293" s="132"/>
      <c r="P293" s="132"/>
      <c r="Q293" s="132"/>
      <c r="AA293" s="3"/>
      <c r="AB293" s="3"/>
    </row>
  </sheetData>
  <mergeCells count="79">
    <mergeCell ref="I138:K138"/>
    <mergeCell ref="L138:M138"/>
    <mergeCell ref="E287:H288"/>
    <mergeCell ref="E290:H291"/>
    <mergeCell ref="I290:K290"/>
    <mergeCell ref="L290:M290"/>
    <mergeCell ref="I291:K291"/>
    <mergeCell ref="L291:M291"/>
    <mergeCell ref="E265:H266"/>
    <mergeCell ref="E268:H269"/>
    <mergeCell ref="I268:K268"/>
    <mergeCell ref="L268:M268"/>
    <mergeCell ref="I269:K269"/>
    <mergeCell ref="L269:M269"/>
    <mergeCell ref="E206:H207"/>
    <mergeCell ref="E209:H210"/>
    <mergeCell ref="I209:K209"/>
    <mergeCell ref="L209:M209"/>
    <mergeCell ref="I210:K210"/>
    <mergeCell ref="L210:M210"/>
    <mergeCell ref="E172:H173"/>
    <mergeCell ref="E175:H176"/>
    <mergeCell ref="I175:K175"/>
    <mergeCell ref="L175:M175"/>
    <mergeCell ref="I176:K176"/>
    <mergeCell ref="L176:M176"/>
    <mergeCell ref="E160:H161"/>
    <mergeCell ref="I160:K160"/>
    <mergeCell ref="L160:M160"/>
    <mergeCell ref="I161:K161"/>
    <mergeCell ref="L161:M161"/>
    <mergeCell ref="E157:H158"/>
    <mergeCell ref="AA2:AA3"/>
    <mergeCell ref="E65:H66"/>
    <mergeCell ref="E68:H69"/>
    <mergeCell ref="I68:K68"/>
    <mergeCell ref="L68:M68"/>
    <mergeCell ref="I69:K69"/>
    <mergeCell ref="L69:M69"/>
    <mergeCell ref="D63:E63"/>
    <mergeCell ref="I78:AB78"/>
    <mergeCell ref="I103:AB103"/>
    <mergeCell ref="I117:AB117"/>
    <mergeCell ref="I137:K137"/>
    <mergeCell ref="L137:M137"/>
    <mergeCell ref="E137:H138"/>
    <mergeCell ref="A139:AB139"/>
    <mergeCell ref="Z1:AB1"/>
    <mergeCell ref="A2:A3"/>
    <mergeCell ref="B2:B3"/>
    <mergeCell ref="C2:C3"/>
    <mergeCell ref="D2:D3"/>
    <mergeCell ref="E2:E3"/>
    <mergeCell ref="F2:F3"/>
    <mergeCell ref="G2:G3"/>
    <mergeCell ref="H2:H3"/>
    <mergeCell ref="I2:Q2"/>
    <mergeCell ref="AB2:AB3"/>
    <mergeCell ref="R2:V2"/>
    <mergeCell ref="W2:W3"/>
    <mergeCell ref="X2:X3"/>
    <mergeCell ref="Y2:Y3"/>
    <mergeCell ref="Z2:Z3"/>
    <mergeCell ref="A97:AB97"/>
    <mergeCell ref="D263:E263"/>
    <mergeCell ref="D285:E285"/>
    <mergeCell ref="A293:Q293"/>
    <mergeCell ref="D90:E90"/>
    <mergeCell ref="D132:E132"/>
    <mergeCell ref="D155:E155"/>
    <mergeCell ref="D170:E170"/>
    <mergeCell ref="D204:E204"/>
    <mergeCell ref="E92:H93"/>
    <mergeCell ref="E95:H96"/>
    <mergeCell ref="I95:K95"/>
    <mergeCell ref="L95:M95"/>
    <mergeCell ref="I96:K96"/>
    <mergeCell ref="L96:M96"/>
    <mergeCell ref="E134:H135"/>
  </mergeCells>
  <printOptions horizontalCentered="1"/>
  <pageMargins left="0.59055118110236227" right="0.39370078740157483" top="0.39370078740157483" bottom="0.47244094488188981" header="0.31496062992125984" footer="0.31496062992125984"/>
  <pageSetup paperSize="305" scale="81" firstPageNumber="286" orientation="landscape" useFirstPageNumber="1" r:id="rId1"/>
  <headerFooter>
    <oddFooter>&amp;C&amp;"Humnst777 Cn BT,Normal"&amp;P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L33"/>
  <sheetViews>
    <sheetView view="pageBreakPreview" zoomScale="115" zoomScaleNormal="115" zoomScaleSheetLayoutView="115" workbookViewId="0">
      <pane ySplit="3" topLeftCell="A4" activePane="bottomLeft" state="frozen"/>
      <selection activeCell="T309" sqref="T309"/>
      <selection pane="bottomLeft" activeCell="E22" sqref="E22"/>
    </sheetView>
  </sheetViews>
  <sheetFormatPr baseColWidth="10" defaultRowHeight="15" x14ac:dyDescent="0.25"/>
  <cols>
    <col min="1" max="1" width="2.85546875" style="99" bestFit="1" customWidth="1"/>
    <col min="2" max="2" width="4" style="99" bestFit="1" customWidth="1"/>
    <col min="3" max="3" width="3.28515625" style="99" bestFit="1" customWidth="1"/>
    <col min="4" max="4" width="18.42578125" style="99" customWidth="1"/>
    <col min="5" max="5" width="20.28515625" style="99" customWidth="1"/>
    <col min="6" max="6" width="5.7109375" style="99" bestFit="1" customWidth="1"/>
    <col min="7" max="7" width="5.140625" style="99" bestFit="1" customWidth="1"/>
    <col min="8" max="8" width="6.5703125" style="99" bestFit="1" customWidth="1"/>
    <col min="9" max="9" width="4" style="99" bestFit="1" customWidth="1"/>
    <col min="10" max="11" width="5.42578125" style="99" bestFit="1" customWidth="1"/>
    <col min="12" max="12" width="5.140625" style="99" bestFit="1" customWidth="1"/>
    <col min="13" max="13" width="3.5703125" style="99" bestFit="1" customWidth="1"/>
    <col min="14" max="14" width="4.140625" style="99" bestFit="1" customWidth="1"/>
    <col min="15" max="16" width="4" style="99" bestFit="1" customWidth="1"/>
    <col min="17" max="17" width="3.85546875" style="99" bestFit="1" customWidth="1"/>
    <col min="18" max="18" width="9.7109375" style="99" bestFit="1" customWidth="1"/>
    <col min="19" max="19" width="7.28515625" style="99" bestFit="1" customWidth="1"/>
    <col min="20" max="21" width="6.140625" style="99" bestFit="1" customWidth="1"/>
    <col min="22" max="22" width="8.140625" style="99" bestFit="1" customWidth="1"/>
    <col min="23" max="23" width="3.7109375" style="99" bestFit="1" customWidth="1"/>
    <col min="24" max="24" width="4.7109375" style="99" bestFit="1" customWidth="1"/>
    <col min="25" max="25" width="6.7109375" style="99" bestFit="1" customWidth="1"/>
    <col min="26" max="26" width="8.140625" style="99" bestFit="1" customWidth="1"/>
    <col min="27" max="27" width="6.85546875" style="99" bestFit="1" customWidth="1"/>
    <col min="28" max="28" width="8.140625" style="99" bestFit="1" customWidth="1"/>
    <col min="29" max="29" width="11.42578125" style="99"/>
    <col min="30" max="30" width="15.140625" style="99" bestFit="1" customWidth="1"/>
    <col min="31" max="32" width="4.85546875" style="99" bestFit="1" customWidth="1"/>
    <col min="33" max="33" width="4.42578125" style="99" bestFit="1" customWidth="1"/>
    <col min="34" max="34" width="4.140625" style="99" bestFit="1" customWidth="1"/>
    <col min="35" max="35" width="4.28515625" style="99" bestFit="1" customWidth="1"/>
    <col min="36" max="36" width="4" style="99" bestFit="1" customWidth="1"/>
    <col min="37" max="37" width="4.140625" style="99" bestFit="1" customWidth="1"/>
    <col min="38" max="38" width="5.42578125" style="99" bestFit="1" customWidth="1"/>
    <col min="39" max="16384" width="11.42578125" style="99"/>
  </cols>
  <sheetData>
    <row r="1" spans="1:38" s="4" customFormat="1" ht="41.25" customHeight="1" x14ac:dyDescent="0.25">
      <c r="A1" s="67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139" t="s">
        <v>625</v>
      </c>
      <c r="AA1" s="140"/>
      <c r="AB1" s="140"/>
    </row>
    <row r="2" spans="1:38" s="13" customFormat="1" ht="11.25" customHeight="1" x14ac:dyDescent="0.25">
      <c r="A2" s="138" t="s">
        <v>24</v>
      </c>
      <c r="B2" s="138" t="s">
        <v>535</v>
      </c>
      <c r="C2" s="138" t="s">
        <v>536</v>
      </c>
      <c r="D2" s="138" t="s">
        <v>41</v>
      </c>
      <c r="E2" s="138" t="s">
        <v>42</v>
      </c>
      <c r="F2" s="138" t="s">
        <v>43</v>
      </c>
      <c r="G2" s="138" t="s">
        <v>44</v>
      </c>
      <c r="H2" s="142" t="s">
        <v>45</v>
      </c>
      <c r="I2" s="138" t="s">
        <v>532</v>
      </c>
      <c r="J2" s="138"/>
      <c r="K2" s="138"/>
      <c r="L2" s="138"/>
      <c r="M2" s="138"/>
      <c r="N2" s="138"/>
      <c r="O2" s="138"/>
      <c r="P2" s="138"/>
      <c r="Q2" s="138"/>
      <c r="R2" s="138" t="s">
        <v>533</v>
      </c>
      <c r="S2" s="138"/>
      <c r="T2" s="138"/>
      <c r="U2" s="138"/>
      <c r="V2" s="138"/>
      <c r="W2" s="138" t="s">
        <v>26</v>
      </c>
      <c r="X2" s="138" t="s">
        <v>46</v>
      </c>
      <c r="Y2" s="137" t="s">
        <v>47</v>
      </c>
      <c r="Z2" s="141" t="s">
        <v>48</v>
      </c>
      <c r="AA2" s="137" t="s">
        <v>50</v>
      </c>
      <c r="AB2" s="137" t="s">
        <v>49</v>
      </c>
    </row>
    <row r="3" spans="1:38" s="14" customFormat="1" ht="12.75" x14ac:dyDescent="0.25">
      <c r="A3" s="138"/>
      <c r="B3" s="138"/>
      <c r="C3" s="138"/>
      <c r="D3" s="138"/>
      <c r="E3" s="138"/>
      <c r="F3" s="138"/>
      <c r="G3" s="138"/>
      <c r="H3" s="143"/>
      <c r="I3" s="84" t="s">
        <v>0</v>
      </c>
      <c r="J3" s="84" t="s">
        <v>1</v>
      </c>
      <c r="K3" s="84" t="s">
        <v>2</v>
      </c>
      <c r="L3" s="84" t="s">
        <v>27</v>
      </c>
      <c r="M3" s="84" t="s">
        <v>3</v>
      </c>
      <c r="N3" s="84" t="s">
        <v>28</v>
      </c>
      <c r="O3" s="84" t="s">
        <v>25</v>
      </c>
      <c r="P3" s="84" t="s">
        <v>29</v>
      </c>
      <c r="Q3" s="84" t="s">
        <v>4</v>
      </c>
      <c r="R3" s="84" t="s">
        <v>5</v>
      </c>
      <c r="S3" s="84" t="s">
        <v>6</v>
      </c>
      <c r="T3" s="84" t="s">
        <v>7</v>
      </c>
      <c r="U3" s="84" t="s">
        <v>8</v>
      </c>
      <c r="V3" s="84" t="s">
        <v>9</v>
      </c>
      <c r="W3" s="138"/>
      <c r="X3" s="138"/>
      <c r="Y3" s="137"/>
      <c r="Z3" s="141"/>
      <c r="AA3" s="137"/>
      <c r="AB3" s="137"/>
      <c r="AE3" s="52" t="s">
        <v>562</v>
      </c>
      <c r="AF3" s="52" t="s">
        <v>531</v>
      </c>
      <c r="AG3" s="52" t="s">
        <v>28</v>
      </c>
      <c r="AH3" s="52" t="s">
        <v>25</v>
      </c>
      <c r="AI3" s="52" t="s">
        <v>29</v>
      </c>
      <c r="AJ3" s="52" t="s">
        <v>4</v>
      </c>
      <c r="AK3" s="6" t="s">
        <v>26</v>
      </c>
      <c r="AL3" s="6" t="s">
        <v>46</v>
      </c>
    </row>
    <row r="4" spans="1:38" s="4" customFormat="1" ht="15" customHeight="1" x14ac:dyDescent="0.25">
      <c r="A4" s="2">
        <v>1</v>
      </c>
      <c r="B4" s="2" t="s">
        <v>31</v>
      </c>
      <c r="C4" s="2">
        <v>7</v>
      </c>
      <c r="D4" s="1" t="s">
        <v>93</v>
      </c>
      <c r="E4" s="1" t="s">
        <v>93</v>
      </c>
      <c r="F4" s="2">
        <v>57</v>
      </c>
      <c r="G4" s="2" t="s">
        <v>10</v>
      </c>
      <c r="H4" s="1">
        <v>673</v>
      </c>
      <c r="I4" s="1">
        <v>6</v>
      </c>
      <c r="J4" s="1">
        <v>272</v>
      </c>
      <c r="K4" s="1">
        <v>76</v>
      </c>
      <c r="L4" s="1">
        <v>2</v>
      </c>
      <c r="M4" s="1">
        <v>5</v>
      </c>
      <c r="N4" s="1">
        <v>5</v>
      </c>
      <c r="O4" s="1">
        <v>6</v>
      </c>
      <c r="P4" s="2" t="s">
        <v>727</v>
      </c>
      <c r="Q4" s="2" t="s">
        <v>727</v>
      </c>
      <c r="R4" s="1">
        <v>4</v>
      </c>
      <c r="S4" s="1">
        <v>0</v>
      </c>
      <c r="T4" s="1">
        <v>2</v>
      </c>
      <c r="U4" s="1">
        <v>2</v>
      </c>
      <c r="V4" s="1">
        <v>10</v>
      </c>
      <c r="W4" s="17">
        <v>0</v>
      </c>
      <c r="X4" s="1">
        <v>14</v>
      </c>
      <c r="Y4" s="1">
        <f>SUM(I4:X4)</f>
        <v>404</v>
      </c>
      <c r="Z4" s="1">
        <f>H4-Y4</f>
        <v>269</v>
      </c>
      <c r="AA4" s="15">
        <f>Y4/H4</f>
        <v>0.600297176820208</v>
      </c>
      <c r="AB4" s="15">
        <f>Z4/H4</f>
        <v>0.399702823179792</v>
      </c>
      <c r="AD4" s="4" t="s">
        <v>93</v>
      </c>
      <c r="AE4" s="47">
        <v>2525</v>
      </c>
      <c r="AF4" s="47">
        <v>4660</v>
      </c>
      <c r="AG4" s="47">
        <v>112</v>
      </c>
      <c r="AH4" s="47">
        <v>152</v>
      </c>
      <c r="AI4" s="47">
        <v>0</v>
      </c>
      <c r="AJ4" s="47">
        <v>0</v>
      </c>
      <c r="AK4" s="47">
        <v>7</v>
      </c>
      <c r="AL4" s="47">
        <v>274</v>
      </c>
    </row>
    <row r="5" spans="1:38" s="4" customFormat="1" ht="15" customHeight="1" x14ac:dyDescent="0.25">
      <c r="A5" s="2">
        <v>2</v>
      </c>
      <c r="B5" s="2" t="s">
        <v>31</v>
      </c>
      <c r="C5" s="2">
        <v>7</v>
      </c>
      <c r="D5" s="1" t="s">
        <v>93</v>
      </c>
      <c r="E5" s="1" t="s">
        <v>93</v>
      </c>
      <c r="F5" s="2">
        <v>57</v>
      </c>
      <c r="G5" s="2" t="s">
        <v>11</v>
      </c>
      <c r="H5" s="1">
        <v>674</v>
      </c>
      <c r="I5" s="1">
        <v>11</v>
      </c>
      <c r="J5" s="1">
        <v>222</v>
      </c>
      <c r="K5" s="1">
        <v>87</v>
      </c>
      <c r="L5" s="1">
        <v>3</v>
      </c>
      <c r="M5" s="1">
        <v>4</v>
      </c>
      <c r="N5" s="1">
        <v>12</v>
      </c>
      <c r="O5" s="1">
        <v>14</v>
      </c>
      <c r="P5" s="2" t="s">
        <v>727</v>
      </c>
      <c r="Q5" s="2" t="s">
        <v>727</v>
      </c>
      <c r="R5" s="1">
        <v>4</v>
      </c>
      <c r="S5" s="1">
        <v>0</v>
      </c>
      <c r="T5" s="1">
        <v>0</v>
      </c>
      <c r="U5" s="1">
        <v>4</v>
      </c>
      <c r="V5" s="1">
        <v>20</v>
      </c>
      <c r="W5" s="17">
        <v>1</v>
      </c>
      <c r="X5" s="1">
        <v>21</v>
      </c>
      <c r="Y5" s="1">
        <f t="shared" ref="Y5:Y24" si="0">SUM(I5:X5)</f>
        <v>403</v>
      </c>
      <c r="Z5" s="1">
        <f t="shared" ref="Z5:Z24" si="1">H5-Y5</f>
        <v>271</v>
      </c>
      <c r="AA5" s="15">
        <f t="shared" ref="AA5:AA24" si="2">Y5/H5</f>
        <v>0.59792284866468848</v>
      </c>
      <c r="AB5" s="15">
        <f t="shared" ref="AB5:AB24" si="3">Z5/H5</f>
        <v>0.40207715133531158</v>
      </c>
    </row>
    <row r="6" spans="1:38" s="4" customFormat="1" ht="15" customHeight="1" x14ac:dyDescent="0.25">
      <c r="A6" s="2">
        <v>3</v>
      </c>
      <c r="B6" s="2" t="s">
        <v>31</v>
      </c>
      <c r="C6" s="2">
        <v>7</v>
      </c>
      <c r="D6" s="1" t="s">
        <v>93</v>
      </c>
      <c r="E6" s="1" t="s">
        <v>93</v>
      </c>
      <c r="F6" s="2">
        <v>57</v>
      </c>
      <c r="G6" s="2" t="s">
        <v>12</v>
      </c>
      <c r="H6" s="1">
        <v>674</v>
      </c>
      <c r="I6" s="1">
        <v>7</v>
      </c>
      <c r="J6" s="1">
        <v>216</v>
      </c>
      <c r="K6" s="1">
        <v>103</v>
      </c>
      <c r="L6" s="1">
        <v>4</v>
      </c>
      <c r="M6" s="1">
        <v>8</v>
      </c>
      <c r="N6" s="1">
        <v>11</v>
      </c>
      <c r="O6" s="1">
        <v>11</v>
      </c>
      <c r="P6" s="2" t="s">
        <v>727</v>
      </c>
      <c r="Q6" s="2" t="s">
        <v>727</v>
      </c>
      <c r="R6" s="1">
        <v>2</v>
      </c>
      <c r="S6" s="1">
        <v>0</v>
      </c>
      <c r="T6" s="1">
        <v>2</v>
      </c>
      <c r="U6" s="1">
        <v>1</v>
      </c>
      <c r="V6" s="1">
        <v>15</v>
      </c>
      <c r="W6" s="17">
        <v>0</v>
      </c>
      <c r="X6" s="1">
        <v>9</v>
      </c>
      <c r="Y6" s="1">
        <f t="shared" si="0"/>
        <v>389</v>
      </c>
      <c r="Z6" s="1">
        <f t="shared" si="1"/>
        <v>285</v>
      </c>
      <c r="AA6" s="15">
        <f t="shared" si="2"/>
        <v>0.5771513353115727</v>
      </c>
      <c r="AB6" s="15">
        <f t="shared" si="3"/>
        <v>0.4228486646884273</v>
      </c>
    </row>
    <row r="7" spans="1:38" s="4" customFormat="1" ht="15" customHeight="1" x14ac:dyDescent="0.25">
      <c r="A7" s="2">
        <v>4</v>
      </c>
      <c r="B7" s="2" t="s">
        <v>31</v>
      </c>
      <c r="C7" s="2">
        <v>7</v>
      </c>
      <c r="D7" s="1" t="s">
        <v>93</v>
      </c>
      <c r="E7" s="1" t="s">
        <v>93</v>
      </c>
      <c r="F7" s="2">
        <v>57</v>
      </c>
      <c r="G7" s="2" t="s">
        <v>13</v>
      </c>
      <c r="H7" s="1">
        <v>674</v>
      </c>
      <c r="I7" s="1">
        <v>2</v>
      </c>
      <c r="J7" s="1">
        <v>225</v>
      </c>
      <c r="K7" s="1">
        <v>72</v>
      </c>
      <c r="L7" s="1">
        <v>2</v>
      </c>
      <c r="M7" s="1">
        <v>3</v>
      </c>
      <c r="N7" s="1">
        <v>6</v>
      </c>
      <c r="O7" s="1">
        <v>17</v>
      </c>
      <c r="P7" s="2" t="s">
        <v>727</v>
      </c>
      <c r="Q7" s="2" t="s">
        <v>727</v>
      </c>
      <c r="R7" s="1">
        <v>3</v>
      </c>
      <c r="S7" s="1">
        <v>0</v>
      </c>
      <c r="T7" s="1">
        <v>0</v>
      </c>
      <c r="U7" s="1">
        <v>2</v>
      </c>
      <c r="V7" s="1">
        <v>21</v>
      </c>
      <c r="W7" s="17">
        <v>0</v>
      </c>
      <c r="X7" s="1">
        <v>17</v>
      </c>
      <c r="Y7" s="1">
        <f t="shared" si="0"/>
        <v>370</v>
      </c>
      <c r="Z7" s="1">
        <f t="shared" si="1"/>
        <v>304</v>
      </c>
      <c r="AA7" s="15">
        <f t="shared" si="2"/>
        <v>0.54896142433234418</v>
      </c>
      <c r="AB7" s="15">
        <f t="shared" si="3"/>
        <v>0.45103857566765576</v>
      </c>
    </row>
    <row r="8" spans="1:38" s="4" customFormat="1" ht="15" customHeight="1" x14ac:dyDescent="0.25">
      <c r="A8" s="2">
        <v>5</v>
      </c>
      <c r="B8" s="2" t="s">
        <v>31</v>
      </c>
      <c r="C8" s="2">
        <v>7</v>
      </c>
      <c r="D8" s="1" t="s">
        <v>93</v>
      </c>
      <c r="E8" s="1" t="s">
        <v>93</v>
      </c>
      <c r="F8" s="2">
        <v>58</v>
      </c>
      <c r="G8" s="2" t="s">
        <v>10</v>
      </c>
      <c r="H8" s="1">
        <v>646</v>
      </c>
      <c r="I8" s="1">
        <v>6</v>
      </c>
      <c r="J8" s="1">
        <v>295</v>
      </c>
      <c r="K8" s="1">
        <v>66</v>
      </c>
      <c r="L8" s="1">
        <v>2</v>
      </c>
      <c r="M8" s="1">
        <v>4</v>
      </c>
      <c r="N8" s="1">
        <v>7</v>
      </c>
      <c r="O8" s="1">
        <v>7</v>
      </c>
      <c r="P8" s="2" t="s">
        <v>727</v>
      </c>
      <c r="Q8" s="2" t="s">
        <v>727</v>
      </c>
      <c r="R8" s="1">
        <v>8</v>
      </c>
      <c r="S8" s="1">
        <v>0</v>
      </c>
      <c r="T8" s="1">
        <v>2</v>
      </c>
      <c r="U8" s="1">
        <v>2</v>
      </c>
      <c r="V8" s="1">
        <v>16</v>
      </c>
      <c r="W8" s="17">
        <v>0</v>
      </c>
      <c r="X8" s="1">
        <v>7</v>
      </c>
      <c r="Y8" s="1">
        <f t="shared" si="0"/>
        <v>422</v>
      </c>
      <c r="Z8" s="1">
        <f t="shared" si="1"/>
        <v>224</v>
      </c>
      <c r="AA8" s="15">
        <f t="shared" si="2"/>
        <v>0.65325077399380804</v>
      </c>
      <c r="AB8" s="15">
        <f t="shared" si="3"/>
        <v>0.34674922600619196</v>
      </c>
    </row>
    <row r="9" spans="1:38" s="4" customFormat="1" ht="15" customHeight="1" x14ac:dyDescent="0.25">
      <c r="A9" s="2">
        <v>6</v>
      </c>
      <c r="B9" s="2" t="s">
        <v>31</v>
      </c>
      <c r="C9" s="2">
        <v>7</v>
      </c>
      <c r="D9" s="1" t="s">
        <v>93</v>
      </c>
      <c r="E9" s="1" t="s">
        <v>93</v>
      </c>
      <c r="F9" s="2">
        <v>58</v>
      </c>
      <c r="G9" s="2" t="s">
        <v>11</v>
      </c>
      <c r="H9" s="1">
        <v>646</v>
      </c>
      <c r="I9" s="1">
        <v>6</v>
      </c>
      <c r="J9" s="1">
        <v>230</v>
      </c>
      <c r="K9" s="1">
        <v>101</v>
      </c>
      <c r="L9" s="1">
        <v>1</v>
      </c>
      <c r="M9" s="1">
        <v>7</v>
      </c>
      <c r="N9" s="1">
        <v>5</v>
      </c>
      <c r="O9" s="1">
        <v>3</v>
      </c>
      <c r="P9" s="2" t="s">
        <v>727</v>
      </c>
      <c r="Q9" s="2" t="s">
        <v>727</v>
      </c>
      <c r="R9" s="1">
        <v>4</v>
      </c>
      <c r="S9" s="1">
        <v>0</v>
      </c>
      <c r="T9" s="1">
        <v>0</v>
      </c>
      <c r="U9" s="1">
        <v>2</v>
      </c>
      <c r="V9" s="1">
        <v>28</v>
      </c>
      <c r="W9" s="17">
        <v>3</v>
      </c>
      <c r="X9" s="1">
        <v>14</v>
      </c>
      <c r="Y9" s="1">
        <f t="shared" si="0"/>
        <v>404</v>
      </c>
      <c r="Z9" s="1">
        <f t="shared" si="1"/>
        <v>242</v>
      </c>
      <c r="AA9" s="15">
        <f t="shared" si="2"/>
        <v>0.62538699690402477</v>
      </c>
      <c r="AB9" s="15">
        <f t="shared" si="3"/>
        <v>0.37461300309597523</v>
      </c>
    </row>
    <row r="10" spans="1:38" s="4" customFormat="1" ht="15" customHeight="1" x14ac:dyDescent="0.25">
      <c r="A10" s="2">
        <v>7</v>
      </c>
      <c r="B10" s="2" t="s">
        <v>31</v>
      </c>
      <c r="C10" s="2">
        <v>7</v>
      </c>
      <c r="D10" s="1" t="s">
        <v>93</v>
      </c>
      <c r="E10" s="1" t="s">
        <v>93</v>
      </c>
      <c r="F10" s="2">
        <v>58</v>
      </c>
      <c r="G10" s="2" t="s">
        <v>12</v>
      </c>
      <c r="H10" s="1">
        <v>646</v>
      </c>
      <c r="I10" s="1">
        <v>7</v>
      </c>
      <c r="J10" s="1">
        <v>202</v>
      </c>
      <c r="K10" s="1">
        <v>91</v>
      </c>
      <c r="L10" s="1">
        <v>3</v>
      </c>
      <c r="M10" s="1">
        <v>5</v>
      </c>
      <c r="N10" s="1">
        <v>9</v>
      </c>
      <c r="O10" s="1">
        <v>8</v>
      </c>
      <c r="P10" s="2" t="s">
        <v>727</v>
      </c>
      <c r="Q10" s="2" t="s">
        <v>727</v>
      </c>
      <c r="R10" s="1">
        <v>5</v>
      </c>
      <c r="S10" s="1">
        <v>1</v>
      </c>
      <c r="T10" s="1">
        <v>0</v>
      </c>
      <c r="U10" s="1">
        <v>3</v>
      </c>
      <c r="V10" s="1">
        <v>16</v>
      </c>
      <c r="W10" s="17">
        <v>0</v>
      </c>
      <c r="X10" s="1">
        <v>27</v>
      </c>
      <c r="Y10" s="1">
        <f t="shared" si="0"/>
        <v>377</v>
      </c>
      <c r="Z10" s="1">
        <f t="shared" si="1"/>
        <v>269</v>
      </c>
      <c r="AA10" s="15">
        <f t="shared" si="2"/>
        <v>0.58359133126934981</v>
      </c>
      <c r="AB10" s="15">
        <f t="shared" si="3"/>
        <v>0.41640866873065013</v>
      </c>
    </row>
    <row r="11" spans="1:38" s="4" customFormat="1" ht="15" customHeight="1" x14ac:dyDescent="0.25">
      <c r="A11" s="2">
        <v>8</v>
      </c>
      <c r="B11" s="2" t="s">
        <v>31</v>
      </c>
      <c r="C11" s="2">
        <v>7</v>
      </c>
      <c r="D11" s="1" t="s">
        <v>93</v>
      </c>
      <c r="E11" s="1" t="s">
        <v>93</v>
      </c>
      <c r="F11" s="2">
        <v>58</v>
      </c>
      <c r="G11" s="2" t="s">
        <v>13</v>
      </c>
      <c r="H11" s="1">
        <v>647</v>
      </c>
      <c r="I11" s="1">
        <v>10</v>
      </c>
      <c r="J11" s="1">
        <v>232</v>
      </c>
      <c r="K11" s="1">
        <v>92</v>
      </c>
      <c r="L11" s="1">
        <v>5</v>
      </c>
      <c r="M11" s="1">
        <v>2</v>
      </c>
      <c r="N11" s="1">
        <v>3</v>
      </c>
      <c r="O11" s="1">
        <v>6</v>
      </c>
      <c r="P11" s="2" t="s">
        <v>727</v>
      </c>
      <c r="Q11" s="2" t="s">
        <v>727</v>
      </c>
      <c r="R11" s="1">
        <v>7</v>
      </c>
      <c r="S11" s="1">
        <v>0</v>
      </c>
      <c r="T11" s="1">
        <v>0</v>
      </c>
      <c r="U11" s="1">
        <v>6</v>
      </c>
      <c r="V11" s="1">
        <v>24</v>
      </c>
      <c r="W11" s="17">
        <v>1</v>
      </c>
      <c r="X11" s="1">
        <v>10</v>
      </c>
      <c r="Y11" s="1">
        <f t="shared" si="0"/>
        <v>398</v>
      </c>
      <c r="Z11" s="1">
        <f t="shared" si="1"/>
        <v>249</v>
      </c>
      <c r="AA11" s="15">
        <f t="shared" si="2"/>
        <v>0.61514683153013905</v>
      </c>
      <c r="AB11" s="15">
        <f t="shared" si="3"/>
        <v>0.3848531684698609</v>
      </c>
    </row>
    <row r="12" spans="1:38" s="4" customFormat="1" ht="15" customHeight="1" x14ac:dyDescent="0.25">
      <c r="A12" s="2">
        <v>9</v>
      </c>
      <c r="B12" s="2" t="s">
        <v>31</v>
      </c>
      <c r="C12" s="2">
        <v>7</v>
      </c>
      <c r="D12" s="1" t="s">
        <v>93</v>
      </c>
      <c r="E12" s="1" t="s">
        <v>93</v>
      </c>
      <c r="F12" s="2">
        <v>59</v>
      </c>
      <c r="G12" s="2" t="s">
        <v>10</v>
      </c>
      <c r="H12" s="1">
        <v>691</v>
      </c>
      <c r="I12" s="1">
        <v>9</v>
      </c>
      <c r="J12" s="1">
        <v>301</v>
      </c>
      <c r="K12" s="1">
        <v>66</v>
      </c>
      <c r="L12" s="1">
        <v>3</v>
      </c>
      <c r="M12" s="1">
        <v>6</v>
      </c>
      <c r="N12" s="1">
        <v>3</v>
      </c>
      <c r="O12" s="1">
        <v>10</v>
      </c>
      <c r="P12" s="2" t="s">
        <v>727</v>
      </c>
      <c r="Q12" s="2" t="s">
        <v>727</v>
      </c>
      <c r="R12" s="1">
        <v>8</v>
      </c>
      <c r="S12" s="1">
        <v>1</v>
      </c>
      <c r="T12" s="1">
        <v>0</v>
      </c>
      <c r="U12" s="1">
        <v>0</v>
      </c>
      <c r="V12" s="1">
        <v>29</v>
      </c>
      <c r="W12" s="17">
        <v>0</v>
      </c>
      <c r="X12" s="1">
        <v>10</v>
      </c>
      <c r="Y12" s="1">
        <f t="shared" si="0"/>
        <v>446</v>
      </c>
      <c r="Z12" s="1">
        <f t="shared" si="1"/>
        <v>245</v>
      </c>
      <c r="AA12" s="15">
        <f t="shared" si="2"/>
        <v>0.64544138929088279</v>
      </c>
      <c r="AB12" s="15">
        <f t="shared" si="3"/>
        <v>0.35455861070911721</v>
      </c>
    </row>
    <row r="13" spans="1:38" s="4" customFormat="1" ht="15" customHeight="1" x14ac:dyDescent="0.25">
      <c r="A13" s="2">
        <v>10</v>
      </c>
      <c r="B13" s="2" t="s">
        <v>31</v>
      </c>
      <c r="C13" s="2">
        <v>7</v>
      </c>
      <c r="D13" s="1" t="s">
        <v>93</v>
      </c>
      <c r="E13" s="1" t="s">
        <v>93</v>
      </c>
      <c r="F13" s="2">
        <v>59</v>
      </c>
      <c r="G13" s="2" t="s">
        <v>11</v>
      </c>
      <c r="H13" s="1">
        <v>691</v>
      </c>
      <c r="I13" s="1">
        <v>6</v>
      </c>
      <c r="J13" s="1">
        <v>302</v>
      </c>
      <c r="K13" s="1">
        <v>89</v>
      </c>
      <c r="L13" s="1">
        <v>1</v>
      </c>
      <c r="M13" s="1">
        <v>4</v>
      </c>
      <c r="N13" s="1">
        <v>9</v>
      </c>
      <c r="O13" s="1">
        <v>7</v>
      </c>
      <c r="P13" s="2" t="s">
        <v>727</v>
      </c>
      <c r="Q13" s="2" t="s">
        <v>727</v>
      </c>
      <c r="R13" s="1">
        <v>1</v>
      </c>
      <c r="S13" s="1">
        <v>1</v>
      </c>
      <c r="T13" s="1">
        <v>0</v>
      </c>
      <c r="U13" s="1">
        <v>3</v>
      </c>
      <c r="V13" s="1">
        <v>16</v>
      </c>
      <c r="W13" s="17">
        <v>0</v>
      </c>
      <c r="X13" s="1">
        <v>15</v>
      </c>
      <c r="Y13" s="1">
        <f t="shared" si="0"/>
        <v>454</v>
      </c>
      <c r="Z13" s="1">
        <f t="shared" si="1"/>
        <v>237</v>
      </c>
      <c r="AA13" s="15">
        <f t="shared" si="2"/>
        <v>0.65701881331403766</v>
      </c>
      <c r="AB13" s="15">
        <f t="shared" si="3"/>
        <v>0.34298118668596239</v>
      </c>
    </row>
    <row r="14" spans="1:38" s="4" customFormat="1" ht="15" customHeight="1" x14ac:dyDescent="0.25">
      <c r="A14" s="2">
        <v>11</v>
      </c>
      <c r="B14" s="2" t="s">
        <v>31</v>
      </c>
      <c r="C14" s="2">
        <v>7</v>
      </c>
      <c r="D14" s="1" t="s">
        <v>93</v>
      </c>
      <c r="E14" s="1" t="s">
        <v>93</v>
      </c>
      <c r="F14" s="2">
        <v>59</v>
      </c>
      <c r="G14" s="2" t="s">
        <v>12</v>
      </c>
      <c r="H14" s="1">
        <v>692</v>
      </c>
      <c r="I14" s="1">
        <v>10</v>
      </c>
      <c r="J14" s="1">
        <v>317</v>
      </c>
      <c r="K14" s="1">
        <v>91</v>
      </c>
      <c r="L14" s="1">
        <v>4</v>
      </c>
      <c r="M14" s="1">
        <v>3</v>
      </c>
      <c r="N14" s="1">
        <v>4</v>
      </c>
      <c r="O14" s="1">
        <v>4</v>
      </c>
      <c r="P14" s="2" t="s">
        <v>727</v>
      </c>
      <c r="Q14" s="2" t="s">
        <v>727</v>
      </c>
      <c r="R14" s="1">
        <v>2</v>
      </c>
      <c r="S14" s="1">
        <v>1</v>
      </c>
      <c r="T14" s="1">
        <v>0</v>
      </c>
      <c r="U14" s="1">
        <v>2</v>
      </c>
      <c r="V14" s="1">
        <v>18</v>
      </c>
      <c r="W14" s="17">
        <v>0</v>
      </c>
      <c r="X14" s="1">
        <v>4</v>
      </c>
      <c r="Y14" s="1">
        <f t="shared" si="0"/>
        <v>460</v>
      </c>
      <c r="Z14" s="1">
        <f t="shared" si="1"/>
        <v>232</v>
      </c>
      <c r="AA14" s="15">
        <f t="shared" si="2"/>
        <v>0.66473988439306353</v>
      </c>
      <c r="AB14" s="15">
        <f t="shared" si="3"/>
        <v>0.33526011560693642</v>
      </c>
    </row>
    <row r="15" spans="1:38" s="4" customFormat="1" ht="15" customHeight="1" x14ac:dyDescent="0.25">
      <c r="A15" s="2">
        <v>12</v>
      </c>
      <c r="B15" s="2" t="s">
        <v>31</v>
      </c>
      <c r="C15" s="2">
        <v>7</v>
      </c>
      <c r="D15" s="1" t="s">
        <v>93</v>
      </c>
      <c r="E15" s="1" t="s">
        <v>93</v>
      </c>
      <c r="F15" s="2">
        <v>60</v>
      </c>
      <c r="G15" s="2" t="s">
        <v>10</v>
      </c>
      <c r="H15" s="1">
        <v>665</v>
      </c>
      <c r="I15" s="1">
        <v>1</v>
      </c>
      <c r="J15" s="1">
        <v>231</v>
      </c>
      <c r="K15" s="1">
        <v>99</v>
      </c>
      <c r="L15" s="1">
        <v>1</v>
      </c>
      <c r="M15" s="1">
        <v>3</v>
      </c>
      <c r="N15" s="1">
        <v>10</v>
      </c>
      <c r="O15" s="1">
        <v>9</v>
      </c>
      <c r="P15" s="2" t="s">
        <v>727</v>
      </c>
      <c r="Q15" s="2" t="s">
        <v>727</v>
      </c>
      <c r="R15" s="1">
        <v>7</v>
      </c>
      <c r="S15" s="1">
        <v>1</v>
      </c>
      <c r="T15" s="1">
        <v>0</v>
      </c>
      <c r="U15" s="1">
        <v>2</v>
      </c>
      <c r="V15" s="1">
        <v>19</v>
      </c>
      <c r="W15" s="17">
        <v>0</v>
      </c>
      <c r="X15" s="1">
        <v>17</v>
      </c>
      <c r="Y15" s="1">
        <f t="shared" si="0"/>
        <v>400</v>
      </c>
      <c r="Z15" s="1">
        <f t="shared" si="1"/>
        <v>265</v>
      </c>
      <c r="AA15" s="15">
        <f t="shared" si="2"/>
        <v>0.60150375939849621</v>
      </c>
      <c r="AB15" s="15">
        <f t="shared" si="3"/>
        <v>0.39849624060150374</v>
      </c>
    </row>
    <row r="16" spans="1:38" s="4" customFormat="1" ht="15" customHeight="1" x14ac:dyDescent="0.25">
      <c r="A16" s="2">
        <v>13</v>
      </c>
      <c r="B16" s="2" t="s">
        <v>31</v>
      </c>
      <c r="C16" s="2">
        <v>7</v>
      </c>
      <c r="D16" s="1" t="s">
        <v>93</v>
      </c>
      <c r="E16" s="1" t="s">
        <v>93</v>
      </c>
      <c r="F16" s="2">
        <v>60</v>
      </c>
      <c r="G16" s="2" t="s">
        <v>11</v>
      </c>
      <c r="H16" s="1">
        <v>665</v>
      </c>
      <c r="I16" s="1">
        <v>6</v>
      </c>
      <c r="J16" s="1">
        <v>236</v>
      </c>
      <c r="K16" s="1">
        <v>104</v>
      </c>
      <c r="L16" s="1">
        <v>1</v>
      </c>
      <c r="M16" s="1">
        <v>5</v>
      </c>
      <c r="N16" s="1">
        <v>9</v>
      </c>
      <c r="O16" s="1">
        <v>8</v>
      </c>
      <c r="P16" s="2" t="s">
        <v>727</v>
      </c>
      <c r="Q16" s="2" t="s">
        <v>727</v>
      </c>
      <c r="R16" s="1">
        <v>9</v>
      </c>
      <c r="S16" s="1">
        <v>0</v>
      </c>
      <c r="T16" s="1">
        <v>0</v>
      </c>
      <c r="U16" s="1">
        <v>0</v>
      </c>
      <c r="V16" s="1">
        <v>16</v>
      </c>
      <c r="W16" s="17">
        <v>0</v>
      </c>
      <c r="X16" s="1">
        <v>15</v>
      </c>
      <c r="Y16" s="1">
        <f t="shared" si="0"/>
        <v>409</v>
      </c>
      <c r="Z16" s="1">
        <f t="shared" si="1"/>
        <v>256</v>
      </c>
      <c r="AA16" s="15">
        <f t="shared" si="2"/>
        <v>0.61503759398496238</v>
      </c>
      <c r="AB16" s="15">
        <f t="shared" si="3"/>
        <v>0.38496240601503762</v>
      </c>
    </row>
    <row r="17" spans="1:28" s="4" customFormat="1" ht="15" customHeight="1" x14ac:dyDescent="0.25">
      <c r="A17" s="2">
        <v>14</v>
      </c>
      <c r="B17" s="2" t="s">
        <v>31</v>
      </c>
      <c r="C17" s="2">
        <v>7</v>
      </c>
      <c r="D17" s="1" t="s">
        <v>93</v>
      </c>
      <c r="E17" s="1" t="s">
        <v>93</v>
      </c>
      <c r="F17" s="2">
        <v>60</v>
      </c>
      <c r="G17" s="2" t="s">
        <v>12</v>
      </c>
      <c r="H17" s="1">
        <v>666</v>
      </c>
      <c r="I17" s="1">
        <v>7</v>
      </c>
      <c r="J17" s="1">
        <v>248</v>
      </c>
      <c r="K17" s="1">
        <v>114</v>
      </c>
      <c r="L17" s="1">
        <v>4</v>
      </c>
      <c r="M17" s="1">
        <v>3</v>
      </c>
      <c r="N17" s="1">
        <v>9</v>
      </c>
      <c r="O17" s="1">
        <v>17</v>
      </c>
      <c r="P17" s="2" t="s">
        <v>727</v>
      </c>
      <c r="Q17" s="2" t="s">
        <v>727</v>
      </c>
      <c r="R17" s="1">
        <v>8</v>
      </c>
      <c r="S17" s="1">
        <v>0</v>
      </c>
      <c r="T17" s="1">
        <v>0</v>
      </c>
      <c r="U17" s="1">
        <v>2</v>
      </c>
      <c r="V17" s="1">
        <v>12</v>
      </c>
      <c r="W17" s="17">
        <v>0</v>
      </c>
      <c r="X17" s="1">
        <v>12</v>
      </c>
      <c r="Y17" s="1">
        <f t="shared" si="0"/>
        <v>436</v>
      </c>
      <c r="Z17" s="1">
        <f t="shared" si="1"/>
        <v>230</v>
      </c>
      <c r="AA17" s="15">
        <f t="shared" si="2"/>
        <v>0.65465465465465467</v>
      </c>
      <c r="AB17" s="15">
        <f t="shared" si="3"/>
        <v>0.34534534534534533</v>
      </c>
    </row>
    <row r="18" spans="1:28" s="4" customFormat="1" ht="15" customHeight="1" x14ac:dyDescent="0.25">
      <c r="A18" s="2">
        <v>15</v>
      </c>
      <c r="B18" s="2" t="s">
        <v>31</v>
      </c>
      <c r="C18" s="2">
        <v>7</v>
      </c>
      <c r="D18" s="1" t="s">
        <v>93</v>
      </c>
      <c r="E18" s="1" t="s">
        <v>93</v>
      </c>
      <c r="F18" s="2">
        <v>60</v>
      </c>
      <c r="G18" s="2" t="s">
        <v>13</v>
      </c>
      <c r="H18" s="1">
        <v>666</v>
      </c>
      <c r="I18" s="1">
        <v>2</v>
      </c>
      <c r="J18" s="1">
        <v>271</v>
      </c>
      <c r="K18" s="1">
        <v>86</v>
      </c>
      <c r="L18" s="1">
        <v>2</v>
      </c>
      <c r="M18" s="1">
        <v>5</v>
      </c>
      <c r="N18" s="1">
        <v>6</v>
      </c>
      <c r="O18" s="1">
        <v>10</v>
      </c>
      <c r="P18" s="2" t="s">
        <v>727</v>
      </c>
      <c r="Q18" s="2" t="s">
        <v>727</v>
      </c>
      <c r="R18" s="1">
        <v>7</v>
      </c>
      <c r="S18" s="1">
        <v>1</v>
      </c>
      <c r="T18" s="1">
        <v>0</v>
      </c>
      <c r="U18" s="1">
        <v>3</v>
      </c>
      <c r="V18" s="1">
        <v>22</v>
      </c>
      <c r="W18" s="17">
        <v>0</v>
      </c>
      <c r="X18" s="1">
        <v>10</v>
      </c>
      <c r="Y18" s="1">
        <f t="shared" si="0"/>
        <v>425</v>
      </c>
      <c r="Z18" s="1">
        <f t="shared" si="1"/>
        <v>241</v>
      </c>
      <c r="AA18" s="15">
        <f t="shared" si="2"/>
        <v>0.63813813813813813</v>
      </c>
      <c r="AB18" s="15">
        <f t="shared" si="3"/>
        <v>0.36186186186186187</v>
      </c>
    </row>
    <row r="19" spans="1:28" s="4" customFormat="1" ht="15" customHeight="1" x14ac:dyDescent="0.25">
      <c r="A19" s="2">
        <v>16</v>
      </c>
      <c r="B19" s="2" t="s">
        <v>31</v>
      </c>
      <c r="C19" s="2">
        <v>7</v>
      </c>
      <c r="D19" s="1" t="s">
        <v>93</v>
      </c>
      <c r="E19" s="1" t="s">
        <v>750</v>
      </c>
      <c r="F19" s="2">
        <v>61</v>
      </c>
      <c r="G19" s="2" t="s">
        <v>10</v>
      </c>
      <c r="H19" s="1">
        <v>183</v>
      </c>
      <c r="I19" s="1">
        <v>1</v>
      </c>
      <c r="J19" s="1">
        <v>62</v>
      </c>
      <c r="K19" s="1">
        <v>30</v>
      </c>
      <c r="L19" s="1">
        <v>3</v>
      </c>
      <c r="M19" s="1">
        <v>2</v>
      </c>
      <c r="N19" s="1">
        <v>0</v>
      </c>
      <c r="O19" s="1">
        <v>0</v>
      </c>
      <c r="P19" s="2" t="s">
        <v>727</v>
      </c>
      <c r="Q19" s="2" t="s">
        <v>727</v>
      </c>
      <c r="R19" s="1">
        <v>1</v>
      </c>
      <c r="S19" s="1">
        <v>0</v>
      </c>
      <c r="T19" s="1">
        <v>0</v>
      </c>
      <c r="U19" s="1">
        <v>0</v>
      </c>
      <c r="V19" s="1">
        <v>1</v>
      </c>
      <c r="W19" s="17">
        <v>1</v>
      </c>
      <c r="X19" s="1">
        <v>6</v>
      </c>
      <c r="Y19" s="1">
        <f t="shared" si="0"/>
        <v>107</v>
      </c>
      <c r="Z19" s="1">
        <f t="shared" si="1"/>
        <v>76</v>
      </c>
      <c r="AA19" s="15">
        <f t="shared" si="2"/>
        <v>0.58469945355191255</v>
      </c>
      <c r="AB19" s="15">
        <f t="shared" si="3"/>
        <v>0.41530054644808745</v>
      </c>
    </row>
    <row r="20" spans="1:28" s="4" customFormat="1" ht="15" customHeight="1" x14ac:dyDescent="0.25">
      <c r="A20" s="2">
        <v>17</v>
      </c>
      <c r="B20" s="2" t="s">
        <v>31</v>
      </c>
      <c r="C20" s="2">
        <v>7</v>
      </c>
      <c r="D20" s="1" t="s">
        <v>93</v>
      </c>
      <c r="E20" s="1" t="s">
        <v>751</v>
      </c>
      <c r="F20" s="2">
        <v>61</v>
      </c>
      <c r="G20" s="2" t="s">
        <v>19</v>
      </c>
      <c r="H20" s="1">
        <v>361</v>
      </c>
      <c r="I20" s="1">
        <v>3</v>
      </c>
      <c r="J20" s="1">
        <v>80</v>
      </c>
      <c r="K20" s="1">
        <v>130</v>
      </c>
      <c r="L20" s="1">
        <v>3</v>
      </c>
      <c r="M20" s="1">
        <v>9</v>
      </c>
      <c r="N20" s="1">
        <v>0</v>
      </c>
      <c r="O20" s="1">
        <v>6</v>
      </c>
      <c r="P20" s="2" t="s">
        <v>727</v>
      </c>
      <c r="Q20" s="2" t="s">
        <v>727</v>
      </c>
      <c r="R20" s="1">
        <v>3</v>
      </c>
      <c r="S20" s="1">
        <v>0</v>
      </c>
      <c r="T20" s="1">
        <v>0</v>
      </c>
      <c r="U20" s="1">
        <v>0</v>
      </c>
      <c r="V20" s="1">
        <v>2</v>
      </c>
      <c r="W20" s="17">
        <v>1</v>
      </c>
      <c r="X20" s="1">
        <v>10</v>
      </c>
      <c r="Y20" s="1">
        <f t="shared" si="0"/>
        <v>247</v>
      </c>
      <c r="Z20" s="1">
        <f t="shared" si="1"/>
        <v>114</v>
      </c>
      <c r="AA20" s="15">
        <f t="shared" si="2"/>
        <v>0.68421052631578949</v>
      </c>
      <c r="AB20" s="15">
        <f t="shared" si="3"/>
        <v>0.31578947368421051</v>
      </c>
    </row>
    <row r="21" spans="1:28" s="4" customFormat="1" ht="15" customHeight="1" x14ac:dyDescent="0.25">
      <c r="A21" s="2">
        <v>18</v>
      </c>
      <c r="B21" s="2" t="s">
        <v>31</v>
      </c>
      <c r="C21" s="2">
        <v>7</v>
      </c>
      <c r="D21" s="1" t="s">
        <v>93</v>
      </c>
      <c r="E21" s="1" t="s">
        <v>752</v>
      </c>
      <c r="F21" s="2">
        <v>61</v>
      </c>
      <c r="G21" s="2" t="s">
        <v>20</v>
      </c>
      <c r="H21" s="1">
        <v>272</v>
      </c>
      <c r="I21" s="1">
        <v>2</v>
      </c>
      <c r="J21" s="1">
        <v>70</v>
      </c>
      <c r="K21" s="1">
        <v>82</v>
      </c>
      <c r="L21" s="1">
        <v>2</v>
      </c>
      <c r="M21" s="1">
        <v>5</v>
      </c>
      <c r="N21" s="1">
        <v>2</v>
      </c>
      <c r="O21" s="1">
        <v>0</v>
      </c>
      <c r="P21" s="2" t="s">
        <v>727</v>
      </c>
      <c r="Q21" s="2" t="s">
        <v>727</v>
      </c>
      <c r="R21" s="1">
        <v>2</v>
      </c>
      <c r="S21" s="1">
        <v>0</v>
      </c>
      <c r="T21" s="1">
        <v>0</v>
      </c>
      <c r="U21" s="1">
        <v>4</v>
      </c>
      <c r="V21" s="1">
        <v>2</v>
      </c>
      <c r="W21" s="17">
        <v>0</v>
      </c>
      <c r="X21" s="1">
        <v>14</v>
      </c>
      <c r="Y21" s="1">
        <f t="shared" si="0"/>
        <v>185</v>
      </c>
      <c r="Z21" s="1">
        <f t="shared" si="1"/>
        <v>87</v>
      </c>
      <c r="AA21" s="15">
        <f t="shared" si="2"/>
        <v>0.68014705882352944</v>
      </c>
      <c r="AB21" s="15">
        <f t="shared" si="3"/>
        <v>0.31985294117647056</v>
      </c>
    </row>
    <row r="22" spans="1:28" s="4" customFormat="1" ht="15" customHeight="1" x14ac:dyDescent="0.25">
      <c r="A22" s="2">
        <v>19</v>
      </c>
      <c r="B22" s="2" t="s">
        <v>31</v>
      </c>
      <c r="C22" s="2">
        <v>7</v>
      </c>
      <c r="D22" s="1" t="s">
        <v>93</v>
      </c>
      <c r="E22" s="1" t="s">
        <v>753</v>
      </c>
      <c r="F22" s="2">
        <v>62</v>
      </c>
      <c r="G22" s="2" t="s">
        <v>10</v>
      </c>
      <c r="H22" s="1">
        <v>521</v>
      </c>
      <c r="I22" s="1">
        <v>2</v>
      </c>
      <c r="J22" s="1">
        <v>89</v>
      </c>
      <c r="K22" s="1">
        <v>244</v>
      </c>
      <c r="L22" s="1">
        <v>0</v>
      </c>
      <c r="M22" s="1">
        <v>4</v>
      </c>
      <c r="N22" s="1">
        <v>0</v>
      </c>
      <c r="O22" s="1">
        <v>1</v>
      </c>
      <c r="P22" s="2" t="s">
        <v>727</v>
      </c>
      <c r="Q22" s="2" t="s">
        <v>727</v>
      </c>
      <c r="R22" s="1">
        <v>11</v>
      </c>
      <c r="S22" s="1">
        <v>0</v>
      </c>
      <c r="T22" s="1">
        <v>0</v>
      </c>
      <c r="U22" s="1">
        <v>8</v>
      </c>
      <c r="V22" s="1">
        <v>4</v>
      </c>
      <c r="W22" s="17">
        <v>0</v>
      </c>
      <c r="X22" s="1">
        <v>14</v>
      </c>
      <c r="Y22" s="1">
        <f t="shared" si="0"/>
        <v>377</v>
      </c>
      <c r="Z22" s="1">
        <f t="shared" si="1"/>
        <v>144</v>
      </c>
      <c r="AA22" s="15">
        <f t="shared" si="2"/>
        <v>0.72360844529750479</v>
      </c>
      <c r="AB22" s="15">
        <f t="shared" si="3"/>
        <v>0.27639155470249521</v>
      </c>
    </row>
    <row r="23" spans="1:28" s="4" customFormat="1" ht="15" customHeight="1" x14ac:dyDescent="0.25">
      <c r="A23" s="2">
        <v>20</v>
      </c>
      <c r="B23" s="2" t="s">
        <v>31</v>
      </c>
      <c r="C23" s="2">
        <v>7</v>
      </c>
      <c r="D23" s="1" t="s">
        <v>93</v>
      </c>
      <c r="E23" s="1" t="s">
        <v>754</v>
      </c>
      <c r="F23" s="2">
        <v>63</v>
      </c>
      <c r="G23" s="2" t="s">
        <v>10</v>
      </c>
      <c r="H23" s="1">
        <v>484</v>
      </c>
      <c r="I23" s="1">
        <v>6</v>
      </c>
      <c r="J23" s="1">
        <v>128</v>
      </c>
      <c r="K23" s="1">
        <v>141</v>
      </c>
      <c r="L23" s="1">
        <v>5</v>
      </c>
      <c r="M23" s="1">
        <v>7</v>
      </c>
      <c r="N23" s="1">
        <v>1</v>
      </c>
      <c r="O23" s="1">
        <v>4</v>
      </c>
      <c r="P23" s="2" t="s">
        <v>727</v>
      </c>
      <c r="Q23" s="2" t="s">
        <v>727</v>
      </c>
      <c r="R23" s="1">
        <v>2</v>
      </c>
      <c r="S23" s="1">
        <v>0</v>
      </c>
      <c r="T23" s="1">
        <v>5</v>
      </c>
      <c r="U23" s="1">
        <v>1</v>
      </c>
      <c r="V23" s="1">
        <v>3</v>
      </c>
      <c r="W23" s="17">
        <v>0</v>
      </c>
      <c r="X23" s="1">
        <v>11</v>
      </c>
      <c r="Y23" s="1">
        <f t="shared" si="0"/>
        <v>314</v>
      </c>
      <c r="Z23" s="1">
        <f t="shared" si="1"/>
        <v>170</v>
      </c>
      <c r="AA23" s="15">
        <f t="shared" si="2"/>
        <v>0.64876033057851235</v>
      </c>
      <c r="AB23" s="15">
        <f t="shared" si="3"/>
        <v>0.3512396694214876</v>
      </c>
    </row>
    <row r="24" spans="1:28" s="4" customFormat="1" ht="15" customHeight="1" x14ac:dyDescent="0.25">
      <c r="A24" s="2">
        <v>21</v>
      </c>
      <c r="B24" s="2" t="s">
        <v>31</v>
      </c>
      <c r="C24" s="2">
        <v>7</v>
      </c>
      <c r="D24" s="1" t="s">
        <v>93</v>
      </c>
      <c r="E24" s="1" t="s">
        <v>755</v>
      </c>
      <c r="F24" s="2">
        <v>64</v>
      </c>
      <c r="G24" s="2" t="s">
        <v>10</v>
      </c>
      <c r="H24" s="1">
        <v>483</v>
      </c>
      <c r="I24" s="1">
        <v>79</v>
      </c>
      <c r="J24" s="1">
        <v>76</v>
      </c>
      <c r="K24" s="1">
        <v>103</v>
      </c>
      <c r="L24" s="1">
        <v>9</v>
      </c>
      <c r="M24" s="1">
        <v>2</v>
      </c>
      <c r="N24" s="1">
        <v>1</v>
      </c>
      <c r="O24" s="1">
        <v>4</v>
      </c>
      <c r="P24" s="2" t="s">
        <v>727</v>
      </c>
      <c r="Q24" s="2" t="s">
        <v>727</v>
      </c>
      <c r="R24" s="1">
        <v>6</v>
      </c>
      <c r="S24" s="1">
        <v>2</v>
      </c>
      <c r="T24" s="1">
        <v>2</v>
      </c>
      <c r="U24" s="1">
        <v>1</v>
      </c>
      <c r="V24" s="1">
        <v>1</v>
      </c>
      <c r="W24" s="17">
        <v>0</v>
      </c>
      <c r="X24" s="1">
        <v>17</v>
      </c>
      <c r="Y24" s="1">
        <f t="shared" si="0"/>
        <v>303</v>
      </c>
      <c r="Z24" s="1">
        <f t="shared" si="1"/>
        <v>180</v>
      </c>
      <c r="AA24" s="15">
        <f t="shared" si="2"/>
        <v>0.62732919254658381</v>
      </c>
      <c r="AB24" s="15">
        <f t="shared" si="3"/>
        <v>0.37267080745341613</v>
      </c>
    </row>
    <row r="25" spans="1:28" s="4" customFormat="1" ht="15" customHeight="1" x14ac:dyDescent="0.25">
      <c r="A25" s="3"/>
      <c r="B25" s="3"/>
      <c r="C25" s="3"/>
      <c r="D25" s="128" t="s">
        <v>647</v>
      </c>
      <c r="E25" s="129"/>
      <c r="F25" s="81">
        <f>COUNTIF(G4:G24,"B")</f>
        <v>8</v>
      </c>
      <c r="G25" s="81">
        <f>COUNTA(G4:G24)</f>
        <v>21</v>
      </c>
      <c r="H25" s="70">
        <f>SUM(H4:H24)</f>
        <v>12320</v>
      </c>
      <c r="I25" s="70">
        <f t="shared" ref="I25:X25" si="4">SUM(I4:I24)</f>
        <v>189</v>
      </c>
      <c r="J25" s="70">
        <f t="shared" si="4"/>
        <v>4305</v>
      </c>
      <c r="K25" s="70">
        <f t="shared" si="4"/>
        <v>2067</v>
      </c>
      <c r="L25" s="70">
        <f t="shared" si="4"/>
        <v>60</v>
      </c>
      <c r="M25" s="70">
        <f t="shared" si="4"/>
        <v>96</v>
      </c>
      <c r="N25" s="70">
        <f t="shared" si="4"/>
        <v>112</v>
      </c>
      <c r="O25" s="70">
        <f t="shared" si="4"/>
        <v>152</v>
      </c>
      <c r="P25" s="120" t="s">
        <v>727</v>
      </c>
      <c r="Q25" s="120" t="s">
        <v>727</v>
      </c>
      <c r="R25" s="70">
        <f t="shared" si="4"/>
        <v>104</v>
      </c>
      <c r="S25" s="70">
        <f t="shared" si="4"/>
        <v>8</v>
      </c>
      <c r="T25" s="70">
        <f t="shared" si="4"/>
        <v>13</v>
      </c>
      <c r="U25" s="70">
        <f t="shared" si="4"/>
        <v>48</v>
      </c>
      <c r="V25" s="70">
        <f t="shared" si="4"/>
        <v>295</v>
      </c>
      <c r="W25" s="70">
        <f t="shared" si="4"/>
        <v>7</v>
      </c>
      <c r="X25" s="70">
        <f t="shared" si="4"/>
        <v>274</v>
      </c>
      <c r="Y25" s="70">
        <f>SUM(I25:X25)</f>
        <v>7730</v>
      </c>
      <c r="Z25" s="70">
        <f>H25-Y25</f>
        <v>4590</v>
      </c>
      <c r="AA25" s="71">
        <f>Y25/H25</f>
        <v>0.62743506493506496</v>
      </c>
      <c r="AB25" s="71">
        <f>Z25/H25</f>
        <v>0.37256493506493504</v>
      </c>
    </row>
    <row r="27" spans="1:28" s="32" customFormat="1" ht="12" x14ac:dyDescent="0.25">
      <c r="A27" s="31"/>
      <c r="B27" s="31"/>
      <c r="C27" s="31"/>
      <c r="E27" s="133" t="s">
        <v>51</v>
      </c>
      <c r="F27" s="134"/>
      <c r="G27" s="134"/>
      <c r="H27" s="134"/>
      <c r="I27" s="85" t="s">
        <v>0</v>
      </c>
      <c r="J27" s="85" t="s">
        <v>1</v>
      </c>
      <c r="K27" s="85" t="s">
        <v>2</v>
      </c>
      <c r="L27" s="85" t="s">
        <v>27</v>
      </c>
      <c r="M27" s="85" t="s">
        <v>3</v>
      </c>
      <c r="N27" s="85" t="s">
        <v>28</v>
      </c>
      <c r="O27" s="85" t="s">
        <v>25</v>
      </c>
      <c r="P27" s="85" t="s">
        <v>29</v>
      </c>
      <c r="Q27" s="85" t="s">
        <v>4</v>
      </c>
      <c r="R27" s="36" t="s">
        <v>26</v>
      </c>
      <c r="S27" s="37" t="s">
        <v>46</v>
      </c>
      <c r="T27" s="37"/>
      <c r="AA27" s="33"/>
      <c r="AB27" s="33"/>
    </row>
    <row r="28" spans="1:28" s="4" customFormat="1" ht="12.75" x14ac:dyDescent="0.25">
      <c r="A28" s="3"/>
      <c r="B28" s="3"/>
      <c r="C28" s="3"/>
      <c r="E28" s="134"/>
      <c r="F28" s="134"/>
      <c r="G28" s="134"/>
      <c r="H28" s="134"/>
      <c r="I28" s="96">
        <v>235</v>
      </c>
      <c r="J28" s="96">
        <v>4453</v>
      </c>
      <c r="K28" s="96">
        <v>2130</v>
      </c>
      <c r="L28" s="96">
        <v>207</v>
      </c>
      <c r="M28" s="96">
        <v>160</v>
      </c>
      <c r="N28" s="96">
        <v>112</v>
      </c>
      <c r="O28" s="96">
        <v>152</v>
      </c>
      <c r="P28" s="96" t="s">
        <v>727</v>
      </c>
      <c r="Q28" s="96" t="s">
        <v>727</v>
      </c>
      <c r="R28" s="97">
        <f>W25</f>
        <v>7</v>
      </c>
      <c r="S28" s="98">
        <f>X25</f>
        <v>274</v>
      </c>
      <c r="T28" s="38"/>
      <c r="AA28" s="10"/>
      <c r="AB28" s="10"/>
    </row>
    <row r="29" spans="1:28" s="4" customFormat="1" ht="6.75" customHeight="1" x14ac:dyDescent="0.25">
      <c r="A29" s="3"/>
      <c r="B29" s="3"/>
      <c r="C29" s="3"/>
      <c r="F29" s="3"/>
      <c r="G29" s="3"/>
      <c r="H29" s="12"/>
      <c r="I29" s="3"/>
      <c r="J29" s="3"/>
      <c r="K29" s="3"/>
      <c r="L29" s="3"/>
      <c r="M29" s="3"/>
      <c r="N29" s="3"/>
      <c r="O29" s="3"/>
      <c r="P29" s="3"/>
      <c r="Q29" s="3"/>
      <c r="R29" s="39"/>
      <c r="S29" s="40"/>
      <c r="T29" s="40"/>
      <c r="AA29" s="10"/>
      <c r="AB29" s="10"/>
    </row>
    <row r="30" spans="1:28" s="13" customFormat="1" ht="12" x14ac:dyDescent="0.25">
      <c r="A30" s="34"/>
      <c r="B30" s="34"/>
      <c r="C30" s="34"/>
      <c r="E30" s="133" t="s">
        <v>52</v>
      </c>
      <c r="F30" s="133"/>
      <c r="G30" s="133"/>
      <c r="H30" s="133"/>
      <c r="I30" s="133" t="s">
        <v>530</v>
      </c>
      <c r="J30" s="134"/>
      <c r="K30" s="134"/>
      <c r="L30" s="133" t="s">
        <v>531</v>
      </c>
      <c r="M30" s="133"/>
      <c r="N30" s="85" t="s">
        <v>28</v>
      </c>
      <c r="O30" s="85" t="s">
        <v>25</v>
      </c>
      <c r="P30" s="85" t="s">
        <v>29</v>
      </c>
      <c r="Q30" s="85" t="s">
        <v>4</v>
      </c>
      <c r="AA30" s="35"/>
      <c r="AB30" s="35"/>
    </row>
    <row r="31" spans="1:28" s="4" customFormat="1" ht="12.75" x14ac:dyDescent="0.25">
      <c r="A31" s="3"/>
      <c r="B31" s="3"/>
      <c r="C31" s="3"/>
      <c r="E31" s="133"/>
      <c r="F31" s="133"/>
      <c r="G31" s="133"/>
      <c r="H31" s="133"/>
      <c r="I31" s="135">
        <f>I28+K28+M28</f>
        <v>2525</v>
      </c>
      <c r="J31" s="136"/>
      <c r="K31" s="136"/>
      <c r="L31" s="135">
        <f>J28+L28</f>
        <v>4660</v>
      </c>
      <c r="M31" s="136"/>
      <c r="N31" s="86">
        <f>N28</f>
        <v>112</v>
      </c>
      <c r="O31" s="86">
        <f>O28</f>
        <v>152</v>
      </c>
      <c r="P31" s="86" t="str">
        <f>P28</f>
        <v>N.P.</v>
      </c>
      <c r="Q31" s="86" t="str">
        <f>Q28</f>
        <v>N.P.</v>
      </c>
      <c r="AA31" s="10"/>
      <c r="AB31" s="10"/>
    </row>
    <row r="32" spans="1:28" s="4" customFormat="1" ht="12.75" x14ac:dyDescent="0.25">
      <c r="A32" s="3"/>
      <c r="B32" s="3"/>
      <c r="C32" s="3"/>
      <c r="F32" s="3"/>
      <c r="G32" s="3"/>
    </row>
    <row r="33" spans="1:28" s="4" customFormat="1" ht="15" customHeight="1" x14ac:dyDescent="0.25">
      <c r="A33" s="132" t="s">
        <v>730</v>
      </c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AA33" s="3"/>
      <c r="AB33" s="3"/>
    </row>
  </sheetData>
  <mergeCells count="25">
    <mergeCell ref="Z1:AB1"/>
    <mergeCell ref="Z2:Z3"/>
    <mergeCell ref="E27:H28"/>
    <mergeCell ref="E30:H31"/>
    <mergeCell ref="I30:K30"/>
    <mergeCell ref="L30:M30"/>
    <mergeCell ref="I31:K31"/>
    <mergeCell ref="L31:M31"/>
    <mergeCell ref="AA2:AA3"/>
    <mergeCell ref="F2:F3"/>
    <mergeCell ref="G2:G3"/>
    <mergeCell ref="H2:H3"/>
    <mergeCell ref="I2:Q2"/>
    <mergeCell ref="AB2:AB3"/>
    <mergeCell ref="R2:V2"/>
    <mergeCell ref="W2:W3"/>
    <mergeCell ref="D25:E25"/>
    <mergeCell ref="A33:Q33"/>
    <mergeCell ref="X2:X3"/>
    <mergeCell ref="Y2:Y3"/>
    <mergeCell ref="A2:A3"/>
    <mergeCell ref="B2:B3"/>
    <mergeCell ref="C2:C3"/>
    <mergeCell ref="D2:D3"/>
    <mergeCell ref="E2:E3"/>
  </mergeCells>
  <printOptions horizontalCentered="1"/>
  <pageMargins left="0.59055118110236227" right="0.39370078740157483" top="0.39370078740157483" bottom="0.47244094488188981" header="0.31496062992125984" footer="0.31496062992125984"/>
  <pageSetup paperSize="305" scale="87" firstPageNumber="187" orientation="landscape" useFirstPageNumber="1" r:id="rId1"/>
  <headerFooter>
    <oddFooter>&amp;C&amp;"Humnst777 Cn BT,Normal"&amp;P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M232"/>
  <sheetViews>
    <sheetView view="pageBreakPreview" zoomScale="115" zoomScaleNormal="115" zoomScaleSheetLayoutView="115" workbookViewId="0">
      <pane ySplit="3" topLeftCell="A64" activePane="bottomLeft" state="frozen"/>
      <selection activeCell="I11" sqref="I11:M11"/>
      <selection pane="bottomLeft" activeCell="A113" sqref="A113"/>
    </sheetView>
  </sheetViews>
  <sheetFormatPr baseColWidth="10" defaultRowHeight="12.75" x14ac:dyDescent="0.25"/>
  <cols>
    <col min="1" max="1" width="2.85546875" style="4" bestFit="1" customWidth="1"/>
    <col min="2" max="2" width="4" style="4" bestFit="1" customWidth="1"/>
    <col min="3" max="3" width="3.5703125" style="4" bestFit="1" customWidth="1"/>
    <col min="4" max="5" width="25" style="4" bestFit="1" customWidth="1"/>
    <col min="6" max="6" width="5.7109375" style="3" bestFit="1" customWidth="1"/>
    <col min="7" max="7" width="5.140625" style="3" bestFit="1" customWidth="1"/>
    <col min="8" max="8" width="6.5703125" style="4" bestFit="1" customWidth="1"/>
    <col min="9" max="9" width="4" style="4" bestFit="1" customWidth="1"/>
    <col min="10" max="11" width="5.42578125" style="4" bestFit="1" customWidth="1"/>
    <col min="12" max="12" width="5.140625" style="4" bestFit="1" customWidth="1"/>
    <col min="13" max="17" width="5.42578125" style="4" bestFit="1" customWidth="1"/>
    <col min="18" max="18" width="9.7109375" style="4" bestFit="1" customWidth="1"/>
    <col min="19" max="19" width="7.28515625" style="4" bestFit="1" customWidth="1"/>
    <col min="20" max="21" width="6.140625" style="4" bestFit="1" customWidth="1"/>
    <col min="22" max="22" width="8.140625" style="4" bestFit="1" customWidth="1"/>
    <col min="23" max="23" width="3.7109375" style="4" bestFit="1" customWidth="1"/>
    <col min="24" max="24" width="4.7109375" style="4" bestFit="1" customWidth="1"/>
    <col min="25" max="25" width="6.7109375" style="4" bestFit="1" customWidth="1"/>
    <col min="26" max="26" width="8.140625" style="4" bestFit="1" customWidth="1"/>
    <col min="27" max="27" width="7.140625" style="4" bestFit="1" customWidth="1"/>
    <col min="28" max="28" width="8.140625" style="4" bestFit="1" customWidth="1"/>
    <col min="29" max="29" width="11.42578125" style="4"/>
    <col min="30" max="30" width="25.42578125" style="4" bestFit="1" customWidth="1"/>
    <col min="31" max="36" width="4.85546875" style="4" bestFit="1" customWidth="1"/>
    <col min="37" max="37" width="4.140625" style="4" bestFit="1" customWidth="1"/>
    <col min="38" max="38" width="5.42578125" style="4" bestFit="1" customWidth="1"/>
    <col min="39" max="39" width="2.7109375" style="4" bestFit="1" customWidth="1"/>
    <col min="40" max="16384" width="11.42578125" style="4"/>
  </cols>
  <sheetData>
    <row r="1" spans="1:38" ht="40.5" customHeight="1" x14ac:dyDescent="0.25">
      <c r="A1" s="50" t="s">
        <v>534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139" t="s">
        <v>537</v>
      </c>
      <c r="AA1" s="140"/>
      <c r="AB1" s="140"/>
    </row>
    <row r="2" spans="1:38" s="13" customFormat="1" ht="11.25" customHeight="1" x14ac:dyDescent="0.25">
      <c r="A2" s="138" t="s">
        <v>24</v>
      </c>
      <c r="B2" s="138" t="s">
        <v>535</v>
      </c>
      <c r="C2" s="138" t="s">
        <v>536</v>
      </c>
      <c r="D2" s="138" t="s">
        <v>41</v>
      </c>
      <c r="E2" s="138" t="s">
        <v>42</v>
      </c>
      <c r="F2" s="138" t="s">
        <v>43</v>
      </c>
      <c r="G2" s="138" t="s">
        <v>44</v>
      </c>
      <c r="H2" s="142" t="s">
        <v>45</v>
      </c>
      <c r="I2" s="138" t="s">
        <v>532</v>
      </c>
      <c r="J2" s="138"/>
      <c r="K2" s="138"/>
      <c r="L2" s="138"/>
      <c r="M2" s="138"/>
      <c r="N2" s="138"/>
      <c r="O2" s="138"/>
      <c r="P2" s="138"/>
      <c r="Q2" s="138"/>
      <c r="R2" s="138" t="s">
        <v>533</v>
      </c>
      <c r="S2" s="138"/>
      <c r="T2" s="138"/>
      <c r="U2" s="138"/>
      <c r="V2" s="138"/>
      <c r="W2" s="138" t="s">
        <v>26</v>
      </c>
      <c r="X2" s="138" t="s">
        <v>46</v>
      </c>
      <c r="Y2" s="137" t="s">
        <v>47</v>
      </c>
      <c r="Z2" s="141" t="s">
        <v>48</v>
      </c>
      <c r="AA2" s="137" t="s">
        <v>50</v>
      </c>
      <c r="AB2" s="137" t="s">
        <v>49</v>
      </c>
    </row>
    <row r="3" spans="1:38" s="14" customFormat="1" x14ac:dyDescent="0.25">
      <c r="A3" s="138"/>
      <c r="B3" s="138"/>
      <c r="C3" s="138"/>
      <c r="D3" s="138"/>
      <c r="E3" s="138"/>
      <c r="F3" s="138"/>
      <c r="G3" s="138"/>
      <c r="H3" s="143"/>
      <c r="I3" s="84" t="s">
        <v>0</v>
      </c>
      <c r="J3" s="84" t="s">
        <v>1</v>
      </c>
      <c r="K3" s="84" t="s">
        <v>2</v>
      </c>
      <c r="L3" s="84" t="s">
        <v>27</v>
      </c>
      <c r="M3" s="84" t="s">
        <v>3</v>
      </c>
      <c r="N3" s="84" t="s">
        <v>28</v>
      </c>
      <c r="O3" s="84" t="s">
        <v>25</v>
      </c>
      <c r="P3" s="84" t="s">
        <v>29</v>
      </c>
      <c r="Q3" s="84" t="s">
        <v>4</v>
      </c>
      <c r="R3" s="84" t="s">
        <v>5</v>
      </c>
      <c r="S3" s="84" t="s">
        <v>6</v>
      </c>
      <c r="T3" s="84" t="s">
        <v>7</v>
      </c>
      <c r="U3" s="84" t="s">
        <v>8</v>
      </c>
      <c r="V3" s="84" t="s">
        <v>9</v>
      </c>
      <c r="W3" s="138"/>
      <c r="X3" s="138"/>
      <c r="Y3" s="137"/>
      <c r="Z3" s="141"/>
      <c r="AA3" s="137"/>
      <c r="AB3" s="137"/>
      <c r="AE3" s="52" t="s">
        <v>562</v>
      </c>
      <c r="AF3" s="52" t="s">
        <v>531</v>
      </c>
      <c r="AG3" s="52" t="s">
        <v>28</v>
      </c>
      <c r="AH3" s="52" t="s">
        <v>25</v>
      </c>
      <c r="AI3" s="52" t="s">
        <v>29</v>
      </c>
      <c r="AJ3" s="52" t="s">
        <v>4</v>
      </c>
      <c r="AK3" s="6" t="s">
        <v>26</v>
      </c>
      <c r="AL3" s="6" t="s">
        <v>46</v>
      </c>
    </row>
    <row r="4" spans="1:38" x14ac:dyDescent="0.25">
      <c r="A4" s="2">
        <v>1</v>
      </c>
      <c r="B4" s="2" t="s">
        <v>32</v>
      </c>
      <c r="C4" s="2">
        <v>38</v>
      </c>
      <c r="D4" s="1" t="s">
        <v>94</v>
      </c>
      <c r="E4" s="1" t="s">
        <v>94</v>
      </c>
      <c r="F4" s="2">
        <v>232</v>
      </c>
      <c r="G4" s="2" t="s">
        <v>10</v>
      </c>
      <c r="H4" s="1">
        <v>715</v>
      </c>
      <c r="I4" s="1">
        <v>4</v>
      </c>
      <c r="J4" s="1">
        <v>279</v>
      </c>
      <c r="K4" s="1">
        <v>30</v>
      </c>
      <c r="L4" s="1">
        <v>0</v>
      </c>
      <c r="M4" s="1">
        <v>242</v>
      </c>
      <c r="N4" s="2" t="s">
        <v>727</v>
      </c>
      <c r="O4" s="2" t="s">
        <v>727</v>
      </c>
      <c r="P4" s="2" t="s">
        <v>727</v>
      </c>
      <c r="Q4" s="2" t="s">
        <v>727</v>
      </c>
      <c r="R4" s="1">
        <v>0</v>
      </c>
      <c r="S4" s="1">
        <v>0</v>
      </c>
      <c r="T4" s="1">
        <v>0</v>
      </c>
      <c r="U4" s="1">
        <v>4</v>
      </c>
      <c r="V4" s="1">
        <v>0</v>
      </c>
      <c r="W4" s="1">
        <v>0</v>
      </c>
      <c r="X4" s="1">
        <v>20</v>
      </c>
      <c r="Y4" s="1">
        <f>SUM(I4:X4)</f>
        <v>579</v>
      </c>
      <c r="Z4" s="1">
        <f>H4-Y4</f>
        <v>136</v>
      </c>
      <c r="AA4" s="15">
        <f>Y4/H4</f>
        <v>0.80979020979020977</v>
      </c>
      <c r="AB4" s="15">
        <f>Z4/H4</f>
        <v>0.1902097902097902</v>
      </c>
      <c r="AD4" s="51" t="s">
        <v>538</v>
      </c>
      <c r="AE4" s="47">
        <v>1296</v>
      </c>
      <c r="AF4" s="47">
        <v>1603</v>
      </c>
      <c r="AG4" s="47">
        <v>0</v>
      </c>
      <c r="AH4" s="47">
        <v>0</v>
      </c>
      <c r="AI4" s="47">
        <v>0</v>
      </c>
      <c r="AJ4" s="47">
        <v>0</v>
      </c>
      <c r="AK4" s="47">
        <v>0</v>
      </c>
      <c r="AL4" s="47">
        <v>61</v>
      </c>
    </row>
    <row r="5" spans="1:38" x14ac:dyDescent="0.25">
      <c r="A5" s="2">
        <v>2</v>
      </c>
      <c r="B5" s="2" t="s">
        <v>32</v>
      </c>
      <c r="C5" s="2">
        <v>38</v>
      </c>
      <c r="D5" s="1" t="s">
        <v>94</v>
      </c>
      <c r="E5" s="1" t="s">
        <v>94</v>
      </c>
      <c r="F5" s="2">
        <v>232</v>
      </c>
      <c r="G5" s="2" t="s">
        <v>11</v>
      </c>
      <c r="H5" s="1">
        <v>716</v>
      </c>
      <c r="I5" s="1">
        <v>0</v>
      </c>
      <c r="J5" s="1">
        <v>262</v>
      </c>
      <c r="K5" s="1">
        <v>15</v>
      </c>
      <c r="L5" s="1">
        <v>0</v>
      </c>
      <c r="M5" s="1">
        <v>298</v>
      </c>
      <c r="N5" s="2" t="s">
        <v>727</v>
      </c>
      <c r="O5" s="2" t="s">
        <v>727</v>
      </c>
      <c r="P5" s="2" t="s">
        <v>727</v>
      </c>
      <c r="Q5" s="2" t="s">
        <v>727</v>
      </c>
      <c r="R5" s="1">
        <v>0</v>
      </c>
      <c r="S5" s="1">
        <v>0</v>
      </c>
      <c r="T5" s="1">
        <v>1</v>
      </c>
      <c r="U5" s="1">
        <v>1</v>
      </c>
      <c r="V5" s="1">
        <v>5</v>
      </c>
      <c r="W5" s="1">
        <v>0</v>
      </c>
      <c r="X5" s="1">
        <v>8</v>
      </c>
      <c r="Y5" s="1">
        <f t="shared" ref="Y5:Y94" si="0">SUM(I5:X5)</f>
        <v>590</v>
      </c>
      <c r="Z5" s="1">
        <f t="shared" ref="Z5:Z94" si="1">H5-Y5</f>
        <v>126</v>
      </c>
      <c r="AA5" s="15">
        <f t="shared" ref="AA5:AA94" si="2">Y5/H5</f>
        <v>0.82402234636871508</v>
      </c>
      <c r="AB5" s="15">
        <f t="shared" ref="AB5:AB94" si="3">Z5/H5</f>
        <v>0.17597765363128492</v>
      </c>
      <c r="AD5" s="8" t="s">
        <v>539</v>
      </c>
      <c r="AE5" s="47">
        <v>4903</v>
      </c>
      <c r="AF5" s="47">
        <v>2896</v>
      </c>
      <c r="AG5" s="47">
        <v>2325</v>
      </c>
      <c r="AH5" s="47">
        <v>1373</v>
      </c>
      <c r="AI5" s="47">
        <v>3</v>
      </c>
      <c r="AJ5" s="47">
        <v>3098</v>
      </c>
      <c r="AK5" s="47">
        <v>0</v>
      </c>
      <c r="AL5" s="47">
        <v>485</v>
      </c>
    </row>
    <row r="6" spans="1:38" x14ac:dyDescent="0.25">
      <c r="A6" s="2">
        <v>3</v>
      </c>
      <c r="B6" s="2" t="s">
        <v>32</v>
      </c>
      <c r="C6" s="2">
        <v>38</v>
      </c>
      <c r="D6" s="1" t="s">
        <v>94</v>
      </c>
      <c r="E6" s="1" t="s">
        <v>95</v>
      </c>
      <c r="F6" s="2">
        <v>233</v>
      </c>
      <c r="G6" s="2" t="s">
        <v>10</v>
      </c>
      <c r="H6" s="1">
        <v>404</v>
      </c>
      <c r="I6" s="1">
        <v>1</v>
      </c>
      <c r="J6" s="1">
        <v>217</v>
      </c>
      <c r="K6" s="1">
        <v>1</v>
      </c>
      <c r="L6" s="1">
        <v>1</v>
      </c>
      <c r="M6" s="1">
        <v>87</v>
      </c>
      <c r="N6" s="2" t="s">
        <v>727</v>
      </c>
      <c r="O6" s="2" t="s">
        <v>727</v>
      </c>
      <c r="P6" s="2" t="s">
        <v>727</v>
      </c>
      <c r="Q6" s="2" t="s">
        <v>727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6</v>
      </c>
      <c r="Y6" s="1">
        <f t="shared" si="0"/>
        <v>314</v>
      </c>
      <c r="Z6" s="1">
        <f t="shared" si="1"/>
        <v>90</v>
      </c>
      <c r="AA6" s="15">
        <f t="shared" si="2"/>
        <v>0.77722772277227725</v>
      </c>
      <c r="AB6" s="15">
        <f t="shared" si="3"/>
        <v>0.22277227722772278</v>
      </c>
      <c r="AD6" s="51" t="s">
        <v>540</v>
      </c>
      <c r="AE6" s="47">
        <v>789</v>
      </c>
      <c r="AF6" s="47">
        <v>980</v>
      </c>
      <c r="AG6" s="47">
        <v>309</v>
      </c>
      <c r="AH6" s="47">
        <v>52</v>
      </c>
      <c r="AI6" s="47">
        <v>0</v>
      </c>
      <c r="AJ6" s="47">
        <v>0</v>
      </c>
      <c r="AK6" s="47">
        <v>2</v>
      </c>
      <c r="AL6" s="47">
        <v>55</v>
      </c>
    </row>
    <row r="7" spans="1:38" x14ac:dyDescent="0.25">
      <c r="A7" s="2">
        <v>4</v>
      </c>
      <c r="B7" s="2" t="s">
        <v>32</v>
      </c>
      <c r="C7" s="2">
        <v>38</v>
      </c>
      <c r="D7" s="1" t="s">
        <v>94</v>
      </c>
      <c r="E7" s="1" t="s">
        <v>96</v>
      </c>
      <c r="F7" s="2">
        <v>234</v>
      </c>
      <c r="G7" s="2" t="s">
        <v>10</v>
      </c>
      <c r="H7" s="1">
        <v>411</v>
      </c>
      <c r="I7" s="1">
        <v>0</v>
      </c>
      <c r="J7" s="1">
        <v>189</v>
      </c>
      <c r="K7" s="1">
        <v>30</v>
      </c>
      <c r="L7" s="1">
        <v>1</v>
      </c>
      <c r="M7" s="1">
        <v>94</v>
      </c>
      <c r="N7" s="2" t="s">
        <v>727</v>
      </c>
      <c r="O7" s="2" t="s">
        <v>727</v>
      </c>
      <c r="P7" s="2" t="s">
        <v>727</v>
      </c>
      <c r="Q7" s="2" t="s">
        <v>727</v>
      </c>
      <c r="R7" s="1">
        <v>2</v>
      </c>
      <c r="S7" s="1">
        <v>0</v>
      </c>
      <c r="T7" s="1">
        <v>0</v>
      </c>
      <c r="U7" s="1">
        <v>1</v>
      </c>
      <c r="V7" s="1">
        <v>3</v>
      </c>
      <c r="W7" s="1">
        <v>0</v>
      </c>
      <c r="X7" s="1">
        <v>3</v>
      </c>
      <c r="Y7" s="1">
        <f t="shared" si="0"/>
        <v>323</v>
      </c>
      <c r="Z7" s="1">
        <f t="shared" si="1"/>
        <v>88</v>
      </c>
      <c r="AA7" s="15">
        <f t="shared" si="2"/>
        <v>0.78588807785888082</v>
      </c>
      <c r="AB7" s="15">
        <f t="shared" si="3"/>
        <v>0.21411192214111921</v>
      </c>
      <c r="AD7" s="8" t="s">
        <v>541</v>
      </c>
      <c r="AE7" s="47">
        <v>1448</v>
      </c>
      <c r="AF7" s="47">
        <v>2674</v>
      </c>
      <c r="AG7" s="47">
        <v>2684</v>
      </c>
      <c r="AH7" s="47">
        <v>0</v>
      </c>
      <c r="AI7" s="47">
        <v>0</v>
      </c>
      <c r="AJ7" s="47">
        <v>57</v>
      </c>
      <c r="AK7" s="47">
        <v>0</v>
      </c>
      <c r="AL7" s="47">
        <v>167</v>
      </c>
    </row>
    <row r="8" spans="1:38" x14ac:dyDescent="0.25">
      <c r="A8" s="2">
        <v>5</v>
      </c>
      <c r="B8" s="2" t="s">
        <v>32</v>
      </c>
      <c r="C8" s="2">
        <v>38</v>
      </c>
      <c r="D8" s="1" t="s">
        <v>94</v>
      </c>
      <c r="E8" s="1" t="s">
        <v>96</v>
      </c>
      <c r="F8" s="2">
        <v>234</v>
      </c>
      <c r="G8" s="2" t="s">
        <v>11</v>
      </c>
      <c r="H8" s="1">
        <v>412</v>
      </c>
      <c r="I8" s="1">
        <v>1</v>
      </c>
      <c r="J8" s="1">
        <v>136</v>
      </c>
      <c r="K8" s="1">
        <v>36</v>
      </c>
      <c r="L8" s="1">
        <v>1</v>
      </c>
      <c r="M8" s="1">
        <v>143</v>
      </c>
      <c r="N8" s="2" t="s">
        <v>727</v>
      </c>
      <c r="O8" s="2" t="s">
        <v>727</v>
      </c>
      <c r="P8" s="2" t="s">
        <v>727</v>
      </c>
      <c r="Q8" s="2" t="s">
        <v>727</v>
      </c>
      <c r="R8" s="1">
        <v>1</v>
      </c>
      <c r="S8" s="1">
        <v>0</v>
      </c>
      <c r="T8" s="1">
        <v>0</v>
      </c>
      <c r="U8" s="1">
        <v>3</v>
      </c>
      <c r="V8" s="1">
        <v>2</v>
      </c>
      <c r="W8" s="1">
        <v>0</v>
      </c>
      <c r="X8" s="1">
        <v>6</v>
      </c>
      <c r="Y8" s="1">
        <f t="shared" si="0"/>
        <v>329</v>
      </c>
      <c r="Z8" s="1">
        <f t="shared" si="1"/>
        <v>83</v>
      </c>
      <c r="AA8" s="15">
        <f t="shared" si="2"/>
        <v>0.79854368932038833</v>
      </c>
      <c r="AB8" s="15">
        <f t="shared" si="3"/>
        <v>0.20145631067961164</v>
      </c>
      <c r="AD8" s="51" t="s">
        <v>542</v>
      </c>
      <c r="AE8" s="47">
        <v>1520</v>
      </c>
      <c r="AF8" s="47">
        <v>1954</v>
      </c>
      <c r="AG8" s="47">
        <v>108</v>
      </c>
      <c r="AH8" s="47">
        <v>225</v>
      </c>
      <c r="AI8" s="47">
        <v>0</v>
      </c>
      <c r="AJ8" s="47">
        <v>878</v>
      </c>
      <c r="AK8" s="47">
        <v>3</v>
      </c>
      <c r="AL8" s="47">
        <v>166</v>
      </c>
    </row>
    <row r="9" spans="1:38" x14ac:dyDescent="0.25">
      <c r="A9" s="2">
        <v>6</v>
      </c>
      <c r="B9" s="2" t="s">
        <v>32</v>
      </c>
      <c r="C9" s="2">
        <v>38</v>
      </c>
      <c r="D9" s="1" t="s">
        <v>94</v>
      </c>
      <c r="E9" s="1" t="s">
        <v>94</v>
      </c>
      <c r="F9" s="2">
        <v>235</v>
      </c>
      <c r="G9" s="2" t="s">
        <v>10</v>
      </c>
      <c r="H9" s="1">
        <v>508</v>
      </c>
      <c r="I9" s="1">
        <v>1</v>
      </c>
      <c r="J9" s="1">
        <v>230</v>
      </c>
      <c r="K9" s="1">
        <v>12</v>
      </c>
      <c r="L9" s="1">
        <v>0</v>
      </c>
      <c r="M9" s="1">
        <v>153</v>
      </c>
      <c r="N9" s="2" t="s">
        <v>727</v>
      </c>
      <c r="O9" s="2" t="s">
        <v>727</v>
      </c>
      <c r="P9" s="2" t="s">
        <v>727</v>
      </c>
      <c r="Q9" s="2" t="s">
        <v>727</v>
      </c>
      <c r="R9" s="1">
        <v>3</v>
      </c>
      <c r="S9" s="1">
        <v>0</v>
      </c>
      <c r="T9" s="1">
        <v>0</v>
      </c>
      <c r="U9" s="1">
        <v>2</v>
      </c>
      <c r="V9" s="1">
        <v>1</v>
      </c>
      <c r="W9" s="1">
        <v>0</v>
      </c>
      <c r="X9" s="1">
        <v>11</v>
      </c>
      <c r="Y9" s="1">
        <f t="shared" si="0"/>
        <v>413</v>
      </c>
      <c r="Z9" s="1">
        <f t="shared" si="1"/>
        <v>95</v>
      </c>
      <c r="AA9" s="15">
        <f t="shared" si="2"/>
        <v>0.81299212598425197</v>
      </c>
      <c r="AB9" s="15">
        <f t="shared" si="3"/>
        <v>0.18700787401574803</v>
      </c>
      <c r="AD9" s="8" t="s">
        <v>543</v>
      </c>
      <c r="AE9" s="47">
        <v>445</v>
      </c>
      <c r="AF9" s="47">
        <v>664</v>
      </c>
      <c r="AG9" s="47">
        <v>0</v>
      </c>
      <c r="AH9" s="47">
        <v>276</v>
      </c>
      <c r="AI9" s="47">
        <v>1</v>
      </c>
      <c r="AJ9" s="47">
        <v>14</v>
      </c>
      <c r="AK9" s="47">
        <v>0</v>
      </c>
      <c r="AL9" s="47">
        <v>25</v>
      </c>
    </row>
    <row r="10" spans="1:38" x14ac:dyDescent="0.25">
      <c r="A10" s="2">
        <v>7</v>
      </c>
      <c r="B10" s="2" t="s">
        <v>32</v>
      </c>
      <c r="C10" s="2">
        <v>38</v>
      </c>
      <c r="D10" s="1" t="s">
        <v>94</v>
      </c>
      <c r="E10" s="1" t="s">
        <v>94</v>
      </c>
      <c r="F10" s="2">
        <v>235</v>
      </c>
      <c r="G10" s="2" t="s">
        <v>11</v>
      </c>
      <c r="H10" s="1">
        <v>509</v>
      </c>
      <c r="I10" s="1">
        <v>0</v>
      </c>
      <c r="J10" s="1">
        <v>270</v>
      </c>
      <c r="K10" s="1">
        <v>6</v>
      </c>
      <c r="L10" s="1">
        <v>2</v>
      </c>
      <c r="M10" s="1">
        <v>122</v>
      </c>
      <c r="N10" s="2" t="s">
        <v>727</v>
      </c>
      <c r="O10" s="2" t="s">
        <v>727</v>
      </c>
      <c r="P10" s="2" t="s">
        <v>727</v>
      </c>
      <c r="Q10" s="2" t="s">
        <v>727</v>
      </c>
      <c r="R10" s="1">
        <v>0</v>
      </c>
      <c r="S10" s="1">
        <v>0</v>
      </c>
      <c r="T10" s="1">
        <v>0</v>
      </c>
      <c r="U10" s="1">
        <v>2</v>
      </c>
      <c r="V10" s="1">
        <v>3</v>
      </c>
      <c r="W10" s="1">
        <v>0</v>
      </c>
      <c r="X10" s="1">
        <v>7</v>
      </c>
      <c r="Y10" s="1">
        <f t="shared" si="0"/>
        <v>412</v>
      </c>
      <c r="Z10" s="1">
        <f t="shared" si="1"/>
        <v>97</v>
      </c>
      <c r="AA10" s="15">
        <f t="shared" si="2"/>
        <v>0.80943025540275049</v>
      </c>
      <c r="AB10" s="15">
        <f t="shared" si="3"/>
        <v>0.19056974459724951</v>
      </c>
      <c r="AD10" s="51" t="s">
        <v>544</v>
      </c>
      <c r="AE10" s="47">
        <v>438</v>
      </c>
      <c r="AF10" s="47">
        <v>545</v>
      </c>
      <c r="AG10" s="47">
        <v>0</v>
      </c>
      <c r="AH10" s="47">
        <v>0</v>
      </c>
      <c r="AI10" s="47">
        <v>0</v>
      </c>
      <c r="AJ10" s="47">
        <v>0</v>
      </c>
      <c r="AK10" s="47">
        <v>0</v>
      </c>
      <c r="AL10" s="47">
        <v>34</v>
      </c>
    </row>
    <row r="11" spans="1:38" x14ac:dyDescent="0.25">
      <c r="A11" s="3"/>
      <c r="B11" s="3"/>
      <c r="C11" s="3"/>
      <c r="D11" s="128" t="s">
        <v>648</v>
      </c>
      <c r="E11" s="129"/>
      <c r="F11" s="81">
        <v>4</v>
      </c>
      <c r="G11" s="81">
        <v>7</v>
      </c>
      <c r="H11" s="70">
        <f>SUM(H4:H10)</f>
        <v>3675</v>
      </c>
      <c r="I11" s="70">
        <f t="shared" ref="I11:X11" si="4">SUM(I4:I10)</f>
        <v>7</v>
      </c>
      <c r="J11" s="70">
        <f t="shared" si="4"/>
        <v>1583</v>
      </c>
      <c r="K11" s="70">
        <f t="shared" si="4"/>
        <v>130</v>
      </c>
      <c r="L11" s="70">
        <f t="shared" si="4"/>
        <v>5</v>
      </c>
      <c r="M11" s="70">
        <f t="shared" si="4"/>
        <v>1139</v>
      </c>
      <c r="N11" s="120" t="s">
        <v>727</v>
      </c>
      <c r="O11" s="120" t="s">
        <v>727</v>
      </c>
      <c r="P11" s="120" t="s">
        <v>727</v>
      </c>
      <c r="Q11" s="120" t="s">
        <v>727</v>
      </c>
      <c r="R11" s="70">
        <f t="shared" si="4"/>
        <v>6</v>
      </c>
      <c r="S11" s="70">
        <f t="shared" si="4"/>
        <v>0</v>
      </c>
      <c r="T11" s="70">
        <f t="shared" si="4"/>
        <v>1</v>
      </c>
      <c r="U11" s="70">
        <f t="shared" si="4"/>
        <v>13</v>
      </c>
      <c r="V11" s="70">
        <f t="shared" si="4"/>
        <v>15</v>
      </c>
      <c r="W11" s="70">
        <f t="shared" si="4"/>
        <v>0</v>
      </c>
      <c r="X11" s="70">
        <f t="shared" si="4"/>
        <v>61</v>
      </c>
      <c r="Y11" s="70">
        <f t="shared" ref="Y11" si="5">SUM(I11:X11)</f>
        <v>2960</v>
      </c>
      <c r="Z11" s="70">
        <f t="shared" ref="Z11" si="6">H11-Y11</f>
        <v>715</v>
      </c>
      <c r="AA11" s="71">
        <f t="shared" ref="AA11" si="7">Y11/H11</f>
        <v>0.80544217687074826</v>
      </c>
      <c r="AB11" s="71">
        <f t="shared" ref="AB11" si="8">Z11/H11</f>
        <v>0.19455782312925171</v>
      </c>
      <c r="AD11" s="8" t="s">
        <v>545</v>
      </c>
      <c r="AE11" s="47">
        <v>329</v>
      </c>
      <c r="AF11" s="47">
        <v>472</v>
      </c>
      <c r="AG11" s="47">
        <v>0</v>
      </c>
      <c r="AH11" s="47">
        <v>229</v>
      </c>
      <c r="AI11" s="47">
        <v>0</v>
      </c>
      <c r="AJ11" s="47">
        <v>0</v>
      </c>
      <c r="AK11" s="47">
        <v>0</v>
      </c>
      <c r="AL11" s="47">
        <v>10</v>
      </c>
    </row>
    <row r="12" spans="1:38" x14ac:dyDescent="0.25">
      <c r="AD12" s="51" t="s">
        <v>546</v>
      </c>
      <c r="AE12" s="47">
        <v>705</v>
      </c>
      <c r="AF12" s="47">
        <v>1087</v>
      </c>
      <c r="AG12" s="47">
        <v>2</v>
      </c>
      <c r="AH12" s="47">
        <v>19</v>
      </c>
      <c r="AI12" s="47">
        <v>2</v>
      </c>
      <c r="AJ12" s="47">
        <v>1</v>
      </c>
      <c r="AK12" s="47">
        <v>2</v>
      </c>
      <c r="AL12" s="47">
        <v>85</v>
      </c>
    </row>
    <row r="13" spans="1:38" s="32" customFormat="1" x14ac:dyDescent="0.25">
      <c r="A13" s="31"/>
      <c r="B13" s="31"/>
      <c r="C13" s="31"/>
      <c r="E13" s="133" t="s">
        <v>51</v>
      </c>
      <c r="F13" s="134"/>
      <c r="G13" s="134"/>
      <c r="H13" s="134"/>
      <c r="I13" s="85" t="s">
        <v>0</v>
      </c>
      <c r="J13" s="85" t="s">
        <v>1</v>
      </c>
      <c r="K13" s="85" t="s">
        <v>2</v>
      </c>
      <c r="L13" s="85" t="s">
        <v>27</v>
      </c>
      <c r="M13" s="85" t="s">
        <v>3</v>
      </c>
      <c r="N13" s="85" t="s">
        <v>28</v>
      </c>
      <c r="O13" s="85" t="s">
        <v>25</v>
      </c>
      <c r="P13" s="85" t="s">
        <v>29</v>
      </c>
      <c r="Q13" s="85" t="s">
        <v>4</v>
      </c>
      <c r="R13" s="36" t="s">
        <v>26</v>
      </c>
      <c r="S13" s="37" t="s">
        <v>46</v>
      </c>
      <c r="T13" s="37"/>
      <c r="AA13" s="33"/>
      <c r="AB13" s="33"/>
      <c r="AC13" s="4"/>
      <c r="AD13" s="8" t="s">
        <v>547</v>
      </c>
      <c r="AE13" s="55">
        <v>163</v>
      </c>
      <c r="AF13" s="55">
        <v>75</v>
      </c>
      <c r="AG13" s="55">
        <v>0</v>
      </c>
      <c r="AH13" s="55">
        <v>150</v>
      </c>
      <c r="AI13" s="55">
        <v>0</v>
      </c>
      <c r="AJ13" s="55">
        <v>40</v>
      </c>
      <c r="AK13" s="55">
        <v>2</v>
      </c>
      <c r="AL13" s="55">
        <v>31</v>
      </c>
    </row>
    <row r="14" spans="1:38" x14ac:dyDescent="0.25">
      <c r="A14" s="3"/>
      <c r="B14" s="3"/>
      <c r="C14" s="3"/>
      <c r="E14" s="134"/>
      <c r="F14" s="134"/>
      <c r="G14" s="134"/>
      <c r="H14" s="134"/>
      <c r="I14" s="96">
        <v>9</v>
      </c>
      <c r="J14" s="96">
        <v>1591</v>
      </c>
      <c r="K14" s="96">
        <v>138</v>
      </c>
      <c r="L14" s="96">
        <v>12</v>
      </c>
      <c r="M14" s="96">
        <v>1149</v>
      </c>
      <c r="N14" s="96" t="s">
        <v>727</v>
      </c>
      <c r="O14" s="96" t="s">
        <v>727</v>
      </c>
      <c r="P14" s="96" t="s">
        <v>727</v>
      </c>
      <c r="Q14" s="96" t="s">
        <v>727</v>
      </c>
      <c r="R14" s="97">
        <f>W11</f>
        <v>0</v>
      </c>
      <c r="S14" s="98">
        <f>X11</f>
        <v>61</v>
      </c>
      <c r="T14" s="38"/>
      <c r="AA14" s="10"/>
      <c r="AB14" s="10"/>
      <c r="AD14" s="51" t="s">
        <v>548</v>
      </c>
      <c r="AE14" s="47">
        <v>424</v>
      </c>
      <c r="AF14" s="47">
        <v>1044</v>
      </c>
      <c r="AG14" s="47">
        <v>88</v>
      </c>
      <c r="AH14" s="47">
        <v>495</v>
      </c>
      <c r="AI14" s="47">
        <v>2457</v>
      </c>
      <c r="AJ14" s="47">
        <v>16</v>
      </c>
      <c r="AK14" s="47">
        <v>3</v>
      </c>
      <c r="AL14" s="47">
        <v>103</v>
      </c>
    </row>
    <row r="15" spans="1:38" x14ac:dyDescent="0.25">
      <c r="A15" s="3"/>
      <c r="B15" s="3"/>
      <c r="C15" s="3"/>
      <c r="H15" s="12"/>
      <c r="I15" s="3"/>
      <c r="J15" s="3"/>
      <c r="K15" s="3"/>
      <c r="L15" s="3"/>
      <c r="M15" s="3"/>
      <c r="N15" s="3"/>
      <c r="O15" s="3"/>
      <c r="P15" s="3"/>
      <c r="Q15" s="3"/>
      <c r="R15" s="39"/>
      <c r="S15" s="40"/>
      <c r="T15" s="40"/>
      <c r="AA15" s="10"/>
      <c r="AB15" s="10"/>
      <c r="AD15" s="8" t="s">
        <v>549</v>
      </c>
      <c r="AE15" s="47">
        <v>172</v>
      </c>
      <c r="AF15" s="47">
        <v>275</v>
      </c>
      <c r="AG15" s="47">
        <v>204</v>
      </c>
      <c r="AH15" s="47">
        <v>237</v>
      </c>
      <c r="AI15" s="47">
        <v>35</v>
      </c>
      <c r="AJ15" s="47">
        <v>39</v>
      </c>
      <c r="AK15" s="47">
        <v>0</v>
      </c>
      <c r="AL15" s="47">
        <v>27</v>
      </c>
    </row>
    <row r="16" spans="1:38" s="13" customFormat="1" x14ac:dyDescent="0.25">
      <c r="A16" s="34"/>
      <c r="B16" s="34"/>
      <c r="C16" s="34"/>
      <c r="E16" s="133" t="s">
        <v>52</v>
      </c>
      <c r="F16" s="133"/>
      <c r="G16" s="133"/>
      <c r="H16" s="133"/>
      <c r="I16" s="133" t="s">
        <v>530</v>
      </c>
      <c r="J16" s="134"/>
      <c r="K16" s="134"/>
      <c r="L16" s="133" t="s">
        <v>531</v>
      </c>
      <c r="M16" s="133"/>
      <c r="N16" s="85" t="s">
        <v>28</v>
      </c>
      <c r="O16" s="85" t="s">
        <v>25</v>
      </c>
      <c r="P16" s="85" t="s">
        <v>29</v>
      </c>
      <c r="Q16" s="85" t="s">
        <v>4</v>
      </c>
      <c r="AA16" s="35"/>
      <c r="AB16" s="35"/>
      <c r="AC16" s="4"/>
    </row>
    <row r="17" spans="1:39" x14ac:dyDescent="0.25">
      <c r="A17" s="3"/>
      <c r="B17" s="3"/>
      <c r="C17" s="3"/>
      <c r="E17" s="133"/>
      <c r="F17" s="133"/>
      <c r="G17" s="133"/>
      <c r="H17" s="133"/>
      <c r="I17" s="135">
        <f>I14+K14+M14</f>
        <v>1296</v>
      </c>
      <c r="J17" s="136"/>
      <c r="K17" s="136"/>
      <c r="L17" s="135">
        <f>J14+L14</f>
        <v>1603</v>
      </c>
      <c r="M17" s="136"/>
      <c r="N17" s="86" t="str">
        <f>N14</f>
        <v>N.P.</v>
      </c>
      <c r="O17" s="86" t="str">
        <f>O14</f>
        <v>N.P.</v>
      </c>
      <c r="P17" s="86" t="str">
        <f>P14</f>
        <v>N.P.</v>
      </c>
      <c r="Q17" s="86" t="str">
        <f>Q14</f>
        <v>N.P.</v>
      </c>
      <c r="AA17" s="10"/>
      <c r="AB17" s="10"/>
      <c r="AE17" s="4">
        <v>1448</v>
      </c>
      <c r="AH17" s="4">
        <v>2674</v>
      </c>
      <c r="AJ17" s="4">
        <v>2684</v>
      </c>
      <c r="AK17" s="4">
        <v>0</v>
      </c>
      <c r="AL17" s="4">
        <v>0</v>
      </c>
      <c r="AM17" s="4">
        <v>57</v>
      </c>
    </row>
    <row r="18" spans="1:39" x14ac:dyDescent="0.25">
      <c r="A18" s="3"/>
      <c r="B18" s="3"/>
      <c r="C18" s="3"/>
    </row>
    <row r="20" spans="1:39" x14ac:dyDescent="0.25">
      <c r="A20" s="2">
        <v>1</v>
      </c>
      <c r="B20" s="2" t="s">
        <v>32</v>
      </c>
      <c r="C20" s="2">
        <v>39</v>
      </c>
      <c r="D20" s="1" t="s">
        <v>97</v>
      </c>
      <c r="E20" s="1" t="s">
        <v>97</v>
      </c>
      <c r="F20" s="2">
        <v>236</v>
      </c>
      <c r="G20" s="2" t="s">
        <v>10</v>
      </c>
      <c r="H20" s="1">
        <v>522</v>
      </c>
      <c r="I20" s="1">
        <v>8</v>
      </c>
      <c r="J20" s="1">
        <v>39</v>
      </c>
      <c r="K20" s="1">
        <v>113</v>
      </c>
      <c r="L20" s="1">
        <v>17</v>
      </c>
      <c r="M20" s="1">
        <v>4</v>
      </c>
      <c r="N20" s="1">
        <v>99</v>
      </c>
      <c r="O20" s="1">
        <v>28</v>
      </c>
      <c r="P20" s="2" t="s">
        <v>727</v>
      </c>
      <c r="Q20" s="1">
        <v>53</v>
      </c>
      <c r="R20" s="1">
        <v>2</v>
      </c>
      <c r="S20" s="1">
        <v>0</v>
      </c>
      <c r="T20" s="1">
        <v>0</v>
      </c>
      <c r="U20" s="1">
        <v>1</v>
      </c>
      <c r="V20" s="1">
        <v>7</v>
      </c>
      <c r="W20" s="1">
        <v>0</v>
      </c>
      <c r="X20" s="1">
        <v>6</v>
      </c>
      <c r="Y20" s="1">
        <f t="shared" si="0"/>
        <v>377</v>
      </c>
      <c r="Z20" s="1">
        <f t="shared" si="1"/>
        <v>145</v>
      </c>
      <c r="AA20" s="15">
        <f t="shared" si="2"/>
        <v>0.72222222222222221</v>
      </c>
      <c r="AB20" s="15">
        <f t="shared" si="3"/>
        <v>0.27777777777777779</v>
      </c>
    </row>
    <row r="21" spans="1:39" x14ac:dyDescent="0.25">
      <c r="A21" s="2">
        <v>2</v>
      </c>
      <c r="B21" s="2" t="s">
        <v>32</v>
      </c>
      <c r="C21" s="2">
        <v>39</v>
      </c>
      <c r="D21" s="1" t="s">
        <v>97</v>
      </c>
      <c r="E21" s="1" t="s">
        <v>97</v>
      </c>
      <c r="F21" s="2">
        <v>236</v>
      </c>
      <c r="G21" s="2" t="s">
        <v>11</v>
      </c>
      <c r="H21" s="1">
        <v>522</v>
      </c>
      <c r="I21" s="1">
        <v>3</v>
      </c>
      <c r="J21" s="1">
        <v>29</v>
      </c>
      <c r="K21" s="1">
        <v>124</v>
      </c>
      <c r="L21" s="1">
        <v>10</v>
      </c>
      <c r="M21" s="1">
        <v>7</v>
      </c>
      <c r="N21" s="1">
        <v>88</v>
      </c>
      <c r="O21" s="1">
        <v>30</v>
      </c>
      <c r="P21" s="2" t="s">
        <v>727</v>
      </c>
      <c r="Q21" s="1">
        <v>53</v>
      </c>
      <c r="R21" s="1">
        <v>1</v>
      </c>
      <c r="S21" s="1">
        <v>0</v>
      </c>
      <c r="T21" s="1">
        <v>0</v>
      </c>
      <c r="U21" s="1">
        <v>5</v>
      </c>
      <c r="V21" s="1">
        <v>11</v>
      </c>
      <c r="W21" s="1">
        <v>0</v>
      </c>
      <c r="X21" s="1">
        <v>8</v>
      </c>
      <c r="Y21" s="1">
        <f t="shared" si="0"/>
        <v>369</v>
      </c>
      <c r="Z21" s="1">
        <f t="shared" si="1"/>
        <v>153</v>
      </c>
      <c r="AA21" s="15">
        <f t="shared" si="2"/>
        <v>0.7068965517241379</v>
      </c>
      <c r="AB21" s="15">
        <f t="shared" si="3"/>
        <v>0.29310344827586204</v>
      </c>
    </row>
    <row r="22" spans="1:39" x14ac:dyDescent="0.25">
      <c r="A22" s="2">
        <v>3</v>
      </c>
      <c r="B22" s="2" t="s">
        <v>32</v>
      </c>
      <c r="C22" s="2">
        <v>39</v>
      </c>
      <c r="D22" s="1" t="s">
        <v>97</v>
      </c>
      <c r="E22" s="1" t="s">
        <v>97</v>
      </c>
      <c r="F22" s="2">
        <v>236</v>
      </c>
      <c r="G22" s="2" t="s">
        <v>12</v>
      </c>
      <c r="H22" s="1">
        <v>522</v>
      </c>
      <c r="I22" s="1">
        <v>3</v>
      </c>
      <c r="J22" s="1">
        <v>46</v>
      </c>
      <c r="K22" s="1">
        <v>115</v>
      </c>
      <c r="L22" s="1">
        <v>20</v>
      </c>
      <c r="M22" s="1">
        <v>7</v>
      </c>
      <c r="N22" s="1">
        <v>70</v>
      </c>
      <c r="O22" s="1">
        <v>26</v>
      </c>
      <c r="P22" s="2" t="s">
        <v>727</v>
      </c>
      <c r="Q22" s="1">
        <v>53</v>
      </c>
      <c r="R22" s="1">
        <v>3</v>
      </c>
      <c r="S22" s="1">
        <v>0</v>
      </c>
      <c r="T22" s="1">
        <v>0</v>
      </c>
      <c r="U22" s="1">
        <v>3</v>
      </c>
      <c r="V22" s="1">
        <v>4</v>
      </c>
      <c r="W22" s="1">
        <v>0</v>
      </c>
      <c r="X22" s="1">
        <v>16</v>
      </c>
      <c r="Y22" s="1">
        <f t="shared" si="0"/>
        <v>366</v>
      </c>
      <c r="Z22" s="1">
        <f t="shared" si="1"/>
        <v>156</v>
      </c>
      <c r="AA22" s="15">
        <f t="shared" si="2"/>
        <v>0.70114942528735635</v>
      </c>
      <c r="AB22" s="15">
        <f t="shared" si="3"/>
        <v>0.2988505747126437</v>
      </c>
    </row>
    <row r="23" spans="1:39" x14ac:dyDescent="0.25">
      <c r="A23" s="2">
        <v>4</v>
      </c>
      <c r="B23" s="2" t="s">
        <v>32</v>
      </c>
      <c r="C23" s="2">
        <v>39</v>
      </c>
      <c r="D23" s="1" t="s">
        <v>97</v>
      </c>
      <c r="E23" s="1" t="s">
        <v>97</v>
      </c>
      <c r="F23" s="2">
        <v>237</v>
      </c>
      <c r="G23" s="2" t="s">
        <v>10</v>
      </c>
      <c r="H23" s="1">
        <v>678</v>
      </c>
      <c r="I23" s="1">
        <v>4</v>
      </c>
      <c r="J23" s="1">
        <v>65</v>
      </c>
      <c r="K23" s="1">
        <v>146</v>
      </c>
      <c r="L23" s="1">
        <v>30</v>
      </c>
      <c r="M23" s="1">
        <v>14</v>
      </c>
      <c r="N23" s="1">
        <v>79</v>
      </c>
      <c r="O23" s="1">
        <v>59</v>
      </c>
      <c r="P23" s="2" t="s">
        <v>727</v>
      </c>
      <c r="Q23" s="1">
        <v>54</v>
      </c>
      <c r="R23" s="1">
        <v>4</v>
      </c>
      <c r="S23" s="1">
        <v>2</v>
      </c>
      <c r="T23" s="1">
        <v>0</v>
      </c>
      <c r="U23" s="1">
        <v>7</v>
      </c>
      <c r="V23" s="1">
        <v>6</v>
      </c>
      <c r="W23" s="1">
        <v>0</v>
      </c>
      <c r="X23" s="1">
        <v>16</v>
      </c>
      <c r="Y23" s="1">
        <f t="shared" si="0"/>
        <v>486</v>
      </c>
      <c r="Z23" s="1">
        <f t="shared" si="1"/>
        <v>192</v>
      </c>
      <c r="AA23" s="15">
        <f t="shared" si="2"/>
        <v>0.7168141592920354</v>
      </c>
      <c r="AB23" s="15">
        <f t="shared" si="3"/>
        <v>0.2831858407079646</v>
      </c>
    </row>
    <row r="24" spans="1:39" x14ac:dyDescent="0.25">
      <c r="A24" s="2">
        <v>5</v>
      </c>
      <c r="B24" s="2" t="s">
        <v>32</v>
      </c>
      <c r="C24" s="2">
        <v>39</v>
      </c>
      <c r="D24" s="1" t="s">
        <v>97</v>
      </c>
      <c r="E24" s="1" t="s">
        <v>97</v>
      </c>
      <c r="F24" s="2">
        <v>237</v>
      </c>
      <c r="G24" s="2" t="s">
        <v>11</v>
      </c>
      <c r="H24" s="1">
        <v>679</v>
      </c>
      <c r="I24" s="1">
        <v>4</v>
      </c>
      <c r="J24" s="1">
        <v>59</v>
      </c>
      <c r="K24" s="1">
        <v>142</v>
      </c>
      <c r="L24" s="1">
        <v>24</v>
      </c>
      <c r="M24" s="1">
        <v>10</v>
      </c>
      <c r="N24" s="1">
        <v>70</v>
      </c>
      <c r="O24" s="1">
        <v>40</v>
      </c>
      <c r="P24" s="2" t="s">
        <v>727</v>
      </c>
      <c r="Q24" s="1">
        <v>49</v>
      </c>
      <c r="R24" s="1">
        <v>2</v>
      </c>
      <c r="S24" s="1">
        <v>0</v>
      </c>
      <c r="T24" s="1">
        <v>0</v>
      </c>
      <c r="U24" s="1">
        <v>9</v>
      </c>
      <c r="V24" s="1">
        <v>13</v>
      </c>
      <c r="W24" s="1">
        <v>0</v>
      </c>
      <c r="X24" s="1">
        <v>17</v>
      </c>
      <c r="Y24" s="1">
        <f t="shared" si="0"/>
        <v>439</v>
      </c>
      <c r="Z24" s="1">
        <f t="shared" si="1"/>
        <v>240</v>
      </c>
      <c r="AA24" s="15">
        <f t="shared" si="2"/>
        <v>0.64653902798232699</v>
      </c>
      <c r="AB24" s="15">
        <f t="shared" si="3"/>
        <v>0.35346097201767307</v>
      </c>
    </row>
    <row r="25" spans="1:39" x14ac:dyDescent="0.25">
      <c r="A25" s="2">
        <v>6</v>
      </c>
      <c r="B25" s="2" t="s">
        <v>32</v>
      </c>
      <c r="C25" s="2">
        <v>39</v>
      </c>
      <c r="D25" s="1" t="s">
        <v>97</v>
      </c>
      <c r="E25" s="1" t="s">
        <v>97</v>
      </c>
      <c r="F25" s="2">
        <v>238</v>
      </c>
      <c r="G25" s="2" t="s">
        <v>10</v>
      </c>
      <c r="H25" s="1">
        <v>589</v>
      </c>
      <c r="I25" s="1">
        <v>5</v>
      </c>
      <c r="J25" s="1">
        <v>21</v>
      </c>
      <c r="K25" s="1">
        <v>115</v>
      </c>
      <c r="L25" s="1">
        <v>15</v>
      </c>
      <c r="M25" s="1">
        <v>15</v>
      </c>
      <c r="N25" s="1">
        <v>107</v>
      </c>
      <c r="O25" s="1">
        <v>91</v>
      </c>
      <c r="P25" s="2" t="s">
        <v>727</v>
      </c>
      <c r="Q25" s="1">
        <v>63</v>
      </c>
      <c r="R25" s="1">
        <v>6</v>
      </c>
      <c r="S25" s="1">
        <v>2</v>
      </c>
      <c r="T25" s="1">
        <v>0</v>
      </c>
      <c r="U25" s="1">
        <v>3</v>
      </c>
      <c r="V25" s="1">
        <v>2</v>
      </c>
      <c r="W25" s="1">
        <v>0</v>
      </c>
      <c r="X25" s="1">
        <v>11</v>
      </c>
      <c r="Y25" s="1">
        <f t="shared" si="0"/>
        <v>456</v>
      </c>
      <c r="Z25" s="1">
        <f t="shared" si="1"/>
        <v>133</v>
      </c>
      <c r="AA25" s="15">
        <f t="shared" si="2"/>
        <v>0.77419354838709675</v>
      </c>
      <c r="AB25" s="15">
        <f t="shared" si="3"/>
        <v>0.22580645161290322</v>
      </c>
    </row>
    <row r="26" spans="1:39" x14ac:dyDescent="0.25">
      <c r="A26" s="2">
        <v>7</v>
      </c>
      <c r="B26" s="2" t="s">
        <v>32</v>
      </c>
      <c r="C26" s="2">
        <v>39</v>
      </c>
      <c r="D26" s="1" t="s">
        <v>97</v>
      </c>
      <c r="E26" s="1" t="s">
        <v>97</v>
      </c>
      <c r="F26" s="2">
        <v>238</v>
      </c>
      <c r="G26" s="2" t="s">
        <v>11</v>
      </c>
      <c r="H26" s="1">
        <v>590</v>
      </c>
      <c r="I26" s="1">
        <v>4</v>
      </c>
      <c r="J26" s="1">
        <v>26</v>
      </c>
      <c r="K26" s="1">
        <v>95</v>
      </c>
      <c r="L26" s="1">
        <v>15</v>
      </c>
      <c r="M26" s="1">
        <v>20</v>
      </c>
      <c r="N26" s="1">
        <v>98</v>
      </c>
      <c r="O26" s="1">
        <v>57</v>
      </c>
      <c r="P26" s="2" t="s">
        <v>727</v>
      </c>
      <c r="Q26" s="1">
        <v>101</v>
      </c>
      <c r="R26" s="1">
        <v>3</v>
      </c>
      <c r="S26" s="1">
        <v>1</v>
      </c>
      <c r="T26" s="1">
        <v>0</v>
      </c>
      <c r="U26" s="1">
        <v>5</v>
      </c>
      <c r="V26" s="1">
        <v>3</v>
      </c>
      <c r="W26" s="1">
        <v>0</v>
      </c>
      <c r="X26" s="1">
        <v>19</v>
      </c>
      <c r="Y26" s="1">
        <f t="shared" si="0"/>
        <v>447</v>
      </c>
      <c r="Z26" s="1">
        <f t="shared" si="1"/>
        <v>143</v>
      </c>
      <c r="AA26" s="15">
        <f t="shared" si="2"/>
        <v>0.75762711864406784</v>
      </c>
      <c r="AB26" s="15">
        <f t="shared" si="3"/>
        <v>0.24237288135593221</v>
      </c>
    </row>
    <row r="27" spans="1:39" x14ac:dyDescent="0.25">
      <c r="A27" s="2">
        <v>8</v>
      </c>
      <c r="B27" s="2" t="s">
        <v>32</v>
      </c>
      <c r="C27" s="2">
        <v>39</v>
      </c>
      <c r="D27" s="1" t="s">
        <v>97</v>
      </c>
      <c r="E27" s="1" t="s">
        <v>97</v>
      </c>
      <c r="F27" s="2">
        <v>239</v>
      </c>
      <c r="G27" s="2" t="s">
        <v>10</v>
      </c>
      <c r="H27" s="1">
        <v>522</v>
      </c>
      <c r="I27" s="1">
        <v>3</v>
      </c>
      <c r="J27" s="1">
        <v>23</v>
      </c>
      <c r="K27" s="1">
        <v>110</v>
      </c>
      <c r="L27" s="1">
        <v>13</v>
      </c>
      <c r="M27" s="1">
        <v>4</v>
      </c>
      <c r="N27" s="1">
        <v>85</v>
      </c>
      <c r="O27" s="1">
        <v>19</v>
      </c>
      <c r="P27" s="2" t="s">
        <v>727</v>
      </c>
      <c r="Q27" s="1">
        <v>101</v>
      </c>
      <c r="R27" s="1">
        <v>2</v>
      </c>
      <c r="S27" s="1">
        <v>0</v>
      </c>
      <c r="T27" s="1">
        <v>0</v>
      </c>
      <c r="U27" s="1">
        <v>1</v>
      </c>
      <c r="V27" s="1">
        <v>4</v>
      </c>
      <c r="W27" s="1">
        <v>0</v>
      </c>
      <c r="X27" s="1">
        <v>5</v>
      </c>
      <c r="Y27" s="1">
        <f t="shared" si="0"/>
        <v>370</v>
      </c>
      <c r="Z27" s="1">
        <f t="shared" si="1"/>
        <v>152</v>
      </c>
      <c r="AA27" s="15">
        <f t="shared" si="2"/>
        <v>0.70881226053639845</v>
      </c>
      <c r="AB27" s="15">
        <f t="shared" si="3"/>
        <v>0.29118773946360155</v>
      </c>
    </row>
    <row r="28" spans="1:39" x14ac:dyDescent="0.25">
      <c r="A28" s="2">
        <v>9</v>
      </c>
      <c r="B28" s="2" t="s">
        <v>32</v>
      </c>
      <c r="C28" s="2">
        <v>39</v>
      </c>
      <c r="D28" s="1" t="s">
        <v>97</v>
      </c>
      <c r="E28" s="1" t="s">
        <v>97</v>
      </c>
      <c r="F28" s="2">
        <v>239</v>
      </c>
      <c r="G28" s="2" t="s">
        <v>11</v>
      </c>
      <c r="H28" s="1">
        <v>523</v>
      </c>
      <c r="I28" s="1">
        <v>6</v>
      </c>
      <c r="J28" s="1">
        <v>30</v>
      </c>
      <c r="K28" s="1">
        <v>115</v>
      </c>
      <c r="L28" s="1">
        <v>12</v>
      </c>
      <c r="M28" s="1">
        <v>6</v>
      </c>
      <c r="N28" s="1">
        <v>71</v>
      </c>
      <c r="O28" s="1">
        <v>39</v>
      </c>
      <c r="P28" s="2" t="s">
        <v>727</v>
      </c>
      <c r="Q28" s="1">
        <v>60</v>
      </c>
      <c r="R28" s="1">
        <v>8</v>
      </c>
      <c r="S28" s="1">
        <v>0</v>
      </c>
      <c r="T28" s="1">
        <v>0</v>
      </c>
      <c r="U28" s="1">
        <v>0</v>
      </c>
      <c r="V28" s="1">
        <v>5</v>
      </c>
      <c r="W28" s="1">
        <v>0</v>
      </c>
      <c r="X28" s="1">
        <v>11</v>
      </c>
      <c r="Y28" s="1">
        <f t="shared" si="0"/>
        <v>363</v>
      </c>
      <c r="Z28" s="1">
        <f t="shared" si="1"/>
        <v>160</v>
      </c>
      <c r="AA28" s="15">
        <f t="shared" si="2"/>
        <v>0.6940726577437859</v>
      </c>
      <c r="AB28" s="15">
        <f t="shared" si="3"/>
        <v>0.30592734225621415</v>
      </c>
    </row>
    <row r="29" spans="1:39" x14ac:dyDescent="0.25">
      <c r="A29" s="2">
        <v>10</v>
      </c>
      <c r="B29" s="2" t="s">
        <v>32</v>
      </c>
      <c r="C29" s="2">
        <v>39</v>
      </c>
      <c r="D29" s="1" t="s">
        <v>97</v>
      </c>
      <c r="E29" s="1" t="s">
        <v>97</v>
      </c>
      <c r="F29" s="2">
        <v>239</v>
      </c>
      <c r="G29" s="2" t="s">
        <v>12</v>
      </c>
      <c r="H29" s="1">
        <v>523</v>
      </c>
      <c r="I29" s="1">
        <v>5</v>
      </c>
      <c r="J29" s="1">
        <v>25</v>
      </c>
      <c r="K29" s="1">
        <v>112</v>
      </c>
      <c r="L29" s="1">
        <v>25</v>
      </c>
      <c r="M29" s="1">
        <v>3</v>
      </c>
      <c r="N29" s="1">
        <v>72</v>
      </c>
      <c r="O29" s="1">
        <v>39</v>
      </c>
      <c r="P29" s="2" t="s">
        <v>727</v>
      </c>
      <c r="Q29" s="1">
        <v>59</v>
      </c>
      <c r="R29" s="1">
        <v>0</v>
      </c>
      <c r="S29" s="1">
        <v>0</v>
      </c>
      <c r="T29" s="1">
        <v>0</v>
      </c>
      <c r="U29" s="1">
        <v>1</v>
      </c>
      <c r="V29" s="1">
        <v>2</v>
      </c>
      <c r="W29" s="1">
        <v>0</v>
      </c>
      <c r="X29" s="1">
        <v>12</v>
      </c>
      <c r="Y29" s="1">
        <f t="shared" si="0"/>
        <v>355</v>
      </c>
      <c r="Z29" s="1">
        <f t="shared" si="1"/>
        <v>168</v>
      </c>
      <c r="AA29" s="15">
        <f t="shared" si="2"/>
        <v>0.67877629063097511</v>
      </c>
      <c r="AB29" s="15">
        <f t="shared" si="3"/>
        <v>0.32122370936902483</v>
      </c>
    </row>
    <row r="30" spans="1:39" x14ac:dyDescent="0.25">
      <c r="A30" s="2">
        <v>11</v>
      </c>
      <c r="B30" s="2" t="s">
        <v>32</v>
      </c>
      <c r="C30" s="2">
        <v>39</v>
      </c>
      <c r="D30" s="1" t="s">
        <v>97</v>
      </c>
      <c r="E30" s="1" t="s">
        <v>97</v>
      </c>
      <c r="F30" s="2">
        <v>240</v>
      </c>
      <c r="G30" s="2" t="s">
        <v>10</v>
      </c>
      <c r="H30" s="1">
        <v>504</v>
      </c>
      <c r="I30" s="1">
        <v>1</v>
      </c>
      <c r="J30" s="1">
        <v>32</v>
      </c>
      <c r="K30" s="1">
        <v>92</v>
      </c>
      <c r="L30" s="1">
        <v>7</v>
      </c>
      <c r="M30" s="1">
        <v>6</v>
      </c>
      <c r="N30" s="1">
        <v>92</v>
      </c>
      <c r="O30" s="1">
        <v>36</v>
      </c>
      <c r="P30" s="2" t="s">
        <v>727</v>
      </c>
      <c r="Q30" s="1">
        <v>79</v>
      </c>
      <c r="R30" s="1">
        <v>2</v>
      </c>
      <c r="S30" s="1">
        <v>1</v>
      </c>
      <c r="T30" s="1">
        <v>0</v>
      </c>
      <c r="U30" s="1">
        <v>2</v>
      </c>
      <c r="V30" s="1">
        <v>6</v>
      </c>
      <c r="W30" s="1">
        <v>0</v>
      </c>
      <c r="X30" s="1">
        <v>9</v>
      </c>
      <c r="Y30" s="1">
        <f t="shared" si="0"/>
        <v>365</v>
      </c>
      <c r="Z30" s="1">
        <f t="shared" si="1"/>
        <v>139</v>
      </c>
      <c r="AA30" s="15">
        <f t="shared" si="2"/>
        <v>0.72420634920634919</v>
      </c>
      <c r="AB30" s="15">
        <f t="shared" si="3"/>
        <v>0.27579365079365081</v>
      </c>
    </row>
    <row r="31" spans="1:39" x14ac:dyDescent="0.25">
      <c r="A31" s="2">
        <v>12</v>
      </c>
      <c r="B31" s="2" t="s">
        <v>32</v>
      </c>
      <c r="C31" s="2">
        <v>39</v>
      </c>
      <c r="D31" s="1" t="s">
        <v>97</v>
      </c>
      <c r="E31" s="1" t="s">
        <v>97</v>
      </c>
      <c r="F31" s="2">
        <v>240</v>
      </c>
      <c r="G31" s="2" t="s">
        <v>11</v>
      </c>
      <c r="H31" s="1">
        <v>504</v>
      </c>
      <c r="I31" s="1">
        <v>2</v>
      </c>
      <c r="J31" s="1">
        <v>25</v>
      </c>
      <c r="K31" s="1">
        <v>100</v>
      </c>
      <c r="L31" s="1">
        <v>16</v>
      </c>
      <c r="M31" s="1">
        <v>3</v>
      </c>
      <c r="N31" s="1">
        <v>102</v>
      </c>
      <c r="O31" s="1">
        <v>22</v>
      </c>
      <c r="P31" s="2" t="s">
        <v>727</v>
      </c>
      <c r="Q31" s="1">
        <v>92</v>
      </c>
      <c r="R31" s="1">
        <v>6</v>
      </c>
      <c r="S31" s="1">
        <v>3</v>
      </c>
      <c r="T31" s="1">
        <v>0</v>
      </c>
      <c r="U31" s="1">
        <v>3</v>
      </c>
      <c r="V31" s="1">
        <v>6</v>
      </c>
      <c r="W31" s="1">
        <v>0</v>
      </c>
      <c r="X31" s="1">
        <v>14</v>
      </c>
      <c r="Y31" s="1">
        <f t="shared" si="0"/>
        <v>394</v>
      </c>
      <c r="Z31" s="1">
        <f t="shared" si="1"/>
        <v>110</v>
      </c>
      <c r="AA31" s="15">
        <f t="shared" si="2"/>
        <v>0.78174603174603174</v>
      </c>
      <c r="AB31" s="15">
        <f t="shared" si="3"/>
        <v>0.21825396825396826</v>
      </c>
    </row>
    <row r="32" spans="1:39" x14ac:dyDescent="0.25">
      <c r="A32" s="2">
        <v>13</v>
      </c>
      <c r="B32" s="2" t="s">
        <v>32</v>
      </c>
      <c r="C32" s="2">
        <v>39</v>
      </c>
      <c r="D32" s="1" t="s">
        <v>97</v>
      </c>
      <c r="E32" s="1" t="s">
        <v>97</v>
      </c>
      <c r="F32" s="2">
        <v>241</v>
      </c>
      <c r="G32" s="2" t="s">
        <v>10</v>
      </c>
      <c r="H32" s="1">
        <v>615</v>
      </c>
      <c r="I32" s="1">
        <v>5</v>
      </c>
      <c r="J32" s="1">
        <v>36</v>
      </c>
      <c r="K32" s="1">
        <v>138</v>
      </c>
      <c r="L32" s="1">
        <v>9</v>
      </c>
      <c r="M32" s="1">
        <v>19</v>
      </c>
      <c r="N32" s="1">
        <v>65</v>
      </c>
      <c r="O32" s="1">
        <v>55</v>
      </c>
      <c r="P32" s="2" t="s">
        <v>727</v>
      </c>
      <c r="Q32" s="1">
        <v>86</v>
      </c>
      <c r="R32" s="1">
        <v>7</v>
      </c>
      <c r="S32" s="1">
        <v>0</v>
      </c>
      <c r="T32" s="1">
        <v>0</v>
      </c>
      <c r="U32" s="1">
        <v>0</v>
      </c>
      <c r="V32" s="1">
        <v>4</v>
      </c>
      <c r="W32" s="1">
        <v>0</v>
      </c>
      <c r="X32" s="1">
        <v>18</v>
      </c>
      <c r="Y32" s="1">
        <f t="shared" si="0"/>
        <v>442</v>
      </c>
      <c r="Z32" s="1">
        <f t="shared" si="1"/>
        <v>173</v>
      </c>
      <c r="AA32" s="15">
        <f t="shared" si="2"/>
        <v>0.71869918699186996</v>
      </c>
      <c r="AB32" s="15">
        <f t="shared" si="3"/>
        <v>0.28130081300813009</v>
      </c>
    </row>
    <row r="33" spans="1:28" x14ac:dyDescent="0.25">
      <c r="A33" s="2">
        <v>14</v>
      </c>
      <c r="B33" s="2" t="s">
        <v>32</v>
      </c>
      <c r="C33" s="2">
        <v>39</v>
      </c>
      <c r="D33" s="1" t="s">
        <v>97</v>
      </c>
      <c r="E33" s="1" t="s">
        <v>97</v>
      </c>
      <c r="F33" s="2">
        <v>241</v>
      </c>
      <c r="G33" s="2" t="s">
        <v>11</v>
      </c>
      <c r="H33" s="1">
        <v>615</v>
      </c>
      <c r="I33" s="1">
        <v>3</v>
      </c>
      <c r="J33" s="1">
        <v>41</v>
      </c>
      <c r="K33" s="1">
        <v>127</v>
      </c>
      <c r="L33" s="1">
        <v>19</v>
      </c>
      <c r="M33" s="1">
        <v>20</v>
      </c>
      <c r="N33" s="1">
        <v>87</v>
      </c>
      <c r="O33" s="1">
        <v>38</v>
      </c>
      <c r="P33" s="2" t="s">
        <v>727</v>
      </c>
      <c r="Q33" s="1">
        <v>86</v>
      </c>
      <c r="R33" s="1">
        <v>7</v>
      </c>
      <c r="S33" s="1">
        <v>1</v>
      </c>
      <c r="T33" s="1">
        <v>0</v>
      </c>
      <c r="U33" s="1">
        <v>5</v>
      </c>
      <c r="V33" s="1">
        <v>2</v>
      </c>
      <c r="W33" s="1">
        <v>0</v>
      </c>
      <c r="X33" s="1">
        <v>12</v>
      </c>
      <c r="Y33" s="1">
        <f t="shared" si="0"/>
        <v>448</v>
      </c>
      <c r="Z33" s="1">
        <f t="shared" si="1"/>
        <v>167</v>
      </c>
      <c r="AA33" s="15">
        <f t="shared" si="2"/>
        <v>0.72845528455284558</v>
      </c>
      <c r="AB33" s="15">
        <f t="shared" si="3"/>
        <v>0.27154471544715447</v>
      </c>
    </row>
    <row r="34" spans="1:28" x14ac:dyDescent="0.25">
      <c r="A34" s="2">
        <v>15</v>
      </c>
      <c r="B34" s="2" t="s">
        <v>32</v>
      </c>
      <c r="C34" s="2">
        <v>39</v>
      </c>
      <c r="D34" s="1" t="s">
        <v>97</v>
      </c>
      <c r="E34" s="1" t="s">
        <v>98</v>
      </c>
      <c r="F34" s="2">
        <v>242</v>
      </c>
      <c r="G34" s="2" t="s">
        <v>10</v>
      </c>
      <c r="H34" s="1">
        <v>335</v>
      </c>
      <c r="I34" s="1">
        <v>1</v>
      </c>
      <c r="J34" s="1">
        <v>60</v>
      </c>
      <c r="K34" s="1">
        <v>58</v>
      </c>
      <c r="L34" s="1">
        <v>5</v>
      </c>
      <c r="M34" s="1">
        <v>5</v>
      </c>
      <c r="N34" s="1">
        <v>5</v>
      </c>
      <c r="O34" s="1">
        <v>17</v>
      </c>
      <c r="P34" s="2" t="s">
        <v>727</v>
      </c>
      <c r="Q34" s="1">
        <v>71</v>
      </c>
      <c r="R34" s="1">
        <v>1</v>
      </c>
      <c r="S34" s="1">
        <v>0</v>
      </c>
      <c r="T34" s="1">
        <v>0</v>
      </c>
      <c r="U34" s="1">
        <v>0</v>
      </c>
      <c r="V34" s="1">
        <v>4</v>
      </c>
      <c r="W34" s="1">
        <v>0</v>
      </c>
      <c r="X34" s="1">
        <v>15</v>
      </c>
      <c r="Y34" s="1">
        <f t="shared" si="0"/>
        <v>242</v>
      </c>
      <c r="Z34" s="1">
        <f t="shared" si="1"/>
        <v>93</v>
      </c>
      <c r="AA34" s="15">
        <f t="shared" si="2"/>
        <v>0.72238805970149256</v>
      </c>
      <c r="AB34" s="15">
        <f t="shared" si="3"/>
        <v>0.27761194029850744</v>
      </c>
    </row>
    <row r="35" spans="1:28" x14ac:dyDescent="0.25">
      <c r="A35" s="2">
        <v>16</v>
      </c>
      <c r="B35" s="2" t="s">
        <v>32</v>
      </c>
      <c r="C35" s="2">
        <v>39</v>
      </c>
      <c r="D35" s="1" t="s">
        <v>97</v>
      </c>
      <c r="E35" s="1" t="s">
        <v>99</v>
      </c>
      <c r="F35" s="2">
        <v>243</v>
      </c>
      <c r="G35" s="2" t="s">
        <v>10</v>
      </c>
      <c r="H35" s="1">
        <v>716</v>
      </c>
      <c r="I35" s="1">
        <v>3</v>
      </c>
      <c r="J35" s="1">
        <v>147</v>
      </c>
      <c r="K35" s="1">
        <v>139</v>
      </c>
      <c r="L35" s="1">
        <v>12</v>
      </c>
      <c r="M35" s="1">
        <v>22</v>
      </c>
      <c r="N35" s="1">
        <v>29</v>
      </c>
      <c r="O35" s="1">
        <v>53</v>
      </c>
      <c r="P35" s="1">
        <v>3</v>
      </c>
      <c r="Q35" s="1">
        <v>83</v>
      </c>
      <c r="R35" s="1">
        <v>2</v>
      </c>
      <c r="S35" s="1">
        <v>0</v>
      </c>
      <c r="T35" s="1">
        <v>0</v>
      </c>
      <c r="U35" s="1">
        <v>2</v>
      </c>
      <c r="V35" s="1">
        <v>3</v>
      </c>
      <c r="W35" s="1">
        <v>0</v>
      </c>
      <c r="X35" s="1">
        <v>19</v>
      </c>
      <c r="Y35" s="1">
        <f t="shared" si="0"/>
        <v>517</v>
      </c>
      <c r="Z35" s="1">
        <f t="shared" si="1"/>
        <v>199</v>
      </c>
      <c r="AA35" s="15">
        <f t="shared" si="2"/>
        <v>0.72206703910614523</v>
      </c>
      <c r="AB35" s="15">
        <f t="shared" si="3"/>
        <v>0.27793296089385477</v>
      </c>
    </row>
    <row r="36" spans="1:28" x14ac:dyDescent="0.25">
      <c r="A36" s="2">
        <v>17</v>
      </c>
      <c r="B36" s="2" t="s">
        <v>32</v>
      </c>
      <c r="C36" s="2">
        <v>39</v>
      </c>
      <c r="D36" s="1" t="s">
        <v>97</v>
      </c>
      <c r="E36" s="1" t="s">
        <v>100</v>
      </c>
      <c r="F36" s="2">
        <v>244</v>
      </c>
      <c r="G36" s="2" t="s">
        <v>10</v>
      </c>
      <c r="H36" s="1">
        <v>686</v>
      </c>
      <c r="I36" s="1">
        <v>1</v>
      </c>
      <c r="J36" s="1">
        <v>189</v>
      </c>
      <c r="K36" s="1">
        <v>160</v>
      </c>
      <c r="L36" s="1">
        <v>11</v>
      </c>
      <c r="M36" s="1">
        <v>1</v>
      </c>
      <c r="N36" s="1">
        <v>22</v>
      </c>
      <c r="O36" s="1">
        <v>35</v>
      </c>
      <c r="P36" s="2" t="s">
        <v>727</v>
      </c>
      <c r="Q36" s="1">
        <v>89</v>
      </c>
      <c r="R36" s="1">
        <v>3</v>
      </c>
      <c r="S36" s="1">
        <v>1</v>
      </c>
      <c r="T36" s="1">
        <v>0</v>
      </c>
      <c r="U36" s="1">
        <v>0</v>
      </c>
      <c r="V36" s="1">
        <v>4</v>
      </c>
      <c r="W36" s="1">
        <v>0</v>
      </c>
      <c r="X36" s="1">
        <v>15</v>
      </c>
      <c r="Y36" s="1">
        <f t="shared" si="0"/>
        <v>531</v>
      </c>
      <c r="Z36" s="1">
        <f t="shared" si="1"/>
        <v>155</v>
      </c>
      <c r="AA36" s="15">
        <f t="shared" si="2"/>
        <v>0.77405247813411082</v>
      </c>
      <c r="AB36" s="15">
        <f t="shared" si="3"/>
        <v>0.22594752186588921</v>
      </c>
    </row>
    <row r="37" spans="1:28" x14ac:dyDescent="0.25">
      <c r="A37" s="2">
        <v>18</v>
      </c>
      <c r="B37" s="2" t="s">
        <v>32</v>
      </c>
      <c r="C37" s="2">
        <v>39</v>
      </c>
      <c r="D37" s="1" t="s">
        <v>97</v>
      </c>
      <c r="E37" s="1" t="s">
        <v>101</v>
      </c>
      <c r="F37" s="2">
        <v>244</v>
      </c>
      <c r="G37" s="2" t="s">
        <v>19</v>
      </c>
      <c r="H37" s="1">
        <v>361</v>
      </c>
      <c r="I37" s="1">
        <v>0</v>
      </c>
      <c r="J37" s="1">
        <v>41</v>
      </c>
      <c r="K37" s="1">
        <v>38</v>
      </c>
      <c r="L37" s="1">
        <v>13</v>
      </c>
      <c r="M37" s="1">
        <v>10</v>
      </c>
      <c r="N37" s="1">
        <v>84</v>
      </c>
      <c r="O37" s="1">
        <v>9</v>
      </c>
      <c r="P37" s="2" t="s">
        <v>727</v>
      </c>
      <c r="Q37" s="1">
        <v>37</v>
      </c>
      <c r="R37" s="1">
        <v>0</v>
      </c>
      <c r="S37" s="1">
        <v>0</v>
      </c>
      <c r="T37" s="1">
        <v>0</v>
      </c>
      <c r="U37" s="1">
        <v>0</v>
      </c>
      <c r="V37" s="1">
        <v>2</v>
      </c>
      <c r="W37" s="1">
        <v>0</v>
      </c>
      <c r="X37" s="1">
        <v>22</v>
      </c>
      <c r="Y37" s="1">
        <f t="shared" si="0"/>
        <v>256</v>
      </c>
      <c r="Z37" s="1">
        <f t="shared" si="1"/>
        <v>105</v>
      </c>
      <c r="AA37" s="15">
        <f t="shared" si="2"/>
        <v>0.70914127423822715</v>
      </c>
      <c r="AB37" s="15">
        <f t="shared" si="3"/>
        <v>0.29085872576177285</v>
      </c>
    </row>
    <row r="38" spans="1:28" x14ac:dyDescent="0.25">
      <c r="A38" s="2">
        <v>19</v>
      </c>
      <c r="B38" s="2" t="s">
        <v>32</v>
      </c>
      <c r="C38" s="2">
        <v>39</v>
      </c>
      <c r="D38" s="1" t="s">
        <v>97</v>
      </c>
      <c r="E38" s="1" t="s">
        <v>102</v>
      </c>
      <c r="F38" s="2">
        <v>245</v>
      </c>
      <c r="G38" s="2" t="s">
        <v>10</v>
      </c>
      <c r="H38" s="1">
        <v>366</v>
      </c>
      <c r="I38" s="1">
        <v>1</v>
      </c>
      <c r="J38" s="1">
        <v>45</v>
      </c>
      <c r="K38" s="1">
        <v>134</v>
      </c>
      <c r="L38" s="1">
        <v>18</v>
      </c>
      <c r="M38" s="1">
        <v>8</v>
      </c>
      <c r="N38" s="1">
        <v>7</v>
      </c>
      <c r="O38" s="1">
        <v>3</v>
      </c>
      <c r="P38" s="2" t="s">
        <v>727</v>
      </c>
      <c r="Q38" s="1">
        <v>52</v>
      </c>
      <c r="R38" s="1">
        <v>8</v>
      </c>
      <c r="S38" s="1">
        <v>0</v>
      </c>
      <c r="T38" s="1">
        <v>0</v>
      </c>
      <c r="U38" s="1">
        <v>0</v>
      </c>
      <c r="V38" s="1">
        <v>5</v>
      </c>
      <c r="W38" s="1">
        <v>0</v>
      </c>
      <c r="X38" s="1">
        <v>5</v>
      </c>
      <c r="Y38" s="1">
        <f t="shared" si="0"/>
        <v>286</v>
      </c>
      <c r="Z38" s="1">
        <f t="shared" si="1"/>
        <v>80</v>
      </c>
      <c r="AA38" s="15">
        <f t="shared" si="2"/>
        <v>0.78142076502732238</v>
      </c>
      <c r="AB38" s="15">
        <f t="shared" si="3"/>
        <v>0.21857923497267759</v>
      </c>
    </row>
    <row r="39" spans="1:28" x14ac:dyDescent="0.25">
      <c r="A39" s="2">
        <v>20</v>
      </c>
      <c r="B39" s="2" t="s">
        <v>32</v>
      </c>
      <c r="C39" s="2">
        <v>39</v>
      </c>
      <c r="D39" s="1" t="s">
        <v>97</v>
      </c>
      <c r="E39" s="1" t="s">
        <v>103</v>
      </c>
      <c r="F39" s="2">
        <v>246</v>
      </c>
      <c r="G39" s="2" t="s">
        <v>10</v>
      </c>
      <c r="H39" s="1">
        <v>696</v>
      </c>
      <c r="I39" s="1">
        <v>4</v>
      </c>
      <c r="J39" s="1">
        <v>64</v>
      </c>
      <c r="K39" s="1">
        <v>186</v>
      </c>
      <c r="L39" s="1">
        <v>30</v>
      </c>
      <c r="M39" s="1">
        <v>12</v>
      </c>
      <c r="N39" s="1">
        <v>126</v>
      </c>
      <c r="O39" s="1">
        <v>17</v>
      </c>
      <c r="P39" s="2" t="s">
        <v>727</v>
      </c>
      <c r="Q39" s="1">
        <v>59</v>
      </c>
      <c r="R39" s="1">
        <v>2</v>
      </c>
      <c r="S39" s="1">
        <v>5</v>
      </c>
      <c r="T39" s="1">
        <v>0</v>
      </c>
      <c r="U39" s="1">
        <v>2</v>
      </c>
      <c r="V39" s="1">
        <v>3</v>
      </c>
      <c r="W39" s="1">
        <v>0</v>
      </c>
      <c r="X39" s="1">
        <v>17</v>
      </c>
      <c r="Y39" s="1">
        <f t="shared" si="0"/>
        <v>527</v>
      </c>
      <c r="Z39" s="1">
        <f t="shared" si="1"/>
        <v>169</v>
      </c>
      <c r="AA39" s="15">
        <f t="shared" si="2"/>
        <v>0.75718390804597702</v>
      </c>
      <c r="AB39" s="15">
        <f t="shared" si="3"/>
        <v>0.24281609195402298</v>
      </c>
    </row>
    <row r="40" spans="1:28" x14ac:dyDescent="0.25">
      <c r="A40" s="2">
        <v>21</v>
      </c>
      <c r="B40" s="2" t="s">
        <v>32</v>
      </c>
      <c r="C40" s="2">
        <v>39</v>
      </c>
      <c r="D40" s="1" t="s">
        <v>97</v>
      </c>
      <c r="E40" s="1" t="s">
        <v>104</v>
      </c>
      <c r="F40" s="2">
        <v>246</v>
      </c>
      <c r="G40" s="2" t="s">
        <v>19</v>
      </c>
      <c r="H40" s="1">
        <v>243</v>
      </c>
      <c r="I40" s="1">
        <v>1</v>
      </c>
      <c r="J40" s="1">
        <v>107</v>
      </c>
      <c r="K40" s="1">
        <v>38</v>
      </c>
      <c r="L40" s="1">
        <v>5</v>
      </c>
      <c r="M40" s="1">
        <v>1</v>
      </c>
      <c r="N40" s="1">
        <v>5</v>
      </c>
      <c r="O40" s="1">
        <v>3</v>
      </c>
      <c r="P40" s="2" t="s">
        <v>727</v>
      </c>
      <c r="Q40" s="1">
        <v>36</v>
      </c>
      <c r="R40" s="1">
        <v>40</v>
      </c>
      <c r="S40" s="1">
        <v>0</v>
      </c>
      <c r="T40" s="1">
        <v>0</v>
      </c>
      <c r="U40" s="1">
        <v>0</v>
      </c>
      <c r="V40" s="1">
        <v>112</v>
      </c>
      <c r="W40" s="1">
        <v>0</v>
      </c>
      <c r="X40" s="1">
        <v>5</v>
      </c>
      <c r="Y40" s="1">
        <f t="shared" si="0"/>
        <v>353</v>
      </c>
      <c r="Z40" s="1">
        <v>0</v>
      </c>
      <c r="AA40" s="15">
        <v>1</v>
      </c>
      <c r="AB40" s="15">
        <f t="shared" si="3"/>
        <v>0</v>
      </c>
    </row>
    <row r="41" spans="1:28" x14ac:dyDescent="0.25">
      <c r="A41" s="2">
        <v>22</v>
      </c>
      <c r="B41" s="2" t="s">
        <v>32</v>
      </c>
      <c r="C41" s="2">
        <v>39</v>
      </c>
      <c r="D41" s="1" t="s">
        <v>97</v>
      </c>
      <c r="E41" s="1" t="s">
        <v>105</v>
      </c>
      <c r="F41" s="2">
        <v>247</v>
      </c>
      <c r="G41" s="2" t="s">
        <v>10</v>
      </c>
      <c r="H41" s="1">
        <v>676</v>
      </c>
      <c r="I41" s="1">
        <v>1</v>
      </c>
      <c r="J41" s="1">
        <v>199</v>
      </c>
      <c r="K41" s="1">
        <v>111</v>
      </c>
      <c r="L41" s="1">
        <v>10</v>
      </c>
      <c r="M41" s="1">
        <v>2</v>
      </c>
      <c r="N41" s="1">
        <v>50</v>
      </c>
      <c r="O41" s="1">
        <v>20</v>
      </c>
      <c r="P41" s="2" t="s">
        <v>727</v>
      </c>
      <c r="Q41" s="1">
        <v>120</v>
      </c>
      <c r="R41" s="1">
        <v>0</v>
      </c>
      <c r="S41" s="1">
        <v>0</v>
      </c>
      <c r="T41" s="1">
        <v>0</v>
      </c>
      <c r="U41" s="1">
        <v>1</v>
      </c>
      <c r="V41" s="1">
        <v>7</v>
      </c>
      <c r="W41" s="1">
        <v>0</v>
      </c>
      <c r="X41" s="1">
        <v>7</v>
      </c>
      <c r="Y41" s="1">
        <f t="shared" si="0"/>
        <v>528</v>
      </c>
      <c r="Z41" s="1">
        <f t="shared" si="1"/>
        <v>148</v>
      </c>
      <c r="AA41" s="15">
        <f t="shared" si="2"/>
        <v>0.78106508875739644</v>
      </c>
      <c r="AB41" s="15">
        <f t="shared" si="3"/>
        <v>0.21893491124260356</v>
      </c>
    </row>
    <row r="42" spans="1:28" x14ac:dyDescent="0.25">
      <c r="A42" s="2">
        <v>23</v>
      </c>
      <c r="B42" s="2" t="s">
        <v>32</v>
      </c>
      <c r="C42" s="2">
        <v>39</v>
      </c>
      <c r="D42" s="1" t="s">
        <v>97</v>
      </c>
      <c r="E42" s="1" t="s">
        <v>106</v>
      </c>
      <c r="F42" s="2">
        <v>247</v>
      </c>
      <c r="G42" s="2" t="s">
        <v>19</v>
      </c>
      <c r="H42" s="1">
        <v>695</v>
      </c>
      <c r="I42" s="1">
        <v>5</v>
      </c>
      <c r="J42" s="1">
        <v>99</v>
      </c>
      <c r="K42" s="1">
        <v>137</v>
      </c>
      <c r="L42" s="1">
        <v>57</v>
      </c>
      <c r="M42" s="1">
        <v>4</v>
      </c>
      <c r="N42" s="1">
        <v>63</v>
      </c>
      <c r="O42" s="1">
        <v>20</v>
      </c>
      <c r="P42" s="2" t="s">
        <v>727</v>
      </c>
      <c r="Q42" s="1">
        <v>71</v>
      </c>
      <c r="R42" s="1">
        <v>1</v>
      </c>
      <c r="S42" s="1">
        <v>0</v>
      </c>
      <c r="T42" s="1">
        <v>0</v>
      </c>
      <c r="U42" s="1">
        <v>0</v>
      </c>
      <c r="V42" s="1">
        <v>17</v>
      </c>
      <c r="W42" s="1">
        <v>0</v>
      </c>
      <c r="X42" s="1">
        <v>29</v>
      </c>
      <c r="Y42" s="1">
        <f t="shared" si="0"/>
        <v>503</v>
      </c>
      <c r="Z42" s="1">
        <f t="shared" si="1"/>
        <v>192</v>
      </c>
      <c r="AA42" s="15">
        <f t="shared" si="2"/>
        <v>0.72374100719424461</v>
      </c>
      <c r="AB42" s="15">
        <f t="shared" si="3"/>
        <v>0.27625899280575539</v>
      </c>
    </row>
    <row r="43" spans="1:28" x14ac:dyDescent="0.25">
      <c r="A43" s="2">
        <v>24</v>
      </c>
      <c r="B43" s="2" t="s">
        <v>32</v>
      </c>
      <c r="C43" s="2">
        <v>39</v>
      </c>
      <c r="D43" s="1" t="s">
        <v>97</v>
      </c>
      <c r="E43" s="1" t="s">
        <v>107</v>
      </c>
      <c r="F43" s="2">
        <v>247</v>
      </c>
      <c r="G43" s="2" t="s">
        <v>20</v>
      </c>
      <c r="H43" s="1">
        <v>513</v>
      </c>
      <c r="I43" s="1">
        <v>1</v>
      </c>
      <c r="J43" s="1">
        <v>71</v>
      </c>
      <c r="K43" s="1">
        <v>111</v>
      </c>
      <c r="L43" s="1">
        <v>18</v>
      </c>
      <c r="M43" s="1">
        <v>1</v>
      </c>
      <c r="N43" s="1">
        <v>34</v>
      </c>
      <c r="O43" s="1">
        <v>4</v>
      </c>
      <c r="P43" s="2" t="s">
        <v>727</v>
      </c>
      <c r="Q43" s="1">
        <v>126</v>
      </c>
      <c r="R43" s="1">
        <v>0</v>
      </c>
      <c r="S43" s="1">
        <v>0</v>
      </c>
      <c r="T43" s="1">
        <v>0</v>
      </c>
      <c r="U43" s="1">
        <v>0</v>
      </c>
      <c r="V43" s="1">
        <v>12</v>
      </c>
      <c r="W43" s="1">
        <v>0</v>
      </c>
      <c r="X43" s="1">
        <v>18</v>
      </c>
      <c r="Y43" s="1">
        <f t="shared" si="0"/>
        <v>396</v>
      </c>
      <c r="Z43" s="1">
        <f t="shared" si="1"/>
        <v>117</v>
      </c>
      <c r="AA43" s="15">
        <f t="shared" si="2"/>
        <v>0.77192982456140347</v>
      </c>
      <c r="AB43" s="15">
        <f t="shared" si="3"/>
        <v>0.22807017543859648</v>
      </c>
    </row>
    <row r="44" spans="1:28" x14ac:dyDescent="0.25">
      <c r="A44" s="2">
        <v>25</v>
      </c>
      <c r="B44" s="2" t="s">
        <v>32</v>
      </c>
      <c r="C44" s="2">
        <v>39</v>
      </c>
      <c r="D44" s="1" t="s">
        <v>97</v>
      </c>
      <c r="E44" s="1" t="s">
        <v>108</v>
      </c>
      <c r="F44" s="2">
        <v>248</v>
      </c>
      <c r="G44" s="2" t="s">
        <v>10</v>
      </c>
      <c r="H44" s="1">
        <v>569</v>
      </c>
      <c r="I44" s="1">
        <v>1</v>
      </c>
      <c r="J44" s="1">
        <v>80</v>
      </c>
      <c r="K44" s="1">
        <v>118</v>
      </c>
      <c r="L44" s="1">
        <v>3</v>
      </c>
      <c r="M44" s="1">
        <v>0</v>
      </c>
      <c r="N44" s="1">
        <v>85</v>
      </c>
      <c r="O44" s="1">
        <v>55</v>
      </c>
      <c r="P44" s="2" t="s">
        <v>727</v>
      </c>
      <c r="Q44" s="1">
        <v>54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18</v>
      </c>
      <c r="Y44" s="1">
        <f t="shared" si="0"/>
        <v>414</v>
      </c>
      <c r="Z44" s="1">
        <f t="shared" si="1"/>
        <v>155</v>
      </c>
      <c r="AA44" s="15">
        <f t="shared" si="2"/>
        <v>0.7275922671353251</v>
      </c>
      <c r="AB44" s="15">
        <f t="shared" si="3"/>
        <v>0.27240773286467485</v>
      </c>
    </row>
    <row r="45" spans="1:28" x14ac:dyDescent="0.25">
      <c r="A45" s="2">
        <v>26</v>
      </c>
      <c r="B45" s="2" t="s">
        <v>32</v>
      </c>
      <c r="C45" s="2">
        <v>39</v>
      </c>
      <c r="D45" s="1" t="s">
        <v>97</v>
      </c>
      <c r="E45" s="1" t="s">
        <v>108</v>
      </c>
      <c r="F45" s="2">
        <v>248</v>
      </c>
      <c r="G45" s="2" t="s">
        <v>11</v>
      </c>
      <c r="H45" s="1">
        <v>569</v>
      </c>
      <c r="I45" s="1">
        <v>3</v>
      </c>
      <c r="J45" s="1">
        <v>67</v>
      </c>
      <c r="K45" s="1">
        <v>122</v>
      </c>
      <c r="L45" s="1">
        <v>12</v>
      </c>
      <c r="M45" s="1">
        <v>2</v>
      </c>
      <c r="N45" s="1">
        <v>108</v>
      </c>
      <c r="O45" s="1">
        <v>42</v>
      </c>
      <c r="P45" s="2" t="s">
        <v>727</v>
      </c>
      <c r="Q45" s="1">
        <v>59</v>
      </c>
      <c r="R45" s="1">
        <v>0</v>
      </c>
      <c r="S45" s="1">
        <v>1</v>
      </c>
      <c r="T45" s="1">
        <v>0</v>
      </c>
      <c r="U45" s="1">
        <v>2</v>
      </c>
      <c r="V45" s="1">
        <v>3</v>
      </c>
      <c r="W45" s="1">
        <v>0</v>
      </c>
      <c r="X45" s="1">
        <v>10</v>
      </c>
      <c r="Y45" s="1">
        <f t="shared" si="0"/>
        <v>431</v>
      </c>
      <c r="Z45" s="1">
        <f t="shared" si="1"/>
        <v>138</v>
      </c>
      <c r="AA45" s="15">
        <f t="shared" si="2"/>
        <v>0.75746924428822493</v>
      </c>
      <c r="AB45" s="15">
        <f t="shared" si="3"/>
        <v>0.24253075571177504</v>
      </c>
    </row>
    <row r="46" spans="1:28" x14ac:dyDescent="0.25">
      <c r="A46" s="2">
        <v>27</v>
      </c>
      <c r="B46" s="2" t="s">
        <v>32</v>
      </c>
      <c r="C46" s="2">
        <v>39</v>
      </c>
      <c r="D46" s="1" t="s">
        <v>97</v>
      </c>
      <c r="E46" s="1" t="s">
        <v>109</v>
      </c>
      <c r="F46" s="2">
        <v>249</v>
      </c>
      <c r="G46" s="2" t="s">
        <v>10</v>
      </c>
      <c r="H46" s="1">
        <v>386</v>
      </c>
      <c r="I46" s="1">
        <v>0</v>
      </c>
      <c r="J46" s="1">
        <v>41</v>
      </c>
      <c r="K46" s="1">
        <v>84</v>
      </c>
      <c r="L46" s="1">
        <v>4</v>
      </c>
      <c r="M46" s="1">
        <v>5</v>
      </c>
      <c r="N46" s="1">
        <v>31</v>
      </c>
      <c r="O46" s="1">
        <v>41</v>
      </c>
      <c r="P46" s="2" t="s">
        <v>727</v>
      </c>
      <c r="Q46" s="1">
        <v>60</v>
      </c>
      <c r="R46" s="1">
        <v>0</v>
      </c>
      <c r="S46" s="1">
        <v>0</v>
      </c>
      <c r="T46" s="1">
        <v>0</v>
      </c>
      <c r="U46" s="1">
        <v>3</v>
      </c>
      <c r="V46" s="1">
        <v>5</v>
      </c>
      <c r="W46" s="1">
        <v>0</v>
      </c>
      <c r="X46" s="1">
        <v>8</v>
      </c>
      <c r="Y46" s="1">
        <f t="shared" si="0"/>
        <v>282</v>
      </c>
      <c r="Z46" s="1">
        <f t="shared" si="1"/>
        <v>104</v>
      </c>
      <c r="AA46" s="15">
        <f t="shared" si="2"/>
        <v>0.73056994818652854</v>
      </c>
      <c r="AB46" s="15">
        <f t="shared" si="3"/>
        <v>0.26943005181347152</v>
      </c>
    </row>
    <row r="47" spans="1:28" x14ac:dyDescent="0.25">
      <c r="A47" s="2">
        <v>28</v>
      </c>
      <c r="B47" s="2" t="s">
        <v>32</v>
      </c>
      <c r="C47" s="2">
        <v>39</v>
      </c>
      <c r="D47" s="1" t="s">
        <v>97</v>
      </c>
      <c r="E47" s="1" t="s">
        <v>109</v>
      </c>
      <c r="F47" s="2">
        <v>249</v>
      </c>
      <c r="G47" s="2" t="s">
        <v>11</v>
      </c>
      <c r="H47" s="1">
        <v>386</v>
      </c>
      <c r="I47" s="1">
        <v>0</v>
      </c>
      <c r="J47" s="1">
        <v>38</v>
      </c>
      <c r="K47" s="1">
        <v>62</v>
      </c>
      <c r="L47" s="1">
        <v>8</v>
      </c>
      <c r="M47" s="1">
        <v>4</v>
      </c>
      <c r="N47" s="1">
        <v>39</v>
      </c>
      <c r="O47" s="1">
        <v>50</v>
      </c>
      <c r="P47" s="2" t="s">
        <v>727</v>
      </c>
      <c r="Q47" s="1">
        <v>67</v>
      </c>
      <c r="R47" s="1">
        <v>0</v>
      </c>
      <c r="S47" s="1">
        <v>0</v>
      </c>
      <c r="T47" s="1">
        <v>0</v>
      </c>
      <c r="U47" s="1">
        <v>3</v>
      </c>
      <c r="V47" s="1">
        <v>0</v>
      </c>
      <c r="W47" s="1">
        <v>0</v>
      </c>
      <c r="X47" s="1">
        <v>6</v>
      </c>
      <c r="Y47" s="1">
        <f t="shared" si="0"/>
        <v>277</v>
      </c>
      <c r="Z47" s="1">
        <f t="shared" si="1"/>
        <v>109</v>
      </c>
      <c r="AA47" s="15">
        <f t="shared" si="2"/>
        <v>0.71761658031088082</v>
      </c>
      <c r="AB47" s="15">
        <f t="shared" si="3"/>
        <v>0.28238341968911918</v>
      </c>
    </row>
    <row r="48" spans="1:28" x14ac:dyDescent="0.25">
      <c r="A48" s="2">
        <v>29</v>
      </c>
      <c r="B48" s="2" t="s">
        <v>32</v>
      </c>
      <c r="C48" s="2">
        <v>39</v>
      </c>
      <c r="D48" s="1" t="s">
        <v>97</v>
      </c>
      <c r="E48" s="1" t="s">
        <v>110</v>
      </c>
      <c r="F48" s="2">
        <v>250</v>
      </c>
      <c r="G48" s="2" t="s">
        <v>10</v>
      </c>
      <c r="H48" s="1">
        <v>383</v>
      </c>
      <c r="I48" s="1">
        <v>1</v>
      </c>
      <c r="J48" s="1">
        <v>49</v>
      </c>
      <c r="K48" s="1">
        <v>87</v>
      </c>
      <c r="L48" s="1">
        <v>6</v>
      </c>
      <c r="M48" s="1">
        <v>1</v>
      </c>
      <c r="N48" s="1">
        <v>18</v>
      </c>
      <c r="O48" s="1">
        <v>41</v>
      </c>
      <c r="P48" s="2" t="s">
        <v>727</v>
      </c>
      <c r="Q48" s="1">
        <v>81</v>
      </c>
      <c r="R48" s="1">
        <v>0</v>
      </c>
      <c r="S48" s="1">
        <v>0</v>
      </c>
      <c r="T48" s="1">
        <v>0</v>
      </c>
      <c r="U48" s="1">
        <v>0</v>
      </c>
      <c r="V48" s="1">
        <v>2</v>
      </c>
      <c r="W48" s="1">
        <v>0</v>
      </c>
      <c r="X48" s="1">
        <v>10</v>
      </c>
      <c r="Y48" s="1">
        <f t="shared" si="0"/>
        <v>296</v>
      </c>
      <c r="Z48" s="1">
        <f t="shared" si="1"/>
        <v>87</v>
      </c>
      <c r="AA48" s="15">
        <f t="shared" si="2"/>
        <v>0.77284595300261094</v>
      </c>
      <c r="AB48" s="15">
        <f t="shared" si="3"/>
        <v>0.22715404699738903</v>
      </c>
    </row>
    <row r="49" spans="1:29" x14ac:dyDescent="0.25">
      <c r="A49" s="2">
        <v>30</v>
      </c>
      <c r="B49" s="2" t="s">
        <v>32</v>
      </c>
      <c r="C49" s="2">
        <v>39</v>
      </c>
      <c r="D49" s="1" t="s">
        <v>97</v>
      </c>
      <c r="E49" s="1" t="s">
        <v>111</v>
      </c>
      <c r="F49" s="2">
        <v>250</v>
      </c>
      <c r="G49" s="2" t="s">
        <v>19</v>
      </c>
      <c r="H49" s="1">
        <v>539</v>
      </c>
      <c r="I49" s="1">
        <v>16</v>
      </c>
      <c r="J49" s="1">
        <v>10</v>
      </c>
      <c r="K49" s="1">
        <v>136</v>
      </c>
      <c r="L49" s="1">
        <v>2</v>
      </c>
      <c r="M49" s="1">
        <v>1</v>
      </c>
      <c r="N49" s="1">
        <v>13</v>
      </c>
      <c r="O49" s="1">
        <v>135</v>
      </c>
      <c r="P49" s="2" t="s">
        <v>727</v>
      </c>
      <c r="Q49" s="1">
        <v>74</v>
      </c>
      <c r="R49" s="1">
        <v>1</v>
      </c>
      <c r="S49" s="1">
        <v>1</v>
      </c>
      <c r="T49" s="1">
        <v>1</v>
      </c>
      <c r="U49" s="1">
        <v>2</v>
      </c>
      <c r="V49" s="1">
        <v>1</v>
      </c>
      <c r="W49" s="1">
        <v>0</v>
      </c>
      <c r="X49" s="1">
        <v>16</v>
      </c>
      <c r="Y49" s="1">
        <f t="shared" si="0"/>
        <v>409</v>
      </c>
      <c r="Z49" s="1">
        <f t="shared" si="1"/>
        <v>130</v>
      </c>
      <c r="AA49" s="15">
        <f t="shared" si="2"/>
        <v>0.75881261595547311</v>
      </c>
      <c r="AB49" s="15">
        <f t="shared" si="3"/>
        <v>0.24118738404452691</v>
      </c>
    </row>
    <row r="50" spans="1:29" x14ac:dyDescent="0.25">
      <c r="A50" s="2">
        <v>31</v>
      </c>
      <c r="B50" s="2" t="s">
        <v>32</v>
      </c>
      <c r="C50" s="2">
        <v>39</v>
      </c>
      <c r="D50" s="1" t="s">
        <v>97</v>
      </c>
      <c r="E50" s="1" t="s">
        <v>111</v>
      </c>
      <c r="F50" s="2">
        <v>250</v>
      </c>
      <c r="G50" s="2" t="s">
        <v>21</v>
      </c>
      <c r="H50" s="1">
        <v>538</v>
      </c>
      <c r="I50" s="1">
        <v>25</v>
      </c>
      <c r="J50" s="1">
        <v>9</v>
      </c>
      <c r="K50" s="1">
        <v>113</v>
      </c>
      <c r="L50" s="1">
        <v>7</v>
      </c>
      <c r="M50" s="1">
        <v>8</v>
      </c>
      <c r="N50" s="1">
        <v>9</v>
      </c>
      <c r="O50" s="1">
        <v>135</v>
      </c>
      <c r="P50" s="2" t="s">
        <v>727</v>
      </c>
      <c r="Q50" s="1">
        <v>91</v>
      </c>
      <c r="R50" s="1">
        <v>0</v>
      </c>
      <c r="S50" s="1">
        <v>2</v>
      </c>
      <c r="T50" s="1">
        <v>0</v>
      </c>
      <c r="U50" s="1">
        <v>4</v>
      </c>
      <c r="V50" s="1">
        <v>3</v>
      </c>
      <c r="W50" s="1">
        <v>0</v>
      </c>
      <c r="X50" s="1">
        <v>10</v>
      </c>
      <c r="Y50" s="1">
        <f t="shared" si="0"/>
        <v>416</v>
      </c>
      <c r="Z50" s="1">
        <f t="shared" si="1"/>
        <v>122</v>
      </c>
      <c r="AA50" s="15">
        <f t="shared" si="2"/>
        <v>0.77323420074349447</v>
      </c>
      <c r="AB50" s="15">
        <f t="shared" si="3"/>
        <v>0.22676579925650558</v>
      </c>
    </row>
    <row r="51" spans="1:29" x14ac:dyDescent="0.25">
      <c r="A51" s="2">
        <v>32</v>
      </c>
      <c r="B51" s="2" t="s">
        <v>32</v>
      </c>
      <c r="C51" s="2">
        <v>39</v>
      </c>
      <c r="D51" s="1" t="s">
        <v>97</v>
      </c>
      <c r="E51" s="1" t="s">
        <v>112</v>
      </c>
      <c r="F51" s="2">
        <v>251</v>
      </c>
      <c r="G51" s="2" t="s">
        <v>10</v>
      </c>
      <c r="H51" s="1">
        <v>509</v>
      </c>
      <c r="I51" s="1">
        <v>8</v>
      </c>
      <c r="J51" s="1">
        <v>55</v>
      </c>
      <c r="K51" s="1">
        <v>90</v>
      </c>
      <c r="L51" s="1">
        <v>8</v>
      </c>
      <c r="M51" s="1">
        <v>2</v>
      </c>
      <c r="N51" s="1">
        <v>34</v>
      </c>
      <c r="O51" s="1">
        <v>14</v>
      </c>
      <c r="P51" s="2" t="s">
        <v>727</v>
      </c>
      <c r="Q51" s="1">
        <v>158</v>
      </c>
      <c r="R51" s="1">
        <v>0</v>
      </c>
      <c r="S51" s="1">
        <v>0</v>
      </c>
      <c r="T51" s="1">
        <v>0</v>
      </c>
      <c r="U51" s="1">
        <v>2</v>
      </c>
      <c r="V51" s="1">
        <v>3</v>
      </c>
      <c r="W51" s="1">
        <v>0</v>
      </c>
      <c r="X51" s="1">
        <v>9</v>
      </c>
      <c r="Y51" s="1">
        <f t="shared" si="0"/>
        <v>383</v>
      </c>
      <c r="Z51" s="1">
        <f t="shared" si="1"/>
        <v>126</v>
      </c>
      <c r="AA51" s="15">
        <f t="shared" si="2"/>
        <v>0.75245579567779963</v>
      </c>
      <c r="AB51" s="15">
        <f t="shared" si="3"/>
        <v>0.2475442043222004</v>
      </c>
    </row>
    <row r="52" spans="1:29" x14ac:dyDescent="0.25">
      <c r="A52" s="2">
        <v>33</v>
      </c>
      <c r="B52" s="2" t="s">
        <v>32</v>
      </c>
      <c r="C52" s="2">
        <v>39</v>
      </c>
      <c r="D52" s="1" t="s">
        <v>97</v>
      </c>
      <c r="E52" s="1" t="s">
        <v>112</v>
      </c>
      <c r="F52" s="2">
        <v>251</v>
      </c>
      <c r="G52" s="2" t="s">
        <v>11</v>
      </c>
      <c r="H52" s="1">
        <v>509</v>
      </c>
      <c r="I52" s="1">
        <v>4</v>
      </c>
      <c r="J52" s="1">
        <v>38</v>
      </c>
      <c r="K52" s="1">
        <v>95</v>
      </c>
      <c r="L52" s="1">
        <v>5</v>
      </c>
      <c r="M52" s="1">
        <v>4</v>
      </c>
      <c r="N52" s="1">
        <v>26</v>
      </c>
      <c r="O52" s="1">
        <v>13</v>
      </c>
      <c r="P52" s="2" t="s">
        <v>727</v>
      </c>
      <c r="Q52" s="1">
        <v>178</v>
      </c>
      <c r="R52" s="1">
        <v>0</v>
      </c>
      <c r="S52" s="1">
        <v>0</v>
      </c>
      <c r="T52" s="1">
        <v>2</v>
      </c>
      <c r="U52" s="1">
        <v>5</v>
      </c>
      <c r="V52" s="1">
        <v>2</v>
      </c>
      <c r="W52" s="1">
        <v>0</v>
      </c>
      <c r="X52" s="1">
        <v>20</v>
      </c>
      <c r="Y52" s="1">
        <f t="shared" si="0"/>
        <v>392</v>
      </c>
      <c r="Z52" s="1">
        <f t="shared" si="1"/>
        <v>117</v>
      </c>
      <c r="AA52" s="15">
        <f t="shared" si="2"/>
        <v>0.77013752455795681</v>
      </c>
      <c r="AB52" s="15">
        <f t="shared" si="3"/>
        <v>0.22986247544204322</v>
      </c>
    </row>
    <row r="53" spans="1:29" x14ac:dyDescent="0.25">
      <c r="A53" s="2">
        <v>34</v>
      </c>
      <c r="B53" s="2" t="s">
        <v>32</v>
      </c>
      <c r="C53" s="2">
        <v>39</v>
      </c>
      <c r="D53" s="1" t="s">
        <v>97</v>
      </c>
      <c r="E53" s="1" t="s">
        <v>113</v>
      </c>
      <c r="F53" s="2">
        <v>252</v>
      </c>
      <c r="G53" s="2" t="s">
        <v>10</v>
      </c>
      <c r="H53" s="1">
        <v>499</v>
      </c>
      <c r="I53" s="1">
        <v>4</v>
      </c>
      <c r="J53" s="1">
        <v>25</v>
      </c>
      <c r="K53" s="1">
        <v>97</v>
      </c>
      <c r="L53" s="1">
        <v>4</v>
      </c>
      <c r="M53" s="1">
        <v>9</v>
      </c>
      <c r="N53" s="1">
        <v>122</v>
      </c>
      <c r="O53" s="1">
        <v>11</v>
      </c>
      <c r="P53" s="2" t="s">
        <v>727</v>
      </c>
      <c r="Q53" s="1">
        <v>126</v>
      </c>
      <c r="R53" s="1">
        <v>0</v>
      </c>
      <c r="S53" s="1">
        <v>0</v>
      </c>
      <c r="T53" s="1">
        <v>0</v>
      </c>
      <c r="U53" s="1">
        <v>1</v>
      </c>
      <c r="V53" s="1">
        <v>3</v>
      </c>
      <c r="W53" s="1">
        <v>0</v>
      </c>
      <c r="X53" s="1">
        <v>0</v>
      </c>
      <c r="Y53" s="1">
        <f t="shared" si="0"/>
        <v>402</v>
      </c>
      <c r="Z53" s="1">
        <f t="shared" si="1"/>
        <v>97</v>
      </c>
      <c r="AA53" s="15">
        <f t="shared" si="2"/>
        <v>0.80561122244488981</v>
      </c>
      <c r="AB53" s="15">
        <f t="shared" si="3"/>
        <v>0.19438877755511022</v>
      </c>
    </row>
    <row r="54" spans="1:29" x14ac:dyDescent="0.25">
      <c r="A54" s="2">
        <v>35</v>
      </c>
      <c r="B54" s="2" t="s">
        <v>32</v>
      </c>
      <c r="C54" s="2">
        <v>39</v>
      </c>
      <c r="D54" s="1" t="s">
        <v>97</v>
      </c>
      <c r="E54" s="1" t="s">
        <v>113</v>
      </c>
      <c r="F54" s="2">
        <v>252</v>
      </c>
      <c r="G54" s="2" t="s">
        <v>11</v>
      </c>
      <c r="H54" s="1">
        <v>499</v>
      </c>
      <c r="I54" s="1">
        <v>4</v>
      </c>
      <c r="J54" s="1">
        <v>19</v>
      </c>
      <c r="K54" s="1">
        <v>90</v>
      </c>
      <c r="L54" s="1">
        <v>4</v>
      </c>
      <c r="M54" s="1">
        <v>4</v>
      </c>
      <c r="N54" s="1">
        <v>117</v>
      </c>
      <c r="O54" s="1">
        <v>18</v>
      </c>
      <c r="P54" s="2" t="s">
        <v>727</v>
      </c>
      <c r="Q54" s="1">
        <v>106</v>
      </c>
      <c r="R54" s="1">
        <v>2</v>
      </c>
      <c r="S54" s="1">
        <v>2</v>
      </c>
      <c r="T54" s="1">
        <v>0</v>
      </c>
      <c r="U54" s="1">
        <v>4</v>
      </c>
      <c r="V54" s="1">
        <v>2</v>
      </c>
      <c r="W54" s="1">
        <v>0</v>
      </c>
      <c r="X54" s="1">
        <v>15</v>
      </c>
      <c r="Y54" s="1">
        <f t="shared" si="0"/>
        <v>387</v>
      </c>
      <c r="Z54" s="1">
        <f t="shared" si="1"/>
        <v>112</v>
      </c>
      <c r="AA54" s="15">
        <f t="shared" si="2"/>
        <v>0.77555110220440882</v>
      </c>
      <c r="AB54" s="15">
        <f t="shared" si="3"/>
        <v>0.22444889779559118</v>
      </c>
    </row>
    <row r="55" spans="1:29" x14ac:dyDescent="0.25">
      <c r="A55" s="2">
        <v>36</v>
      </c>
      <c r="B55" s="2" t="s">
        <v>32</v>
      </c>
      <c r="C55" s="2">
        <v>39</v>
      </c>
      <c r="D55" s="1" t="s">
        <v>97</v>
      </c>
      <c r="E55" s="1" t="s">
        <v>114</v>
      </c>
      <c r="F55" s="2">
        <v>253</v>
      </c>
      <c r="G55" s="2" t="s">
        <v>10</v>
      </c>
      <c r="H55" s="1">
        <v>474</v>
      </c>
      <c r="I55" s="1">
        <v>9</v>
      </c>
      <c r="J55" s="1">
        <v>53</v>
      </c>
      <c r="K55" s="1">
        <v>167</v>
      </c>
      <c r="L55" s="1">
        <v>6</v>
      </c>
      <c r="M55" s="1">
        <v>2</v>
      </c>
      <c r="N55" s="1">
        <v>12</v>
      </c>
      <c r="O55" s="1">
        <v>10</v>
      </c>
      <c r="P55" s="2" t="s">
        <v>727</v>
      </c>
      <c r="Q55" s="1">
        <v>115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7</v>
      </c>
      <c r="Y55" s="1">
        <f t="shared" si="0"/>
        <v>381</v>
      </c>
      <c r="Z55" s="1">
        <f t="shared" si="1"/>
        <v>93</v>
      </c>
      <c r="AA55" s="15">
        <f t="shared" si="2"/>
        <v>0.80379746835443033</v>
      </c>
      <c r="AB55" s="15">
        <f t="shared" si="3"/>
        <v>0.19620253164556961</v>
      </c>
    </row>
    <row r="56" spans="1:29" x14ac:dyDescent="0.25">
      <c r="A56" s="2">
        <v>37</v>
      </c>
      <c r="B56" s="2" t="s">
        <v>32</v>
      </c>
      <c r="C56" s="2">
        <v>39</v>
      </c>
      <c r="D56" s="1" t="s">
        <v>97</v>
      </c>
      <c r="E56" s="1" t="s">
        <v>114</v>
      </c>
      <c r="F56" s="2">
        <v>253</v>
      </c>
      <c r="G56" s="2" t="s">
        <v>11</v>
      </c>
      <c r="H56" s="1">
        <v>475</v>
      </c>
      <c r="I56" s="1">
        <v>4</v>
      </c>
      <c r="J56" s="1">
        <v>55</v>
      </c>
      <c r="K56" s="1">
        <v>145</v>
      </c>
      <c r="L56" s="1">
        <v>9</v>
      </c>
      <c r="M56" s="1">
        <v>5</v>
      </c>
      <c r="N56" s="1">
        <v>33</v>
      </c>
      <c r="O56" s="1">
        <v>16</v>
      </c>
      <c r="P56" s="2" t="s">
        <v>727</v>
      </c>
      <c r="Q56" s="1">
        <v>98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10</v>
      </c>
      <c r="Y56" s="1">
        <f t="shared" si="0"/>
        <v>375</v>
      </c>
      <c r="Z56" s="1">
        <f t="shared" si="1"/>
        <v>100</v>
      </c>
      <c r="AA56" s="15">
        <f t="shared" si="2"/>
        <v>0.78947368421052633</v>
      </c>
      <c r="AB56" s="15">
        <f t="shared" si="3"/>
        <v>0.21052631578947367</v>
      </c>
    </row>
    <row r="57" spans="1:29" x14ac:dyDescent="0.25">
      <c r="A57" s="2">
        <v>38</v>
      </c>
      <c r="B57" s="2" t="s">
        <v>32</v>
      </c>
      <c r="C57" s="2">
        <v>39</v>
      </c>
      <c r="D57" s="1" t="s">
        <v>97</v>
      </c>
      <c r="E57" s="1" t="s">
        <v>115</v>
      </c>
      <c r="F57" s="2">
        <v>254</v>
      </c>
      <c r="G57" s="2" t="s">
        <v>10</v>
      </c>
      <c r="H57" s="1">
        <v>536</v>
      </c>
      <c r="I57" s="1">
        <v>2</v>
      </c>
      <c r="J57" s="1">
        <v>39</v>
      </c>
      <c r="K57" s="1">
        <v>101</v>
      </c>
      <c r="L57" s="1">
        <v>35</v>
      </c>
      <c r="M57" s="1">
        <v>20</v>
      </c>
      <c r="N57" s="1">
        <v>68</v>
      </c>
      <c r="O57" s="1">
        <v>32</v>
      </c>
      <c r="P57" s="2" t="s">
        <v>727</v>
      </c>
      <c r="Q57" s="1">
        <v>98</v>
      </c>
      <c r="R57" s="1">
        <v>0</v>
      </c>
      <c r="S57" s="1">
        <v>0</v>
      </c>
      <c r="T57" s="1">
        <v>0</v>
      </c>
      <c r="U57" s="1">
        <v>0</v>
      </c>
      <c r="V57" s="1">
        <v>7</v>
      </c>
      <c r="W57" s="1">
        <v>0</v>
      </c>
      <c r="X57" s="1">
        <v>20</v>
      </c>
      <c r="Y57" s="1">
        <f t="shared" si="0"/>
        <v>422</v>
      </c>
      <c r="Z57" s="1">
        <f t="shared" si="1"/>
        <v>114</v>
      </c>
      <c r="AA57" s="15">
        <f t="shared" si="2"/>
        <v>0.78731343283582089</v>
      </c>
      <c r="AB57" s="15">
        <f t="shared" si="3"/>
        <v>0.21268656716417911</v>
      </c>
    </row>
    <row r="58" spans="1:29" x14ac:dyDescent="0.25">
      <c r="A58" s="3"/>
      <c r="B58" s="3"/>
      <c r="C58" s="3"/>
      <c r="D58" s="128" t="s">
        <v>649</v>
      </c>
      <c r="E58" s="129"/>
      <c r="F58" s="81">
        <f>COUNTIF(G20:G57,"B")</f>
        <v>19</v>
      </c>
      <c r="G58" s="81">
        <f>COUNTA(G20:G57)</f>
        <v>38</v>
      </c>
      <c r="H58" s="70">
        <f>SUM(H20:H57)</f>
        <v>20066</v>
      </c>
      <c r="I58" s="70">
        <f t="shared" ref="I58:X58" si="9">SUM(I20:I57)</f>
        <v>155</v>
      </c>
      <c r="J58" s="70">
        <f t="shared" si="9"/>
        <v>2097</v>
      </c>
      <c r="K58" s="70">
        <f t="shared" si="9"/>
        <v>4263</v>
      </c>
      <c r="L58" s="70">
        <f t="shared" si="9"/>
        <v>524</v>
      </c>
      <c r="M58" s="70">
        <f t="shared" si="9"/>
        <v>271</v>
      </c>
      <c r="N58" s="70">
        <f t="shared" si="9"/>
        <v>2325</v>
      </c>
      <c r="O58" s="70">
        <f t="shared" si="9"/>
        <v>1373</v>
      </c>
      <c r="P58" s="70">
        <f t="shared" si="9"/>
        <v>3</v>
      </c>
      <c r="Q58" s="70">
        <f t="shared" si="9"/>
        <v>3098</v>
      </c>
      <c r="R58" s="70">
        <f t="shared" si="9"/>
        <v>113</v>
      </c>
      <c r="S58" s="70">
        <f t="shared" si="9"/>
        <v>22</v>
      </c>
      <c r="T58" s="70">
        <f t="shared" si="9"/>
        <v>3</v>
      </c>
      <c r="U58" s="70">
        <f t="shared" si="9"/>
        <v>76</v>
      </c>
      <c r="V58" s="70">
        <f t="shared" si="9"/>
        <v>275</v>
      </c>
      <c r="W58" s="70">
        <f t="shared" si="9"/>
        <v>0</v>
      </c>
      <c r="X58" s="70">
        <f t="shared" si="9"/>
        <v>485</v>
      </c>
      <c r="Y58" s="70">
        <f t="shared" ref="Y58" si="10">SUM(I58:X58)</f>
        <v>15083</v>
      </c>
      <c r="Z58" s="70">
        <f t="shared" ref="Z58" si="11">H58-Y58</f>
        <v>4983</v>
      </c>
      <c r="AA58" s="71">
        <f t="shared" ref="AA58" si="12">Y58/H58</f>
        <v>0.7516694906807535</v>
      </c>
      <c r="AB58" s="71">
        <f t="shared" ref="AB58" si="13">Z58/H58</f>
        <v>0.2483305093192465</v>
      </c>
    </row>
    <row r="60" spans="1:29" s="32" customFormat="1" x14ac:dyDescent="0.25">
      <c r="A60" s="31"/>
      <c r="B60" s="31"/>
      <c r="C60" s="31"/>
      <c r="E60" s="133" t="s">
        <v>51</v>
      </c>
      <c r="F60" s="134"/>
      <c r="G60" s="134"/>
      <c r="H60" s="134"/>
      <c r="I60" s="85" t="s">
        <v>0</v>
      </c>
      <c r="J60" s="85" t="s">
        <v>1</v>
      </c>
      <c r="K60" s="85" t="s">
        <v>2</v>
      </c>
      <c r="L60" s="85" t="s">
        <v>27</v>
      </c>
      <c r="M60" s="85" t="s">
        <v>3</v>
      </c>
      <c r="N60" s="85" t="s">
        <v>28</v>
      </c>
      <c r="O60" s="85" t="s">
        <v>25</v>
      </c>
      <c r="P60" s="85" t="s">
        <v>29</v>
      </c>
      <c r="Q60" s="85" t="s">
        <v>4</v>
      </c>
      <c r="R60" s="36" t="s">
        <v>26</v>
      </c>
      <c r="S60" s="37" t="s">
        <v>46</v>
      </c>
      <c r="T60" s="37"/>
      <c r="AA60" s="33"/>
      <c r="AB60" s="33"/>
      <c r="AC60" s="4"/>
    </row>
    <row r="61" spans="1:29" x14ac:dyDescent="0.25">
      <c r="A61" s="3"/>
      <c r="B61" s="3"/>
      <c r="C61" s="3"/>
      <c r="E61" s="134"/>
      <c r="F61" s="134"/>
      <c r="G61" s="134"/>
      <c r="H61" s="134"/>
      <c r="I61" s="96">
        <v>204</v>
      </c>
      <c r="J61" s="96">
        <v>2235</v>
      </c>
      <c r="K61" s="96">
        <v>4350</v>
      </c>
      <c r="L61" s="96">
        <v>661</v>
      </c>
      <c r="M61" s="96">
        <v>349</v>
      </c>
      <c r="N61" s="96">
        <v>2325</v>
      </c>
      <c r="O61" s="96">
        <v>1373</v>
      </c>
      <c r="P61" s="96" t="s">
        <v>727</v>
      </c>
      <c r="Q61" s="96">
        <v>3098</v>
      </c>
      <c r="R61" s="97">
        <f>W58</f>
        <v>0</v>
      </c>
      <c r="S61" s="98">
        <f>X58</f>
        <v>485</v>
      </c>
      <c r="T61" s="38"/>
      <c r="AA61" s="10"/>
      <c r="AB61" s="10"/>
    </row>
    <row r="62" spans="1:29" ht="6.75" customHeight="1" x14ac:dyDescent="0.25">
      <c r="A62" s="3"/>
      <c r="B62" s="3"/>
      <c r="C62" s="3"/>
      <c r="H62" s="12"/>
      <c r="I62" s="3"/>
      <c r="J62" s="3"/>
      <c r="K62" s="3"/>
      <c r="L62" s="3"/>
      <c r="M62" s="3"/>
      <c r="N62" s="3"/>
      <c r="O62" s="3"/>
      <c r="P62" s="3"/>
      <c r="Q62" s="3"/>
      <c r="R62" s="39"/>
      <c r="S62" s="40"/>
      <c r="T62" s="40"/>
      <c r="AA62" s="10"/>
      <c r="AB62" s="10"/>
    </row>
    <row r="63" spans="1:29" s="13" customFormat="1" x14ac:dyDescent="0.25">
      <c r="A63" s="34"/>
      <c r="B63" s="34"/>
      <c r="C63" s="34"/>
      <c r="E63" s="133" t="s">
        <v>52</v>
      </c>
      <c r="F63" s="133"/>
      <c r="G63" s="133"/>
      <c r="H63" s="133"/>
      <c r="I63" s="133" t="s">
        <v>530</v>
      </c>
      <c r="J63" s="134"/>
      <c r="K63" s="134"/>
      <c r="L63" s="133" t="s">
        <v>531</v>
      </c>
      <c r="M63" s="133"/>
      <c r="N63" s="85" t="s">
        <v>28</v>
      </c>
      <c r="O63" s="85" t="s">
        <v>25</v>
      </c>
      <c r="P63" s="85" t="s">
        <v>29</v>
      </c>
      <c r="Q63" s="85" t="s">
        <v>4</v>
      </c>
      <c r="S63" s="125" t="s">
        <v>0</v>
      </c>
      <c r="T63" s="125" t="s">
        <v>1</v>
      </c>
      <c r="U63" s="125" t="s">
        <v>2</v>
      </c>
      <c r="V63" s="125" t="s">
        <v>27</v>
      </c>
      <c r="W63" s="125" t="s">
        <v>3</v>
      </c>
      <c r="X63" s="125" t="s">
        <v>28</v>
      </c>
      <c r="Y63" s="125" t="s">
        <v>25</v>
      </c>
      <c r="Z63" s="125" t="s">
        <v>29</v>
      </c>
      <c r="AA63" s="126" t="s">
        <v>4</v>
      </c>
      <c r="AB63" s="126" t="s">
        <v>26</v>
      </c>
      <c r="AC63" s="127" t="s">
        <v>46</v>
      </c>
    </row>
    <row r="64" spans="1:29" x14ac:dyDescent="0.25">
      <c r="A64" s="3"/>
      <c r="B64" s="3"/>
      <c r="C64" s="3"/>
      <c r="E64" s="133"/>
      <c r="F64" s="133"/>
      <c r="G64" s="133"/>
      <c r="H64" s="133"/>
      <c r="I64" s="135">
        <f>I61+K61+M61</f>
        <v>4903</v>
      </c>
      <c r="J64" s="136"/>
      <c r="K64" s="136"/>
      <c r="L64" s="135">
        <f>J61+L61</f>
        <v>2896</v>
      </c>
      <c r="M64" s="136"/>
      <c r="N64" s="86">
        <f>N61</f>
        <v>2325</v>
      </c>
      <c r="O64" s="86">
        <f>O61</f>
        <v>1373</v>
      </c>
      <c r="P64" s="86" t="str">
        <f>P61</f>
        <v>N.P.</v>
      </c>
      <c r="Q64" s="86">
        <f>Q61</f>
        <v>3098</v>
      </c>
      <c r="S64" s="127">
        <v>204</v>
      </c>
      <c r="T64" s="127">
        <v>2235</v>
      </c>
      <c r="U64" s="127">
        <v>4350</v>
      </c>
      <c r="V64" s="127">
        <v>661</v>
      </c>
      <c r="W64" s="127">
        <v>349</v>
      </c>
      <c r="X64" s="127">
        <v>2325</v>
      </c>
      <c r="Y64" s="127">
        <v>1373</v>
      </c>
      <c r="Z64" s="127">
        <v>3</v>
      </c>
      <c r="AA64" s="127">
        <v>3098</v>
      </c>
      <c r="AB64" s="127">
        <v>0</v>
      </c>
      <c r="AC64" s="127">
        <v>485</v>
      </c>
    </row>
    <row r="65" spans="1:29" x14ac:dyDescent="0.25">
      <c r="A65" s="132" t="s">
        <v>732</v>
      </c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</row>
    <row r="67" spans="1:29" x14ac:dyDescent="0.25">
      <c r="A67" s="2">
        <v>1</v>
      </c>
      <c r="B67" s="2" t="s">
        <v>32</v>
      </c>
      <c r="C67" s="2">
        <v>115</v>
      </c>
      <c r="D67" s="1" t="s">
        <v>116</v>
      </c>
      <c r="E67" s="1" t="s">
        <v>116</v>
      </c>
      <c r="F67" s="2">
        <v>804</v>
      </c>
      <c r="G67" s="2" t="s">
        <v>10</v>
      </c>
      <c r="H67" s="1">
        <v>583</v>
      </c>
      <c r="I67" s="1">
        <v>0</v>
      </c>
      <c r="J67" s="1">
        <v>237</v>
      </c>
      <c r="K67" s="1">
        <v>151</v>
      </c>
      <c r="L67" s="1">
        <v>1</v>
      </c>
      <c r="M67" s="1">
        <v>7</v>
      </c>
      <c r="N67" s="1">
        <v>64</v>
      </c>
      <c r="O67" s="1">
        <v>10</v>
      </c>
      <c r="P67" s="2" t="s">
        <v>727</v>
      </c>
      <c r="Q67" s="2" t="s">
        <v>727</v>
      </c>
      <c r="R67" s="1">
        <v>0</v>
      </c>
      <c r="S67" s="1">
        <v>0</v>
      </c>
      <c r="T67" s="1">
        <v>0</v>
      </c>
      <c r="U67" s="1">
        <v>0</v>
      </c>
      <c r="V67" s="1">
        <v>1</v>
      </c>
      <c r="W67" s="1">
        <v>0</v>
      </c>
      <c r="X67" s="1">
        <v>17</v>
      </c>
      <c r="Y67" s="1">
        <f t="shared" si="0"/>
        <v>488</v>
      </c>
      <c r="Z67" s="1">
        <f t="shared" si="1"/>
        <v>95</v>
      </c>
      <c r="AA67" s="15">
        <f t="shared" si="2"/>
        <v>0.83704974271012011</v>
      </c>
      <c r="AB67" s="15">
        <f t="shared" si="3"/>
        <v>0.16295025728987994</v>
      </c>
    </row>
    <row r="68" spans="1:29" x14ac:dyDescent="0.25">
      <c r="A68" s="2">
        <v>2</v>
      </c>
      <c r="B68" s="2" t="s">
        <v>32</v>
      </c>
      <c r="C68" s="2">
        <v>115</v>
      </c>
      <c r="D68" s="1" t="s">
        <v>116</v>
      </c>
      <c r="E68" s="1" t="s">
        <v>116</v>
      </c>
      <c r="F68" s="2">
        <v>804</v>
      </c>
      <c r="G68" s="2" t="s">
        <v>11</v>
      </c>
      <c r="H68" s="1">
        <v>583</v>
      </c>
      <c r="I68" s="1">
        <v>3</v>
      </c>
      <c r="J68" s="1">
        <v>233</v>
      </c>
      <c r="K68" s="1">
        <v>150</v>
      </c>
      <c r="L68" s="1">
        <v>2</v>
      </c>
      <c r="M68" s="1">
        <v>9</v>
      </c>
      <c r="N68" s="1">
        <v>68</v>
      </c>
      <c r="O68" s="1">
        <v>10</v>
      </c>
      <c r="P68" s="2" t="s">
        <v>727</v>
      </c>
      <c r="Q68" s="2" t="s">
        <v>727</v>
      </c>
      <c r="R68" s="1">
        <v>0</v>
      </c>
      <c r="S68" s="1">
        <v>0</v>
      </c>
      <c r="T68" s="1">
        <v>0</v>
      </c>
      <c r="U68" s="1">
        <v>3</v>
      </c>
      <c r="V68" s="1">
        <v>0</v>
      </c>
      <c r="W68" s="1">
        <v>0</v>
      </c>
      <c r="X68" s="1">
        <v>15</v>
      </c>
      <c r="Y68" s="1">
        <f t="shared" si="0"/>
        <v>493</v>
      </c>
      <c r="Z68" s="1">
        <f t="shared" si="1"/>
        <v>90</v>
      </c>
      <c r="AA68" s="15">
        <f t="shared" si="2"/>
        <v>0.84562607204116635</v>
      </c>
      <c r="AB68" s="15">
        <f t="shared" si="3"/>
        <v>0.15437392795883362</v>
      </c>
    </row>
    <row r="69" spans="1:29" x14ac:dyDescent="0.25">
      <c r="A69" s="2">
        <v>3</v>
      </c>
      <c r="B69" s="2" t="s">
        <v>32</v>
      </c>
      <c r="C69" s="2">
        <v>115</v>
      </c>
      <c r="D69" s="1" t="s">
        <v>116</v>
      </c>
      <c r="E69" s="1" t="s">
        <v>116</v>
      </c>
      <c r="F69" s="2">
        <v>805</v>
      </c>
      <c r="G69" s="2" t="s">
        <v>10</v>
      </c>
      <c r="H69" s="1">
        <v>407</v>
      </c>
      <c r="I69" s="1">
        <v>0</v>
      </c>
      <c r="J69" s="1">
        <v>112</v>
      </c>
      <c r="K69" s="1">
        <v>104</v>
      </c>
      <c r="L69" s="1">
        <v>0</v>
      </c>
      <c r="M69" s="1">
        <v>7</v>
      </c>
      <c r="N69" s="1">
        <v>83</v>
      </c>
      <c r="O69" s="1">
        <v>13</v>
      </c>
      <c r="P69" s="2" t="s">
        <v>727</v>
      </c>
      <c r="Q69" s="2" t="s">
        <v>727</v>
      </c>
      <c r="R69" s="1">
        <v>0</v>
      </c>
      <c r="S69" s="1">
        <v>0</v>
      </c>
      <c r="T69" s="1">
        <v>0</v>
      </c>
      <c r="U69" s="1">
        <v>1</v>
      </c>
      <c r="V69" s="1">
        <v>0</v>
      </c>
      <c r="W69" s="1">
        <v>2</v>
      </c>
      <c r="X69" s="1">
        <v>10</v>
      </c>
      <c r="Y69" s="1">
        <f t="shared" si="0"/>
        <v>332</v>
      </c>
      <c r="Z69" s="1">
        <f t="shared" si="1"/>
        <v>75</v>
      </c>
      <c r="AA69" s="15">
        <f t="shared" si="2"/>
        <v>0.8157248157248157</v>
      </c>
      <c r="AB69" s="15">
        <f t="shared" si="3"/>
        <v>0.18427518427518427</v>
      </c>
    </row>
    <row r="70" spans="1:29" x14ac:dyDescent="0.25">
      <c r="A70" s="2">
        <v>4</v>
      </c>
      <c r="B70" s="2" t="s">
        <v>32</v>
      </c>
      <c r="C70" s="2">
        <v>115</v>
      </c>
      <c r="D70" s="1" t="s">
        <v>116</v>
      </c>
      <c r="E70" s="1" t="s">
        <v>116</v>
      </c>
      <c r="F70" s="2">
        <v>805</v>
      </c>
      <c r="G70" s="2" t="s">
        <v>11</v>
      </c>
      <c r="H70" s="1">
        <v>407</v>
      </c>
      <c r="I70" s="1">
        <v>0</v>
      </c>
      <c r="J70" s="1">
        <v>130</v>
      </c>
      <c r="K70" s="1">
        <v>113</v>
      </c>
      <c r="L70" s="1">
        <v>2</v>
      </c>
      <c r="M70" s="1">
        <v>3</v>
      </c>
      <c r="N70" s="1">
        <v>77</v>
      </c>
      <c r="O70" s="1">
        <v>18</v>
      </c>
      <c r="P70" s="2" t="s">
        <v>727</v>
      </c>
      <c r="Q70" s="2" t="s">
        <v>727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8</v>
      </c>
      <c r="Y70" s="1">
        <f t="shared" si="0"/>
        <v>351</v>
      </c>
      <c r="Z70" s="1">
        <f t="shared" si="1"/>
        <v>56</v>
      </c>
      <c r="AA70" s="15">
        <f t="shared" si="2"/>
        <v>0.86240786240786238</v>
      </c>
      <c r="AB70" s="15">
        <f t="shared" si="3"/>
        <v>0.13759213759213759</v>
      </c>
    </row>
    <row r="71" spans="1:29" x14ac:dyDescent="0.25">
      <c r="A71" s="2">
        <v>5</v>
      </c>
      <c r="B71" s="2" t="s">
        <v>32</v>
      </c>
      <c r="C71" s="2">
        <v>115</v>
      </c>
      <c r="D71" s="1" t="s">
        <v>116</v>
      </c>
      <c r="E71" s="1" t="s">
        <v>117</v>
      </c>
      <c r="F71" s="2">
        <v>806</v>
      </c>
      <c r="G71" s="2" t="s">
        <v>10</v>
      </c>
      <c r="H71" s="1">
        <v>623</v>
      </c>
      <c r="I71" s="1">
        <v>1</v>
      </c>
      <c r="J71" s="1">
        <v>260</v>
      </c>
      <c r="K71" s="1">
        <v>230</v>
      </c>
      <c r="L71" s="1">
        <v>1</v>
      </c>
      <c r="M71" s="1">
        <v>6</v>
      </c>
      <c r="N71" s="1">
        <v>17</v>
      </c>
      <c r="O71" s="1">
        <v>1</v>
      </c>
      <c r="P71" s="2" t="s">
        <v>727</v>
      </c>
      <c r="Q71" s="2" t="s">
        <v>727</v>
      </c>
      <c r="R71" s="1">
        <v>0</v>
      </c>
      <c r="S71" s="1">
        <v>0</v>
      </c>
      <c r="T71" s="1">
        <v>0</v>
      </c>
      <c r="U71" s="1">
        <v>1</v>
      </c>
      <c r="V71" s="1">
        <v>1</v>
      </c>
      <c r="W71" s="1">
        <v>0</v>
      </c>
      <c r="X71" s="1">
        <v>5</v>
      </c>
      <c r="Y71" s="1">
        <f t="shared" si="0"/>
        <v>523</v>
      </c>
      <c r="Z71" s="1">
        <f t="shared" si="1"/>
        <v>100</v>
      </c>
      <c r="AA71" s="15">
        <f t="shared" si="2"/>
        <v>0.8394863563402889</v>
      </c>
      <c r="AB71" s="15">
        <f t="shared" si="3"/>
        <v>0.16051364365971107</v>
      </c>
    </row>
    <row r="72" spans="1:29" x14ac:dyDescent="0.25">
      <c r="A72" s="3"/>
      <c r="B72" s="3"/>
      <c r="C72" s="3"/>
      <c r="D72" s="128" t="s">
        <v>650</v>
      </c>
      <c r="E72" s="129"/>
      <c r="F72" s="81">
        <v>3</v>
      </c>
      <c r="G72" s="81">
        <v>5</v>
      </c>
      <c r="H72" s="70">
        <f>SUM(H67:H71)</f>
        <v>2603</v>
      </c>
      <c r="I72" s="70">
        <f t="shared" ref="I72:X72" si="14">SUM(I67:I71)</f>
        <v>4</v>
      </c>
      <c r="J72" s="70">
        <f t="shared" si="14"/>
        <v>972</v>
      </c>
      <c r="K72" s="70">
        <f t="shared" si="14"/>
        <v>748</v>
      </c>
      <c r="L72" s="70">
        <f t="shared" si="14"/>
        <v>6</v>
      </c>
      <c r="M72" s="70">
        <f t="shared" si="14"/>
        <v>32</v>
      </c>
      <c r="N72" s="70">
        <f t="shared" si="14"/>
        <v>309</v>
      </c>
      <c r="O72" s="70">
        <f t="shared" si="14"/>
        <v>52</v>
      </c>
      <c r="P72" s="120" t="s">
        <v>727</v>
      </c>
      <c r="Q72" s="120" t="s">
        <v>727</v>
      </c>
      <c r="R72" s="70">
        <f t="shared" si="14"/>
        <v>0</v>
      </c>
      <c r="S72" s="70">
        <f t="shared" si="14"/>
        <v>0</v>
      </c>
      <c r="T72" s="70">
        <f t="shared" si="14"/>
        <v>0</v>
      </c>
      <c r="U72" s="70">
        <f t="shared" si="14"/>
        <v>5</v>
      </c>
      <c r="V72" s="70">
        <f t="shared" si="14"/>
        <v>2</v>
      </c>
      <c r="W72" s="70">
        <f t="shared" si="14"/>
        <v>2</v>
      </c>
      <c r="X72" s="70">
        <f t="shared" si="14"/>
        <v>55</v>
      </c>
      <c r="Y72" s="70">
        <f t="shared" ref="Y72" si="15">SUM(I72:X72)</f>
        <v>2187</v>
      </c>
      <c r="Z72" s="70">
        <f t="shared" ref="Z72" si="16">H72-Y72</f>
        <v>416</v>
      </c>
      <c r="AA72" s="71">
        <f t="shared" ref="AA72" si="17">Y72/H72</f>
        <v>0.84018440261237037</v>
      </c>
      <c r="AB72" s="71">
        <f t="shared" ref="AB72" si="18">Z72/H72</f>
        <v>0.15981559738762965</v>
      </c>
    </row>
    <row r="74" spans="1:29" s="32" customFormat="1" x14ac:dyDescent="0.25">
      <c r="A74" s="31"/>
      <c r="B74" s="31"/>
      <c r="C74" s="31"/>
      <c r="E74" s="133" t="s">
        <v>51</v>
      </c>
      <c r="F74" s="134"/>
      <c r="G74" s="134"/>
      <c r="H74" s="134"/>
      <c r="I74" s="85" t="s">
        <v>0</v>
      </c>
      <c r="J74" s="85" t="s">
        <v>1</v>
      </c>
      <c r="K74" s="85" t="s">
        <v>2</v>
      </c>
      <c r="L74" s="85" t="s">
        <v>27</v>
      </c>
      <c r="M74" s="85" t="s">
        <v>3</v>
      </c>
      <c r="N74" s="85" t="s">
        <v>28</v>
      </c>
      <c r="O74" s="85" t="s">
        <v>25</v>
      </c>
      <c r="P74" s="85" t="s">
        <v>29</v>
      </c>
      <c r="Q74" s="85" t="s">
        <v>4</v>
      </c>
      <c r="R74" s="36" t="s">
        <v>26</v>
      </c>
      <c r="S74" s="37" t="s">
        <v>46</v>
      </c>
      <c r="T74" s="37"/>
      <c r="AA74" s="33"/>
      <c r="AB74" s="33"/>
      <c r="AC74" s="4"/>
    </row>
    <row r="75" spans="1:29" x14ac:dyDescent="0.25">
      <c r="A75" s="3"/>
      <c r="B75" s="3"/>
      <c r="C75" s="3"/>
      <c r="E75" s="134"/>
      <c r="F75" s="134"/>
      <c r="G75" s="134"/>
      <c r="H75" s="134"/>
      <c r="I75" s="96">
        <v>4</v>
      </c>
      <c r="J75" s="96">
        <v>973</v>
      </c>
      <c r="K75" s="96">
        <v>751</v>
      </c>
      <c r="L75" s="96">
        <v>7</v>
      </c>
      <c r="M75" s="96">
        <v>34</v>
      </c>
      <c r="N75" s="96">
        <v>309</v>
      </c>
      <c r="O75" s="96">
        <v>52</v>
      </c>
      <c r="P75" s="96" t="s">
        <v>727</v>
      </c>
      <c r="Q75" s="96" t="s">
        <v>727</v>
      </c>
      <c r="R75" s="97">
        <f>W72</f>
        <v>2</v>
      </c>
      <c r="S75" s="98">
        <f>X72</f>
        <v>55</v>
      </c>
      <c r="T75" s="38"/>
      <c r="AA75" s="10"/>
      <c r="AB75" s="10"/>
    </row>
    <row r="76" spans="1:29" ht="6.75" customHeight="1" x14ac:dyDescent="0.25">
      <c r="A76" s="3"/>
      <c r="B76" s="3"/>
      <c r="C76" s="3"/>
      <c r="H76" s="12"/>
      <c r="I76" s="3"/>
      <c r="J76" s="3"/>
      <c r="K76" s="3"/>
      <c r="L76" s="3"/>
      <c r="M76" s="3"/>
      <c r="N76" s="3"/>
      <c r="O76" s="3"/>
      <c r="P76" s="3"/>
      <c r="Q76" s="3"/>
      <c r="R76" s="39"/>
      <c r="S76" s="40"/>
      <c r="T76" s="40"/>
      <c r="AA76" s="10"/>
      <c r="AB76" s="10"/>
    </row>
    <row r="77" spans="1:29" s="13" customFormat="1" x14ac:dyDescent="0.25">
      <c r="A77" s="34"/>
      <c r="B77" s="34"/>
      <c r="C77" s="34"/>
      <c r="E77" s="133" t="s">
        <v>52</v>
      </c>
      <c r="F77" s="133"/>
      <c r="G77" s="133"/>
      <c r="H77" s="133"/>
      <c r="I77" s="133" t="s">
        <v>530</v>
      </c>
      <c r="J77" s="134"/>
      <c r="K77" s="134"/>
      <c r="L77" s="133" t="s">
        <v>531</v>
      </c>
      <c r="M77" s="133"/>
      <c r="N77" s="85" t="s">
        <v>28</v>
      </c>
      <c r="O77" s="85" t="s">
        <v>25</v>
      </c>
      <c r="P77" s="85" t="s">
        <v>29</v>
      </c>
      <c r="Q77" s="85" t="s">
        <v>4</v>
      </c>
      <c r="AA77" s="35"/>
      <c r="AB77" s="35"/>
      <c r="AC77" s="4"/>
    </row>
    <row r="78" spans="1:29" x14ac:dyDescent="0.25">
      <c r="A78" s="3"/>
      <c r="B78" s="3"/>
      <c r="C78" s="3"/>
      <c r="E78" s="133"/>
      <c r="F78" s="133"/>
      <c r="G78" s="133"/>
      <c r="H78" s="133"/>
      <c r="I78" s="135">
        <f>I75+K75+M75</f>
        <v>789</v>
      </c>
      <c r="J78" s="136"/>
      <c r="K78" s="136"/>
      <c r="L78" s="135">
        <f>J75+L75</f>
        <v>980</v>
      </c>
      <c r="M78" s="136"/>
      <c r="N78" s="86">
        <f>N75</f>
        <v>309</v>
      </c>
      <c r="O78" s="86">
        <f>O75</f>
        <v>52</v>
      </c>
      <c r="P78" s="86" t="str">
        <f>P75</f>
        <v>N.P.</v>
      </c>
      <c r="Q78" s="86" t="str">
        <f>Q75</f>
        <v>N.P.</v>
      </c>
      <c r="AA78" s="10"/>
      <c r="AB78" s="10"/>
    </row>
    <row r="79" spans="1:29" x14ac:dyDescent="0.25">
      <c r="A79" s="3"/>
      <c r="B79" s="3"/>
      <c r="C79" s="3"/>
    </row>
    <row r="81" spans="1:28" x14ac:dyDescent="0.25">
      <c r="A81" s="2">
        <v>1</v>
      </c>
      <c r="B81" s="2" t="s">
        <v>32</v>
      </c>
      <c r="C81" s="2">
        <v>170</v>
      </c>
      <c r="D81" s="1" t="s">
        <v>118</v>
      </c>
      <c r="E81" s="1" t="s">
        <v>118</v>
      </c>
      <c r="F81" s="2">
        <v>962</v>
      </c>
      <c r="G81" s="2" t="s">
        <v>10</v>
      </c>
      <c r="H81" s="1">
        <v>656</v>
      </c>
      <c r="I81" s="1">
        <v>0</v>
      </c>
      <c r="J81" s="1">
        <v>226</v>
      </c>
      <c r="K81" s="1">
        <v>127</v>
      </c>
      <c r="L81" s="1">
        <v>11</v>
      </c>
      <c r="M81" s="1">
        <v>3</v>
      </c>
      <c r="N81" s="1">
        <v>139</v>
      </c>
      <c r="O81" s="2" t="s">
        <v>727</v>
      </c>
      <c r="P81" s="2" t="s">
        <v>727</v>
      </c>
      <c r="Q81" s="1">
        <v>3</v>
      </c>
      <c r="R81" s="1">
        <v>9</v>
      </c>
      <c r="S81" s="1">
        <v>0</v>
      </c>
      <c r="T81" s="1">
        <v>0</v>
      </c>
      <c r="U81" s="1">
        <v>0</v>
      </c>
      <c r="V81" s="1">
        <v>8</v>
      </c>
      <c r="W81" s="1">
        <v>0</v>
      </c>
      <c r="X81" s="1">
        <v>7</v>
      </c>
      <c r="Y81" s="1">
        <f t="shared" si="0"/>
        <v>533</v>
      </c>
      <c r="Z81" s="1">
        <f t="shared" si="1"/>
        <v>123</v>
      </c>
      <c r="AA81" s="15">
        <f t="shared" si="2"/>
        <v>0.8125</v>
      </c>
      <c r="AB81" s="15">
        <f t="shared" si="3"/>
        <v>0.1875</v>
      </c>
    </row>
    <row r="82" spans="1:28" x14ac:dyDescent="0.25">
      <c r="A82" s="2">
        <v>2</v>
      </c>
      <c r="B82" s="2" t="s">
        <v>32</v>
      </c>
      <c r="C82" s="2">
        <v>170</v>
      </c>
      <c r="D82" s="1" t="s">
        <v>118</v>
      </c>
      <c r="E82" s="1" t="s">
        <v>118</v>
      </c>
      <c r="F82" s="2">
        <v>962</v>
      </c>
      <c r="G82" s="2" t="s">
        <v>11</v>
      </c>
      <c r="H82" s="1">
        <v>657</v>
      </c>
      <c r="I82" s="1">
        <v>0</v>
      </c>
      <c r="J82" s="1">
        <v>182</v>
      </c>
      <c r="K82" s="1">
        <v>125</v>
      </c>
      <c r="L82" s="1">
        <v>10</v>
      </c>
      <c r="M82" s="1">
        <v>1</v>
      </c>
      <c r="N82" s="1">
        <v>163</v>
      </c>
      <c r="O82" s="2" t="s">
        <v>727</v>
      </c>
      <c r="P82" s="2" t="s">
        <v>727</v>
      </c>
      <c r="Q82" s="1">
        <v>4</v>
      </c>
      <c r="R82" s="1">
        <v>3</v>
      </c>
      <c r="S82" s="1">
        <v>0</v>
      </c>
      <c r="T82" s="1">
        <v>0</v>
      </c>
      <c r="U82" s="1">
        <v>1</v>
      </c>
      <c r="V82" s="1">
        <v>4</v>
      </c>
      <c r="W82" s="1">
        <v>0</v>
      </c>
      <c r="X82" s="1">
        <v>14</v>
      </c>
      <c r="Y82" s="1">
        <f t="shared" si="0"/>
        <v>507</v>
      </c>
      <c r="Z82" s="1">
        <f t="shared" si="1"/>
        <v>150</v>
      </c>
      <c r="AA82" s="15">
        <f t="shared" si="2"/>
        <v>0.77168949771689499</v>
      </c>
      <c r="AB82" s="15">
        <f t="shared" si="3"/>
        <v>0.22831050228310501</v>
      </c>
    </row>
    <row r="83" spans="1:28" x14ac:dyDescent="0.25">
      <c r="A83" s="2">
        <v>3</v>
      </c>
      <c r="B83" s="2" t="s">
        <v>32</v>
      </c>
      <c r="C83" s="2">
        <v>170</v>
      </c>
      <c r="D83" s="1" t="s">
        <v>118</v>
      </c>
      <c r="E83" s="1" t="s">
        <v>118</v>
      </c>
      <c r="F83" s="2">
        <v>962</v>
      </c>
      <c r="G83" s="2" t="s">
        <v>12</v>
      </c>
      <c r="H83" s="1">
        <v>657</v>
      </c>
      <c r="I83" s="1">
        <v>1</v>
      </c>
      <c r="J83" s="1">
        <v>189</v>
      </c>
      <c r="K83" s="1">
        <v>132</v>
      </c>
      <c r="L83" s="1">
        <v>8</v>
      </c>
      <c r="M83" s="1">
        <v>1</v>
      </c>
      <c r="N83" s="1">
        <v>151</v>
      </c>
      <c r="O83" s="2" t="s">
        <v>727</v>
      </c>
      <c r="P83" s="2" t="s">
        <v>727</v>
      </c>
      <c r="Q83" s="43">
        <v>1</v>
      </c>
      <c r="R83" s="1">
        <v>2</v>
      </c>
      <c r="S83" s="1">
        <v>0</v>
      </c>
      <c r="T83" s="1">
        <v>0</v>
      </c>
      <c r="U83" s="1">
        <v>1</v>
      </c>
      <c r="V83" s="1">
        <v>13</v>
      </c>
      <c r="W83" s="1">
        <v>0</v>
      </c>
      <c r="X83" s="1">
        <v>14</v>
      </c>
      <c r="Y83" s="1">
        <f t="shared" si="0"/>
        <v>513</v>
      </c>
      <c r="Z83" s="1">
        <f t="shared" si="1"/>
        <v>144</v>
      </c>
      <c r="AA83" s="15">
        <f t="shared" si="2"/>
        <v>0.78082191780821919</v>
      </c>
      <c r="AB83" s="15">
        <f t="shared" si="3"/>
        <v>0.21917808219178081</v>
      </c>
    </row>
    <row r="84" spans="1:28" x14ac:dyDescent="0.25">
      <c r="A84" s="2">
        <v>4</v>
      </c>
      <c r="B84" s="2" t="s">
        <v>32</v>
      </c>
      <c r="C84" s="2">
        <v>170</v>
      </c>
      <c r="D84" s="1" t="s">
        <v>118</v>
      </c>
      <c r="E84" s="1" t="s">
        <v>119</v>
      </c>
      <c r="F84" s="2">
        <v>963</v>
      </c>
      <c r="G84" s="2" t="s">
        <v>10</v>
      </c>
      <c r="H84" s="1">
        <v>509</v>
      </c>
      <c r="I84" s="1">
        <v>0</v>
      </c>
      <c r="J84" s="1">
        <v>116</v>
      </c>
      <c r="K84" s="1">
        <v>17</v>
      </c>
      <c r="L84" s="1">
        <v>3</v>
      </c>
      <c r="M84" s="1">
        <v>0</v>
      </c>
      <c r="N84" s="1">
        <v>181</v>
      </c>
      <c r="O84" s="2" t="s">
        <v>727</v>
      </c>
      <c r="P84" s="2" t="s">
        <v>727</v>
      </c>
      <c r="Q84" s="1">
        <v>0</v>
      </c>
      <c r="R84" s="1">
        <v>0</v>
      </c>
      <c r="S84" s="1">
        <v>1</v>
      </c>
      <c r="T84" s="1">
        <v>0</v>
      </c>
      <c r="U84" s="1">
        <v>0</v>
      </c>
      <c r="V84" s="1">
        <v>6</v>
      </c>
      <c r="W84" s="1">
        <v>0</v>
      </c>
      <c r="X84" s="1">
        <v>9</v>
      </c>
      <c r="Y84" s="1">
        <f t="shared" si="0"/>
        <v>333</v>
      </c>
      <c r="Z84" s="1">
        <f t="shared" si="1"/>
        <v>176</v>
      </c>
      <c r="AA84" s="15">
        <f t="shared" si="2"/>
        <v>0.65422396856581533</v>
      </c>
      <c r="AB84" s="15">
        <f t="shared" si="3"/>
        <v>0.34577603143418467</v>
      </c>
    </row>
    <row r="85" spans="1:28" x14ac:dyDescent="0.25">
      <c r="A85" s="2">
        <v>5</v>
      </c>
      <c r="B85" s="2" t="s">
        <v>32</v>
      </c>
      <c r="C85" s="2">
        <v>170</v>
      </c>
      <c r="D85" s="1" t="s">
        <v>118</v>
      </c>
      <c r="E85" s="1" t="s">
        <v>102</v>
      </c>
      <c r="F85" s="2">
        <v>964</v>
      </c>
      <c r="G85" s="2" t="s">
        <v>10</v>
      </c>
      <c r="H85" s="1">
        <v>326</v>
      </c>
      <c r="I85" s="1">
        <v>0</v>
      </c>
      <c r="J85" s="43">
        <v>140</v>
      </c>
      <c r="K85" s="1">
        <v>3</v>
      </c>
      <c r="L85" s="1">
        <v>0</v>
      </c>
      <c r="M85" s="1">
        <v>1</v>
      </c>
      <c r="N85" s="1">
        <v>131</v>
      </c>
      <c r="O85" s="2" t="s">
        <v>727</v>
      </c>
      <c r="P85" s="2" t="s">
        <v>727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4</v>
      </c>
      <c r="W85" s="1">
        <v>0</v>
      </c>
      <c r="X85" s="1">
        <v>4</v>
      </c>
      <c r="Y85" s="1">
        <f t="shared" si="0"/>
        <v>283</v>
      </c>
      <c r="Z85" s="1">
        <f t="shared" si="1"/>
        <v>43</v>
      </c>
      <c r="AA85" s="15">
        <f t="shared" si="2"/>
        <v>0.86809815950920244</v>
      </c>
      <c r="AB85" s="15">
        <f t="shared" si="3"/>
        <v>0.13190184049079753</v>
      </c>
    </row>
    <row r="86" spans="1:28" x14ac:dyDescent="0.25">
      <c r="A86" s="2">
        <v>6</v>
      </c>
      <c r="B86" s="2" t="s">
        <v>32</v>
      </c>
      <c r="C86" s="2">
        <v>170</v>
      </c>
      <c r="D86" s="1" t="s">
        <v>118</v>
      </c>
      <c r="E86" s="1" t="s">
        <v>120</v>
      </c>
      <c r="F86" s="2">
        <v>965</v>
      </c>
      <c r="G86" s="2" t="s">
        <v>10</v>
      </c>
      <c r="H86" s="1">
        <v>488</v>
      </c>
      <c r="I86" s="1">
        <v>0</v>
      </c>
      <c r="J86" s="1">
        <v>140</v>
      </c>
      <c r="K86" s="1">
        <v>50</v>
      </c>
      <c r="L86" s="1">
        <v>0</v>
      </c>
      <c r="M86" s="1">
        <v>0</v>
      </c>
      <c r="N86" s="1">
        <v>184</v>
      </c>
      <c r="O86" s="2" t="s">
        <v>727</v>
      </c>
      <c r="P86" s="2" t="s">
        <v>727</v>
      </c>
      <c r="Q86" s="1">
        <v>3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2</v>
      </c>
      <c r="Y86" s="1">
        <f t="shared" si="0"/>
        <v>379</v>
      </c>
      <c r="Z86" s="1">
        <f t="shared" si="1"/>
        <v>109</v>
      </c>
      <c r="AA86" s="15">
        <f t="shared" si="2"/>
        <v>0.77663934426229508</v>
      </c>
      <c r="AB86" s="15">
        <f t="shared" si="3"/>
        <v>0.22336065573770492</v>
      </c>
    </row>
    <row r="87" spans="1:28" x14ac:dyDescent="0.25">
      <c r="A87" s="2">
        <v>7</v>
      </c>
      <c r="B87" s="2" t="s">
        <v>32</v>
      </c>
      <c r="C87" s="2">
        <v>170</v>
      </c>
      <c r="D87" s="1" t="s">
        <v>118</v>
      </c>
      <c r="E87" s="1" t="s">
        <v>121</v>
      </c>
      <c r="F87" s="2">
        <v>966</v>
      </c>
      <c r="G87" s="2" t="s">
        <v>10</v>
      </c>
      <c r="H87" s="1">
        <v>461</v>
      </c>
      <c r="I87" s="1">
        <v>4</v>
      </c>
      <c r="J87" s="1">
        <v>188</v>
      </c>
      <c r="K87" s="1">
        <v>19</v>
      </c>
      <c r="L87" s="1">
        <v>0</v>
      </c>
      <c r="M87" s="1">
        <v>4</v>
      </c>
      <c r="N87" s="1">
        <v>143</v>
      </c>
      <c r="O87" s="2" t="s">
        <v>727</v>
      </c>
      <c r="P87" s="2" t="s">
        <v>727</v>
      </c>
      <c r="Q87" s="1">
        <v>2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5</v>
      </c>
      <c r="Y87" s="1">
        <f t="shared" si="0"/>
        <v>365</v>
      </c>
      <c r="Z87" s="1">
        <f t="shared" si="1"/>
        <v>96</v>
      </c>
      <c r="AA87" s="15">
        <f t="shared" si="2"/>
        <v>0.79175704989154017</v>
      </c>
      <c r="AB87" s="15">
        <f t="shared" si="3"/>
        <v>0.20824295010845986</v>
      </c>
    </row>
    <row r="88" spans="1:28" x14ac:dyDescent="0.25">
      <c r="A88" s="2">
        <v>8</v>
      </c>
      <c r="B88" s="2" t="s">
        <v>32</v>
      </c>
      <c r="C88" s="2">
        <v>170</v>
      </c>
      <c r="D88" s="1" t="s">
        <v>118</v>
      </c>
      <c r="E88" s="1" t="s">
        <v>122</v>
      </c>
      <c r="F88" s="2">
        <v>966</v>
      </c>
      <c r="G88" s="2" t="s">
        <v>19</v>
      </c>
      <c r="H88" s="1"/>
      <c r="I88" s="144" t="s">
        <v>748</v>
      </c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  <c r="AA88" s="145"/>
      <c r="AB88" s="146"/>
    </row>
    <row r="89" spans="1:28" x14ac:dyDescent="0.25">
      <c r="A89" s="2">
        <v>9</v>
      </c>
      <c r="B89" s="2" t="s">
        <v>32</v>
      </c>
      <c r="C89" s="2">
        <v>170</v>
      </c>
      <c r="D89" s="1" t="s">
        <v>118</v>
      </c>
      <c r="E89" s="1" t="s">
        <v>123</v>
      </c>
      <c r="F89" s="2">
        <v>967</v>
      </c>
      <c r="G89" s="2" t="s">
        <v>10</v>
      </c>
      <c r="H89" s="1">
        <v>584</v>
      </c>
      <c r="I89" s="1">
        <v>1</v>
      </c>
      <c r="J89" s="1">
        <v>149</v>
      </c>
      <c r="K89" s="1">
        <v>145</v>
      </c>
      <c r="L89" s="1">
        <v>3</v>
      </c>
      <c r="M89" s="1">
        <v>1</v>
      </c>
      <c r="N89" s="1">
        <v>146</v>
      </c>
      <c r="O89" s="2" t="s">
        <v>727</v>
      </c>
      <c r="P89" s="2" t="s">
        <v>727</v>
      </c>
      <c r="Q89" s="1">
        <v>1</v>
      </c>
      <c r="R89" s="1">
        <v>1</v>
      </c>
      <c r="S89" s="1">
        <v>0</v>
      </c>
      <c r="T89" s="1">
        <v>0</v>
      </c>
      <c r="U89" s="1">
        <v>0</v>
      </c>
      <c r="V89" s="1">
        <v>7</v>
      </c>
      <c r="W89" s="1">
        <v>0</v>
      </c>
      <c r="X89" s="1">
        <v>10</v>
      </c>
      <c r="Y89" s="1">
        <f t="shared" si="0"/>
        <v>464</v>
      </c>
      <c r="Z89" s="1">
        <f t="shared" si="1"/>
        <v>120</v>
      </c>
      <c r="AA89" s="15">
        <f t="shared" si="2"/>
        <v>0.79452054794520544</v>
      </c>
      <c r="AB89" s="15">
        <f t="shared" si="3"/>
        <v>0.20547945205479451</v>
      </c>
    </row>
    <row r="90" spans="1:28" x14ac:dyDescent="0.25">
      <c r="A90" s="2">
        <v>10</v>
      </c>
      <c r="B90" s="2" t="s">
        <v>32</v>
      </c>
      <c r="C90" s="2">
        <v>170</v>
      </c>
      <c r="D90" s="1" t="s">
        <v>118</v>
      </c>
      <c r="E90" s="1" t="s">
        <v>124</v>
      </c>
      <c r="F90" s="2">
        <v>968</v>
      </c>
      <c r="G90" s="2" t="s">
        <v>10</v>
      </c>
      <c r="H90" s="1">
        <v>284</v>
      </c>
      <c r="I90" s="1">
        <v>0</v>
      </c>
      <c r="J90" s="1">
        <v>49</v>
      </c>
      <c r="K90" s="1">
        <v>7</v>
      </c>
      <c r="L90" s="1">
        <v>16</v>
      </c>
      <c r="M90" s="1">
        <v>0</v>
      </c>
      <c r="N90" s="1">
        <v>118</v>
      </c>
      <c r="O90" s="2" t="s">
        <v>727</v>
      </c>
      <c r="P90" s="2" t="s">
        <v>727</v>
      </c>
      <c r="Q90" s="1">
        <v>2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3</v>
      </c>
      <c r="Y90" s="1">
        <f t="shared" si="0"/>
        <v>195</v>
      </c>
      <c r="Z90" s="1">
        <f t="shared" si="1"/>
        <v>89</v>
      </c>
      <c r="AA90" s="15">
        <f t="shared" si="2"/>
        <v>0.68661971830985913</v>
      </c>
      <c r="AB90" s="15">
        <f t="shared" si="3"/>
        <v>0.31338028169014087</v>
      </c>
    </row>
    <row r="91" spans="1:28" x14ac:dyDescent="0.25">
      <c r="A91" s="2">
        <v>11</v>
      </c>
      <c r="B91" s="2" t="s">
        <v>32</v>
      </c>
      <c r="C91" s="2">
        <v>170</v>
      </c>
      <c r="D91" s="1" t="s">
        <v>118</v>
      </c>
      <c r="E91" s="1" t="s">
        <v>125</v>
      </c>
      <c r="F91" s="2">
        <v>969</v>
      </c>
      <c r="G91" s="2" t="s">
        <v>10</v>
      </c>
      <c r="H91" s="1">
        <v>596</v>
      </c>
      <c r="I91" s="1">
        <v>1</v>
      </c>
      <c r="J91" s="1">
        <v>122</v>
      </c>
      <c r="K91" s="1">
        <v>118</v>
      </c>
      <c r="L91" s="1">
        <v>24</v>
      </c>
      <c r="M91" s="1">
        <v>1</v>
      </c>
      <c r="N91" s="1">
        <v>205</v>
      </c>
      <c r="O91" s="2" t="s">
        <v>727</v>
      </c>
      <c r="P91" s="2" t="s">
        <v>727</v>
      </c>
      <c r="Q91" s="1">
        <v>1</v>
      </c>
      <c r="R91" s="1">
        <v>0</v>
      </c>
      <c r="S91" s="1">
        <v>0</v>
      </c>
      <c r="T91" s="1">
        <v>0</v>
      </c>
      <c r="U91" s="1">
        <v>0</v>
      </c>
      <c r="V91" s="1">
        <v>3</v>
      </c>
      <c r="W91" s="1">
        <v>0</v>
      </c>
      <c r="X91" s="1">
        <v>4</v>
      </c>
      <c r="Y91" s="1">
        <f t="shared" si="0"/>
        <v>479</v>
      </c>
      <c r="Z91" s="1">
        <f t="shared" si="1"/>
        <v>117</v>
      </c>
      <c r="AA91" s="15">
        <f t="shared" si="2"/>
        <v>0.80369127516778527</v>
      </c>
      <c r="AB91" s="15">
        <f t="shared" si="3"/>
        <v>0.19630872483221476</v>
      </c>
    </row>
    <row r="92" spans="1:28" x14ac:dyDescent="0.25">
      <c r="A92" s="2">
        <v>12</v>
      </c>
      <c r="B92" s="2" t="s">
        <v>32</v>
      </c>
      <c r="C92" s="2">
        <v>170</v>
      </c>
      <c r="D92" s="1" t="s">
        <v>118</v>
      </c>
      <c r="E92" s="1" t="s">
        <v>126</v>
      </c>
      <c r="F92" s="2">
        <v>970</v>
      </c>
      <c r="G92" s="2" t="s">
        <v>10</v>
      </c>
      <c r="H92" s="1">
        <v>558</v>
      </c>
      <c r="I92" s="1">
        <v>0</v>
      </c>
      <c r="J92" s="1">
        <v>152</v>
      </c>
      <c r="K92" s="1">
        <v>79</v>
      </c>
      <c r="L92" s="1">
        <v>3</v>
      </c>
      <c r="M92" s="1">
        <v>1</v>
      </c>
      <c r="N92" s="1">
        <v>180</v>
      </c>
      <c r="O92" s="2" t="s">
        <v>727</v>
      </c>
      <c r="P92" s="2" t="s">
        <v>727</v>
      </c>
      <c r="Q92" s="1">
        <v>10</v>
      </c>
      <c r="R92" s="1">
        <v>0</v>
      </c>
      <c r="S92" s="1">
        <v>0</v>
      </c>
      <c r="T92" s="1">
        <v>0</v>
      </c>
      <c r="U92" s="1">
        <v>1</v>
      </c>
      <c r="V92" s="1">
        <v>3</v>
      </c>
      <c r="W92" s="1">
        <v>0</v>
      </c>
      <c r="X92" s="1">
        <v>6</v>
      </c>
      <c r="Y92" s="1">
        <f t="shared" si="0"/>
        <v>435</v>
      </c>
      <c r="Z92" s="1">
        <f t="shared" si="1"/>
        <v>123</v>
      </c>
      <c r="AA92" s="15">
        <f t="shared" si="2"/>
        <v>0.77956989247311825</v>
      </c>
      <c r="AB92" s="15">
        <f t="shared" si="3"/>
        <v>0.22043010752688172</v>
      </c>
    </row>
    <row r="93" spans="1:28" x14ac:dyDescent="0.25">
      <c r="A93" s="2">
        <v>13</v>
      </c>
      <c r="B93" s="2" t="s">
        <v>32</v>
      </c>
      <c r="C93" s="2">
        <v>170</v>
      </c>
      <c r="D93" s="1" t="s">
        <v>118</v>
      </c>
      <c r="E93" s="1" t="s">
        <v>126</v>
      </c>
      <c r="F93" s="2">
        <v>970</v>
      </c>
      <c r="G93" s="2" t="s">
        <v>11</v>
      </c>
      <c r="H93" s="1">
        <v>559</v>
      </c>
      <c r="I93" s="1">
        <v>2</v>
      </c>
      <c r="J93" s="1">
        <v>158</v>
      </c>
      <c r="K93" s="1">
        <v>89</v>
      </c>
      <c r="L93" s="1">
        <v>3</v>
      </c>
      <c r="M93" s="1">
        <v>0</v>
      </c>
      <c r="N93" s="1">
        <v>171</v>
      </c>
      <c r="O93" s="2" t="s">
        <v>727</v>
      </c>
      <c r="P93" s="2" t="s">
        <v>727</v>
      </c>
      <c r="Q93" s="1">
        <v>9</v>
      </c>
      <c r="R93" s="1">
        <v>1</v>
      </c>
      <c r="S93" s="1">
        <v>0</v>
      </c>
      <c r="T93" s="1">
        <v>0</v>
      </c>
      <c r="U93" s="1">
        <v>0</v>
      </c>
      <c r="V93" s="1">
        <v>3</v>
      </c>
      <c r="W93" s="1">
        <v>0</v>
      </c>
      <c r="X93" s="1">
        <v>5</v>
      </c>
      <c r="Y93" s="1">
        <f t="shared" si="0"/>
        <v>441</v>
      </c>
      <c r="Z93" s="1">
        <f t="shared" si="1"/>
        <v>118</v>
      </c>
      <c r="AA93" s="15">
        <f t="shared" si="2"/>
        <v>0.78890876565295165</v>
      </c>
      <c r="AB93" s="15">
        <f t="shared" si="3"/>
        <v>0.2110912343470483</v>
      </c>
    </row>
    <row r="94" spans="1:28" x14ac:dyDescent="0.25">
      <c r="A94" s="2">
        <v>14</v>
      </c>
      <c r="B94" s="2" t="s">
        <v>32</v>
      </c>
      <c r="C94" s="2">
        <v>170</v>
      </c>
      <c r="D94" s="1" t="s">
        <v>118</v>
      </c>
      <c r="E94" s="1" t="s">
        <v>127</v>
      </c>
      <c r="F94" s="2">
        <v>971</v>
      </c>
      <c r="G94" s="2" t="s">
        <v>10</v>
      </c>
      <c r="H94" s="1">
        <v>197</v>
      </c>
      <c r="I94" s="1">
        <v>1</v>
      </c>
      <c r="J94" s="1">
        <v>42</v>
      </c>
      <c r="K94" s="1">
        <v>40</v>
      </c>
      <c r="L94" s="1">
        <v>11</v>
      </c>
      <c r="M94" s="1">
        <v>0</v>
      </c>
      <c r="N94" s="1">
        <v>66</v>
      </c>
      <c r="O94" s="2" t="s">
        <v>727</v>
      </c>
      <c r="P94" s="2" t="s">
        <v>727</v>
      </c>
      <c r="Q94" s="1">
        <v>1</v>
      </c>
      <c r="R94" s="1">
        <v>1</v>
      </c>
      <c r="S94" s="1">
        <v>0</v>
      </c>
      <c r="T94" s="1">
        <v>0</v>
      </c>
      <c r="U94" s="1">
        <v>0</v>
      </c>
      <c r="V94" s="1">
        <v>1</v>
      </c>
      <c r="W94" s="1">
        <v>0</v>
      </c>
      <c r="X94" s="1">
        <v>2</v>
      </c>
      <c r="Y94" s="1">
        <f t="shared" si="0"/>
        <v>165</v>
      </c>
      <c r="Z94" s="1">
        <f t="shared" si="1"/>
        <v>32</v>
      </c>
      <c r="AA94" s="15">
        <f t="shared" si="2"/>
        <v>0.8375634517766497</v>
      </c>
      <c r="AB94" s="15">
        <f t="shared" si="3"/>
        <v>0.16243654822335024</v>
      </c>
    </row>
    <row r="95" spans="1:28" x14ac:dyDescent="0.25">
      <c r="A95" s="2">
        <v>15</v>
      </c>
      <c r="B95" s="2" t="s">
        <v>32</v>
      </c>
      <c r="C95" s="2">
        <v>170</v>
      </c>
      <c r="D95" s="1" t="s">
        <v>118</v>
      </c>
      <c r="E95" s="1" t="s">
        <v>128</v>
      </c>
      <c r="F95" s="2">
        <v>972</v>
      </c>
      <c r="G95" s="2" t="s">
        <v>10</v>
      </c>
      <c r="H95" s="1"/>
      <c r="I95" s="144" t="s">
        <v>748</v>
      </c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  <c r="AA95" s="145"/>
      <c r="AB95" s="146"/>
    </row>
    <row r="96" spans="1:28" x14ac:dyDescent="0.25">
      <c r="A96" s="2">
        <v>16</v>
      </c>
      <c r="B96" s="2" t="s">
        <v>32</v>
      </c>
      <c r="C96" s="2">
        <v>170</v>
      </c>
      <c r="D96" s="1" t="s">
        <v>118</v>
      </c>
      <c r="E96" s="1" t="s">
        <v>128</v>
      </c>
      <c r="F96" s="2">
        <v>972</v>
      </c>
      <c r="G96" s="2" t="s">
        <v>11</v>
      </c>
      <c r="H96" s="1"/>
      <c r="I96" s="144" t="s">
        <v>748</v>
      </c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  <c r="AB96" s="146"/>
    </row>
    <row r="97" spans="1:29" x14ac:dyDescent="0.25">
      <c r="A97" s="2">
        <v>17</v>
      </c>
      <c r="B97" s="2" t="s">
        <v>32</v>
      </c>
      <c r="C97" s="2">
        <v>170</v>
      </c>
      <c r="D97" s="1" t="s">
        <v>118</v>
      </c>
      <c r="E97" s="1" t="s">
        <v>129</v>
      </c>
      <c r="F97" s="2">
        <v>972</v>
      </c>
      <c r="G97" s="2" t="s">
        <v>19</v>
      </c>
      <c r="H97" s="1"/>
      <c r="I97" s="144" t="s">
        <v>748</v>
      </c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  <c r="AA97" s="145"/>
      <c r="AB97" s="146"/>
    </row>
    <row r="98" spans="1:29" x14ac:dyDescent="0.25">
      <c r="A98" s="2">
        <v>18</v>
      </c>
      <c r="B98" s="2" t="s">
        <v>32</v>
      </c>
      <c r="C98" s="2">
        <v>170</v>
      </c>
      <c r="D98" s="1" t="s">
        <v>118</v>
      </c>
      <c r="E98" s="1" t="s">
        <v>130</v>
      </c>
      <c r="F98" s="2">
        <v>973</v>
      </c>
      <c r="G98" s="2" t="s">
        <v>10</v>
      </c>
      <c r="H98" s="1">
        <v>275</v>
      </c>
      <c r="I98" s="1">
        <v>0</v>
      </c>
      <c r="J98" s="1">
        <v>88</v>
      </c>
      <c r="K98" s="1">
        <v>55</v>
      </c>
      <c r="L98" s="1">
        <v>5</v>
      </c>
      <c r="M98" s="1">
        <v>1</v>
      </c>
      <c r="N98" s="1">
        <v>50</v>
      </c>
      <c r="O98" s="2" t="s">
        <v>727</v>
      </c>
      <c r="P98" s="2" t="s">
        <v>727</v>
      </c>
      <c r="Q98" s="1">
        <v>17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1</v>
      </c>
      <c r="Y98" s="1">
        <f t="shared" ref="Y98:Y223" si="19">SUM(I98:X98)</f>
        <v>217</v>
      </c>
      <c r="Z98" s="1">
        <f t="shared" ref="Z98:Z223" si="20">H98-Y98</f>
        <v>58</v>
      </c>
      <c r="AA98" s="15">
        <f t="shared" ref="AA98:AA223" si="21">Y98/H98</f>
        <v>0.78909090909090907</v>
      </c>
      <c r="AB98" s="15">
        <f t="shared" ref="AB98:AB223" si="22">Z98/H98</f>
        <v>0.21090909090909091</v>
      </c>
    </row>
    <row r="99" spans="1:29" x14ac:dyDescent="0.25">
      <c r="A99" s="2">
        <v>19</v>
      </c>
      <c r="B99" s="2" t="s">
        <v>32</v>
      </c>
      <c r="C99" s="2">
        <v>170</v>
      </c>
      <c r="D99" s="1" t="s">
        <v>118</v>
      </c>
      <c r="E99" s="1" t="s">
        <v>131</v>
      </c>
      <c r="F99" s="2">
        <v>974</v>
      </c>
      <c r="G99" s="2" t="s">
        <v>10</v>
      </c>
      <c r="H99" s="1">
        <v>196</v>
      </c>
      <c r="I99" s="1">
        <v>0</v>
      </c>
      <c r="J99" s="1">
        <v>18</v>
      </c>
      <c r="K99" s="1">
        <v>21</v>
      </c>
      <c r="L99" s="1">
        <v>1</v>
      </c>
      <c r="M99" s="1">
        <v>0</v>
      </c>
      <c r="N99" s="1">
        <v>121</v>
      </c>
      <c r="O99" s="2" t="s">
        <v>727</v>
      </c>
      <c r="P99" s="2" t="s">
        <v>727</v>
      </c>
      <c r="Q99" s="1">
        <v>2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4</v>
      </c>
      <c r="Y99" s="1">
        <f t="shared" si="19"/>
        <v>167</v>
      </c>
      <c r="Z99" s="1">
        <f t="shared" si="20"/>
        <v>29</v>
      </c>
      <c r="AA99" s="15">
        <f t="shared" si="21"/>
        <v>0.85204081632653061</v>
      </c>
      <c r="AB99" s="15">
        <f t="shared" si="22"/>
        <v>0.14795918367346939</v>
      </c>
    </row>
    <row r="100" spans="1:29" x14ac:dyDescent="0.25">
      <c r="A100" s="2">
        <v>20</v>
      </c>
      <c r="B100" s="2" t="s">
        <v>32</v>
      </c>
      <c r="C100" s="2">
        <v>170</v>
      </c>
      <c r="D100" s="1" t="s">
        <v>118</v>
      </c>
      <c r="E100" s="1" t="s">
        <v>132</v>
      </c>
      <c r="F100" s="2">
        <v>974</v>
      </c>
      <c r="G100" s="2" t="s">
        <v>19</v>
      </c>
      <c r="H100" s="1">
        <v>281</v>
      </c>
      <c r="I100" s="1">
        <v>1</v>
      </c>
      <c r="J100" s="1">
        <v>95</v>
      </c>
      <c r="K100" s="1">
        <v>42</v>
      </c>
      <c r="L100" s="1">
        <v>4</v>
      </c>
      <c r="M100" s="1">
        <v>0</v>
      </c>
      <c r="N100" s="1">
        <v>84</v>
      </c>
      <c r="O100" s="2" t="s">
        <v>727</v>
      </c>
      <c r="P100" s="2" t="s">
        <v>727</v>
      </c>
      <c r="Q100" s="1">
        <v>1</v>
      </c>
      <c r="R100" s="1">
        <v>2</v>
      </c>
      <c r="S100" s="1">
        <v>0</v>
      </c>
      <c r="T100" s="1">
        <v>0</v>
      </c>
      <c r="U100" s="1">
        <v>0</v>
      </c>
      <c r="V100" s="1">
        <v>2</v>
      </c>
      <c r="W100" s="1">
        <v>0</v>
      </c>
      <c r="X100" s="1">
        <v>6</v>
      </c>
      <c r="Y100" s="1">
        <f t="shared" si="19"/>
        <v>237</v>
      </c>
      <c r="Z100" s="1">
        <f t="shared" si="20"/>
        <v>44</v>
      </c>
      <c r="AA100" s="15">
        <f t="shared" si="21"/>
        <v>0.84341637010676151</v>
      </c>
      <c r="AB100" s="15">
        <f t="shared" si="22"/>
        <v>0.15658362989323843</v>
      </c>
    </row>
    <row r="101" spans="1:29" x14ac:dyDescent="0.25">
      <c r="A101" s="2">
        <v>21</v>
      </c>
      <c r="B101" s="2" t="s">
        <v>32</v>
      </c>
      <c r="C101" s="2">
        <v>170</v>
      </c>
      <c r="D101" s="1" t="s">
        <v>118</v>
      </c>
      <c r="E101" s="1" t="s">
        <v>133</v>
      </c>
      <c r="F101" s="2">
        <v>975</v>
      </c>
      <c r="G101" s="2" t="s">
        <v>10</v>
      </c>
      <c r="H101" s="1">
        <v>424</v>
      </c>
      <c r="I101" s="1">
        <v>1</v>
      </c>
      <c r="J101" s="1">
        <v>123</v>
      </c>
      <c r="K101" s="1">
        <v>85</v>
      </c>
      <c r="L101" s="1">
        <v>4</v>
      </c>
      <c r="M101" s="1">
        <v>1</v>
      </c>
      <c r="N101" s="1">
        <v>121</v>
      </c>
      <c r="O101" s="2" t="s">
        <v>727</v>
      </c>
      <c r="P101" s="2" t="s">
        <v>727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32</v>
      </c>
      <c r="Y101" s="1">
        <f t="shared" si="19"/>
        <v>367</v>
      </c>
      <c r="Z101" s="1">
        <f t="shared" si="20"/>
        <v>57</v>
      </c>
      <c r="AA101" s="15">
        <f t="shared" si="21"/>
        <v>0.86556603773584906</v>
      </c>
      <c r="AB101" s="15">
        <f t="shared" si="22"/>
        <v>0.13443396226415094</v>
      </c>
    </row>
    <row r="102" spans="1:29" x14ac:dyDescent="0.25">
      <c r="A102" s="2">
        <v>22</v>
      </c>
      <c r="B102" s="2" t="s">
        <v>32</v>
      </c>
      <c r="C102" s="2">
        <v>170</v>
      </c>
      <c r="D102" s="1" t="s">
        <v>118</v>
      </c>
      <c r="E102" s="1" t="s">
        <v>134</v>
      </c>
      <c r="F102" s="2">
        <v>975</v>
      </c>
      <c r="G102" s="2" t="s">
        <v>19</v>
      </c>
      <c r="H102" s="1">
        <v>100</v>
      </c>
      <c r="I102" s="1">
        <v>0</v>
      </c>
      <c r="J102" s="1">
        <v>44</v>
      </c>
      <c r="K102" s="1">
        <v>1</v>
      </c>
      <c r="L102" s="1">
        <v>3</v>
      </c>
      <c r="M102" s="1">
        <v>2</v>
      </c>
      <c r="N102" s="1">
        <v>21</v>
      </c>
      <c r="O102" s="2" t="s">
        <v>727</v>
      </c>
      <c r="P102" s="2" t="s">
        <v>727</v>
      </c>
      <c r="Q102" s="1">
        <v>0</v>
      </c>
      <c r="R102" s="1">
        <v>0</v>
      </c>
      <c r="S102" s="1">
        <v>0</v>
      </c>
      <c r="T102" s="1">
        <v>0</v>
      </c>
      <c r="U102" s="1">
        <v>1</v>
      </c>
      <c r="V102" s="1">
        <v>0</v>
      </c>
      <c r="W102" s="1">
        <v>0</v>
      </c>
      <c r="X102" s="1">
        <v>6</v>
      </c>
      <c r="Y102" s="1">
        <f t="shared" si="19"/>
        <v>78</v>
      </c>
      <c r="Z102" s="1">
        <f t="shared" si="20"/>
        <v>22</v>
      </c>
      <c r="AA102" s="15">
        <f t="shared" si="21"/>
        <v>0.78</v>
      </c>
      <c r="AB102" s="15">
        <f t="shared" si="22"/>
        <v>0.22</v>
      </c>
    </row>
    <row r="103" spans="1:29" x14ac:dyDescent="0.25">
      <c r="A103" s="2">
        <v>23</v>
      </c>
      <c r="B103" s="2" t="s">
        <v>32</v>
      </c>
      <c r="C103" s="2">
        <v>170</v>
      </c>
      <c r="D103" s="1" t="s">
        <v>118</v>
      </c>
      <c r="E103" s="1" t="s">
        <v>135</v>
      </c>
      <c r="F103" s="2">
        <v>976</v>
      </c>
      <c r="G103" s="2" t="s">
        <v>10</v>
      </c>
      <c r="H103" s="1">
        <v>736</v>
      </c>
      <c r="I103" s="1">
        <v>1</v>
      </c>
      <c r="J103" s="1">
        <v>181</v>
      </c>
      <c r="K103" s="1">
        <v>112</v>
      </c>
      <c r="L103" s="1">
        <v>9</v>
      </c>
      <c r="M103" s="1">
        <v>2</v>
      </c>
      <c r="N103" s="1">
        <v>191</v>
      </c>
      <c r="O103" s="2" t="s">
        <v>727</v>
      </c>
      <c r="P103" s="2" t="s">
        <v>727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7</v>
      </c>
      <c r="W103" s="1">
        <v>0</v>
      </c>
      <c r="X103" s="1">
        <v>26</v>
      </c>
      <c r="Y103" s="1">
        <f t="shared" si="19"/>
        <v>529</v>
      </c>
      <c r="Z103" s="1">
        <f t="shared" si="20"/>
        <v>207</v>
      </c>
      <c r="AA103" s="15">
        <f t="shared" si="21"/>
        <v>0.71875</v>
      </c>
      <c r="AB103" s="15">
        <f t="shared" si="22"/>
        <v>0.28125</v>
      </c>
    </row>
    <row r="104" spans="1:29" x14ac:dyDescent="0.25">
      <c r="A104" s="2">
        <v>24</v>
      </c>
      <c r="B104" s="2" t="s">
        <v>32</v>
      </c>
      <c r="C104" s="2">
        <v>170</v>
      </c>
      <c r="D104" s="1" t="s">
        <v>118</v>
      </c>
      <c r="E104" s="1" t="s">
        <v>136</v>
      </c>
      <c r="F104" s="2">
        <v>977</v>
      </c>
      <c r="G104" s="2" t="s">
        <v>10</v>
      </c>
      <c r="H104" s="1">
        <v>573</v>
      </c>
      <c r="I104" s="1">
        <v>2</v>
      </c>
      <c r="J104" s="1">
        <v>84</v>
      </c>
      <c r="K104" s="1">
        <v>119</v>
      </c>
      <c r="L104" s="1">
        <v>4</v>
      </c>
      <c r="M104" s="1">
        <v>1</v>
      </c>
      <c r="N104" s="1">
        <v>118</v>
      </c>
      <c r="O104" s="2" t="s">
        <v>727</v>
      </c>
      <c r="P104" s="2" t="s">
        <v>727</v>
      </c>
      <c r="Q104" s="1">
        <v>1</v>
      </c>
      <c r="R104" s="1">
        <v>1</v>
      </c>
      <c r="S104" s="1">
        <v>0</v>
      </c>
      <c r="T104" s="1">
        <v>0</v>
      </c>
      <c r="U104" s="1">
        <v>2</v>
      </c>
      <c r="V104" s="1">
        <v>1</v>
      </c>
      <c r="W104" s="1">
        <v>0</v>
      </c>
      <c r="X104" s="1">
        <v>7</v>
      </c>
      <c r="Y104" s="1">
        <f t="shared" si="19"/>
        <v>340</v>
      </c>
      <c r="Z104" s="1">
        <f t="shared" si="20"/>
        <v>233</v>
      </c>
      <c r="AA104" s="15">
        <f t="shared" si="21"/>
        <v>0.59336823734729494</v>
      </c>
      <c r="AB104" s="15">
        <f t="shared" si="22"/>
        <v>0.40663176265270506</v>
      </c>
    </row>
    <row r="105" spans="1:29" x14ac:dyDescent="0.25">
      <c r="A105" s="3"/>
      <c r="B105" s="3"/>
      <c r="C105" s="3"/>
      <c r="D105" s="128" t="s">
        <v>651</v>
      </c>
      <c r="E105" s="129"/>
      <c r="F105" s="81">
        <f>COUNTIF(G81:G104,"B")</f>
        <v>16</v>
      </c>
      <c r="G105" s="81">
        <f>COUNTA(G81:G104)</f>
        <v>24</v>
      </c>
      <c r="H105" s="70">
        <f>SUM(H81:H104)</f>
        <v>9117</v>
      </c>
      <c r="I105" s="70">
        <f t="shared" ref="I105:X105" si="23">SUM(I81:I104)</f>
        <v>15</v>
      </c>
      <c r="J105" s="70">
        <f t="shared" si="23"/>
        <v>2486</v>
      </c>
      <c r="K105" s="70">
        <f t="shared" si="23"/>
        <v>1386</v>
      </c>
      <c r="L105" s="70">
        <f t="shared" si="23"/>
        <v>122</v>
      </c>
      <c r="M105" s="70">
        <f t="shared" si="23"/>
        <v>20</v>
      </c>
      <c r="N105" s="70">
        <f t="shared" si="23"/>
        <v>2684</v>
      </c>
      <c r="O105" s="120" t="s">
        <v>727</v>
      </c>
      <c r="P105" s="120" t="s">
        <v>727</v>
      </c>
      <c r="Q105" s="70">
        <f t="shared" si="23"/>
        <v>58</v>
      </c>
      <c r="R105" s="70">
        <f t="shared" si="23"/>
        <v>20</v>
      </c>
      <c r="S105" s="70">
        <f t="shared" si="23"/>
        <v>1</v>
      </c>
      <c r="T105" s="70">
        <f t="shared" si="23"/>
        <v>0</v>
      </c>
      <c r="U105" s="70">
        <f t="shared" si="23"/>
        <v>6</v>
      </c>
      <c r="V105" s="70">
        <f t="shared" si="23"/>
        <v>62</v>
      </c>
      <c r="W105" s="70">
        <f t="shared" si="23"/>
        <v>0</v>
      </c>
      <c r="X105" s="70">
        <f t="shared" si="23"/>
        <v>167</v>
      </c>
      <c r="Y105" s="70">
        <f t="shared" ref="Y105" si="24">SUM(I105:X105)</f>
        <v>7027</v>
      </c>
      <c r="Z105" s="70">
        <f t="shared" ref="Z105" si="25">H105-Y105</f>
        <v>2090</v>
      </c>
      <c r="AA105" s="71">
        <f t="shared" ref="AA105" si="26">Y105/H105</f>
        <v>0.7707579247559504</v>
      </c>
      <c r="AB105" s="71">
        <f t="shared" ref="AB105" si="27">Z105/H105</f>
        <v>0.22924207524404958</v>
      </c>
    </row>
    <row r="106" spans="1:29" x14ac:dyDescent="0.25">
      <c r="J106" s="20"/>
      <c r="Q106" s="20"/>
      <c r="R106" s="108"/>
    </row>
    <row r="107" spans="1:29" s="32" customFormat="1" x14ac:dyDescent="0.25">
      <c r="A107" s="31"/>
      <c r="B107" s="31"/>
      <c r="C107" s="31"/>
      <c r="E107" s="133" t="s">
        <v>51</v>
      </c>
      <c r="F107" s="134"/>
      <c r="G107" s="134"/>
      <c r="H107" s="134"/>
      <c r="I107" s="85" t="s">
        <v>0</v>
      </c>
      <c r="J107" s="85" t="s">
        <v>1</v>
      </c>
      <c r="K107" s="85" t="s">
        <v>2</v>
      </c>
      <c r="L107" s="85" t="s">
        <v>27</v>
      </c>
      <c r="M107" s="85" t="s">
        <v>3</v>
      </c>
      <c r="N107" s="85" t="s">
        <v>28</v>
      </c>
      <c r="O107" s="85" t="s">
        <v>25</v>
      </c>
      <c r="P107" s="85" t="s">
        <v>29</v>
      </c>
      <c r="Q107" s="85" t="s">
        <v>4</v>
      </c>
      <c r="R107" s="36" t="s">
        <v>26</v>
      </c>
      <c r="S107" s="37" t="s">
        <v>46</v>
      </c>
      <c r="T107" s="37"/>
      <c r="AA107" s="33"/>
      <c r="AB107" s="33"/>
      <c r="AC107" s="4"/>
    </row>
    <row r="108" spans="1:29" x14ac:dyDescent="0.25">
      <c r="A108" s="3"/>
      <c r="B108" s="3"/>
      <c r="C108" s="3"/>
      <c r="E108" s="134"/>
      <c r="F108" s="134"/>
      <c r="G108" s="134"/>
      <c r="H108" s="134"/>
      <c r="I108" s="96">
        <f>I105+6</f>
        <v>21</v>
      </c>
      <c r="J108" s="96">
        <f>J105+31</f>
        <v>2517</v>
      </c>
      <c r="K108" s="96">
        <f>K105+7+1+3</f>
        <v>1397</v>
      </c>
      <c r="L108" s="96">
        <f>L105+31</f>
        <v>153</v>
      </c>
      <c r="M108" s="96">
        <f>M105+7+3</f>
        <v>30</v>
      </c>
      <c r="N108" s="96">
        <f>N105</f>
        <v>2684</v>
      </c>
      <c r="O108" s="96" t="str">
        <f>O105</f>
        <v>N.P.</v>
      </c>
      <c r="P108" s="96" t="str">
        <f>P105</f>
        <v>N.P.</v>
      </c>
      <c r="Q108" s="96">
        <f>Q105</f>
        <v>58</v>
      </c>
      <c r="R108" s="97">
        <f>W105</f>
        <v>0</v>
      </c>
      <c r="S108" s="98">
        <f>X105</f>
        <v>167</v>
      </c>
      <c r="T108" s="38"/>
      <c r="AA108" s="10"/>
      <c r="AB108" s="10"/>
    </row>
    <row r="109" spans="1:29" ht="6.75" customHeight="1" x14ac:dyDescent="0.25">
      <c r="A109" s="3"/>
      <c r="B109" s="3"/>
      <c r="C109" s="3"/>
      <c r="H109" s="12"/>
      <c r="I109" s="3"/>
      <c r="J109" s="3"/>
      <c r="K109" s="3"/>
      <c r="L109" s="3"/>
      <c r="M109" s="3"/>
      <c r="N109" s="3"/>
      <c r="O109" s="3"/>
      <c r="P109" s="3"/>
      <c r="Q109" s="3"/>
      <c r="R109" s="39"/>
      <c r="S109" s="40"/>
      <c r="T109" s="40"/>
      <c r="AA109" s="10"/>
      <c r="AB109" s="10"/>
    </row>
    <row r="110" spans="1:29" s="13" customFormat="1" x14ac:dyDescent="0.25">
      <c r="A110" s="34"/>
      <c r="B110" s="34"/>
      <c r="C110" s="34"/>
      <c r="E110" s="133" t="s">
        <v>52</v>
      </c>
      <c r="F110" s="133"/>
      <c r="G110" s="133"/>
      <c r="H110" s="133"/>
      <c r="I110" s="133" t="s">
        <v>530</v>
      </c>
      <c r="J110" s="134"/>
      <c r="K110" s="134"/>
      <c r="L110" s="133" t="s">
        <v>531</v>
      </c>
      <c r="M110" s="133"/>
      <c r="N110" s="85" t="s">
        <v>28</v>
      </c>
      <c r="O110" s="85" t="s">
        <v>25</v>
      </c>
      <c r="P110" s="85" t="s">
        <v>29</v>
      </c>
      <c r="Q110" s="85" t="s">
        <v>4</v>
      </c>
      <c r="AA110" s="35"/>
      <c r="AB110" s="35"/>
      <c r="AC110" s="4"/>
    </row>
    <row r="111" spans="1:29" x14ac:dyDescent="0.25">
      <c r="A111" s="3"/>
      <c r="B111" s="3"/>
      <c r="C111" s="3"/>
      <c r="E111" s="133"/>
      <c r="F111" s="133"/>
      <c r="G111" s="133"/>
      <c r="H111" s="133"/>
      <c r="I111" s="135">
        <f>I108+K108+M108</f>
        <v>1448</v>
      </c>
      <c r="J111" s="136"/>
      <c r="K111" s="136"/>
      <c r="L111" s="135">
        <f>J108+L108</f>
        <v>2670</v>
      </c>
      <c r="M111" s="136"/>
      <c r="N111" s="86">
        <f>N108</f>
        <v>2684</v>
      </c>
      <c r="O111" s="86" t="str">
        <f>O108</f>
        <v>N.P.</v>
      </c>
      <c r="P111" s="86" t="str">
        <f>P108</f>
        <v>N.P.</v>
      </c>
      <c r="Q111" s="86">
        <f>Q108</f>
        <v>58</v>
      </c>
      <c r="AA111" s="10"/>
      <c r="AB111" s="10"/>
    </row>
    <row r="112" spans="1:29" x14ac:dyDescent="0.25">
      <c r="A112" s="132" t="s">
        <v>749</v>
      </c>
      <c r="B112" s="132"/>
      <c r="C112" s="132"/>
      <c r="D112" s="132"/>
      <c r="E112" s="132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  <c r="AA112" s="132"/>
      <c r="AB112" s="132"/>
    </row>
    <row r="114" spans="1:28" x14ac:dyDescent="0.25">
      <c r="A114" s="2">
        <v>1</v>
      </c>
      <c r="B114" s="2" t="s">
        <v>32</v>
      </c>
      <c r="C114" s="2">
        <v>175</v>
      </c>
      <c r="D114" s="1" t="s">
        <v>137</v>
      </c>
      <c r="E114" s="1" t="s">
        <v>137</v>
      </c>
      <c r="F114" s="2">
        <v>986</v>
      </c>
      <c r="G114" s="2" t="s">
        <v>10</v>
      </c>
      <c r="H114" s="1">
        <v>527</v>
      </c>
      <c r="I114" s="1">
        <v>36</v>
      </c>
      <c r="J114" s="1">
        <v>115</v>
      </c>
      <c r="K114" s="1">
        <v>31</v>
      </c>
      <c r="L114" s="1">
        <v>2</v>
      </c>
      <c r="M114" s="1">
        <v>7</v>
      </c>
      <c r="N114" s="1">
        <v>14</v>
      </c>
      <c r="O114" s="1">
        <v>15</v>
      </c>
      <c r="P114" s="2" t="s">
        <v>727</v>
      </c>
      <c r="Q114" s="1">
        <v>97</v>
      </c>
      <c r="R114" s="1">
        <v>7</v>
      </c>
      <c r="S114" s="1">
        <v>2</v>
      </c>
      <c r="T114" s="1">
        <v>0</v>
      </c>
      <c r="U114" s="1">
        <v>0</v>
      </c>
      <c r="V114" s="1">
        <v>15</v>
      </c>
      <c r="W114" s="1">
        <v>0</v>
      </c>
      <c r="X114" s="1">
        <v>22</v>
      </c>
      <c r="Y114" s="1">
        <f t="shared" si="19"/>
        <v>363</v>
      </c>
      <c r="Z114" s="1">
        <f t="shared" si="20"/>
        <v>164</v>
      </c>
      <c r="AA114" s="15">
        <f t="shared" si="21"/>
        <v>0.68880455407969643</v>
      </c>
      <c r="AB114" s="15">
        <f t="shared" si="22"/>
        <v>0.31119544592030363</v>
      </c>
    </row>
    <row r="115" spans="1:28" x14ac:dyDescent="0.25">
      <c r="A115" s="2">
        <v>2</v>
      </c>
      <c r="B115" s="2" t="s">
        <v>32</v>
      </c>
      <c r="C115" s="2">
        <v>175</v>
      </c>
      <c r="D115" s="1" t="s">
        <v>137</v>
      </c>
      <c r="E115" s="1" t="s">
        <v>137</v>
      </c>
      <c r="F115" s="2">
        <v>986</v>
      </c>
      <c r="G115" s="2" t="s">
        <v>11</v>
      </c>
      <c r="H115" s="1">
        <v>528</v>
      </c>
      <c r="I115" s="1">
        <v>36</v>
      </c>
      <c r="J115" s="1">
        <v>117</v>
      </c>
      <c r="K115" s="1">
        <v>35</v>
      </c>
      <c r="L115" s="1">
        <v>3</v>
      </c>
      <c r="M115" s="1">
        <v>6</v>
      </c>
      <c r="N115" s="1">
        <v>15</v>
      </c>
      <c r="O115" s="1">
        <v>8</v>
      </c>
      <c r="P115" s="2" t="s">
        <v>727</v>
      </c>
      <c r="Q115" s="1">
        <v>102</v>
      </c>
      <c r="R115" s="1">
        <v>8</v>
      </c>
      <c r="S115" s="1">
        <v>0</v>
      </c>
      <c r="T115" s="1">
        <v>0</v>
      </c>
      <c r="U115" s="1">
        <v>2</v>
      </c>
      <c r="V115" s="1">
        <v>9</v>
      </c>
      <c r="W115" s="1">
        <v>1</v>
      </c>
      <c r="X115" s="1">
        <v>17</v>
      </c>
      <c r="Y115" s="1">
        <f t="shared" si="19"/>
        <v>359</v>
      </c>
      <c r="Z115" s="1">
        <f t="shared" si="20"/>
        <v>169</v>
      </c>
      <c r="AA115" s="15">
        <f t="shared" si="21"/>
        <v>0.67992424242424243</v>
      </c>
      <c r="AB115" s="15">
        <f t="shared" si="22"/>
        <v>0.32007575757575757</v>
      </c>
    </row>
    <row r="116" spans="1:28" x14ac:dyDescent="0.25">
      <c r="A116" s="2">
        <v>3</v>
      </c>
      <c r="B116" s="2" t="s">
        <v>32</v>
      </c>
      <c r="C116" s="2">
        <v>175</v>
      </c>
      <c r="D116" s="1" t="s">
        <v>137</v>
      </c>
      <c r="E116" s="1" t="s">
        <v>137</v>
      </c>
      <c r="F116" s="2">
        <v>987</v>
      </c>
      <c r="G116" s="2" t="s">
        <v>10</v>
      </c>
      <c r="H116" s="1">
        <v>710</v>
      </c>
      <c r="I116" s="1">
        <v>47</v>
      </c>
      <c r="J116" s="1">
        <v>134</v>
      </c>
      <c r="K116" s="1">
        <v>103</v>
      </c>
      <c r="L116" s="1">
        <v>10</v>
      </c>
      <c r="M116" s="1">
        <v>13</v>
      </c>
      <c r="N116" s="1">
        <v>7</v>
      </c>
      <c r="O116" s="1">
        <v>23</v>
      </c>
      <c r="P116" s="2" t="s">
        <v>727</v>
      </c>
      <c r="Q116" s="1">
        <v>80</v>
      </c>
      <c r="R116" s="1">
        <v>34</v>
      </c>
      <c r="S116" s="1">
        <v>1</v>
      </c>
      <c r="T116" s="1">
        <v>4</v>
      </c>
      <c r="U116" s="1">
        <v>0</v>
      </c>
      <c r="V116" s="1">
        <v>9</v>
      </c>
      <c r="W116" s="1">
        <v>1</v>
      </c>
      <c r="X116" s="1">
        <v>12</v>
      </c>
      <c r="Y116" s="1">
        <f t="shared" si="19"/>
        <v>478</v>
      </c>
      <c r="Z116" s="1">
        <f t="shared" si="20"/>
        <v>232</v>
      </c>
      <c r="AA116" s="15">
        <f t="shared" si="21"/>
        <v>0.6732394366197183</v>
      </c>
      <c r="AB116" s="15">
        <f t="shared" si="22"/>
        <v>0.3267605633802817</v>
      </c>
    </row>
    <row r="117" spans="1:28" x14ac:dyDescent="0.25">
      <c r="A117" s="2">
        <v>4</v>
      </c>
      <c r="B117" s="2" t="s">
        <v>32</v>
      </c>
      <c r="C117" s="2">
        <v>175</v>
      </c>
      <c r="D117" s="1" t="s">
        <v>137</v>
      </c>
      <c r="E117" s="1" t="s">
        <v>137</v>
      </c>
      <c r="F117" s="2">
        <v>987</v>
      </c>
      <c r="G117" s="2" t="s">
        <v>11</v>
      </c>
      <c r="H117" s="1">
        <v>711</v>
      </c>
      <c r="I117" s="1">
        <v>53</v>
      </c>
      <c r="J117" s="1">
        <v>134</v>
      </c>
      <c r="K117" s="1">
        <v>98</v>
      </c>
      <c r="L117" s="1">
        <v>4</v>
      </c>
      <c r="M117" s="1">
        <v>9</v>
      </c>
      <c r="N117" s="1">
        <v>8</v>
      </c>
      <c r="O117" s="1">
        <v>33</v>
      </c>
      <c r="P117" s="2" t="s">
        <v>727</v>
      </c>
      <c r="Q117" s="1">
        <v>86</v>
      </c>
      <c r="R117" s="1">
        <v>15</v>
      </c>
      <c r="S117" s="1">
        <v>4</v>
      </c>
      <c r="T117" s="1">
        <v>0</v>
      </c>
      <c r="U117" s="1">
        <v>1</v>
      </c>
      <c r="V117" s="1">
        <v>9</v>
      </c>
      <c r="W117" s="1">
        <v>1</v>
      </c>
      <c r="X117" s="1">
        <v>23</v>
      </c>
      <c r="Y117" s="1">
        <f t="shared" si="19"/>
        <v>478</v>
      </c>
      <c r="Z117" s="1">
        <f t="shared" si="20"/>
        <v>233</v>
      </c>
      <c r="AA117" s="15">
        <f t="shared" si="21"/>
        <v>0.6722925457102672</v>
      </c>
      <c r="AB117" s="15">
        <f t="shared" si="22"/>
        <v>0.32770745428973275</v>
      </c>
    </row>
    <row r="118" spans="1:28" x14ac:dyDescent="0.25">
      <c r="A118" s="2">
        <v>5</v>
      </c>
      <c r="B118" s="2" t="s">
        <v>32</v>
      </c>
      <c r="C118" s="2">
        <v>175</v>
      </c>
      <c r="D118" s="1" t="s">
        <v>137</v>
      </c>
      <c r="E118" s="1" t="s">
        <v>137</v>
      </c>
      <c r="F118" s="2">
        <v>988</v>
      </c>
      <c r="G118" s="2" t="s">
        <v>10</v>
      </c>
      <c r="H118" s="1">
        <v>433</v>
      </c>
      <c r="I118" s="1">
        <v>26</v>
      </c>
      <c r="J118" s="1">
        <v>83</v>
      </c>
      <c r="K118" s="1">
        <v>34</v>
      </c>
      <c r="L118" s="1">
        <v>0</v>
      </c>
      <c r="M118" s="1">
        <v>2</v>
      </c>
      <c r="N118" s="1">
        <v>10</v>
      </c>
      <c r="O118" s="1">
        <v>10</v>
      </c>
      <c r="P118" s="2" t="s">
        <v>727</v>
      </c>
      <c r="Q118" s="1">
        <v>73</v>
      </c>
      <c r="R118" s="1">
        <v>14</v>
      </c>
      <c r="S118" s="1">
        <v>2</v>
      </c>
      <c r="T118" s="1">
        <v>0</v>
      </c>
      <c r="U118" s="1">
        <v>1</v>
      </c>
      <c r="V118" s="1">
        <v>10</v>
      </c>
      <c r="W118" s="1">
        <v>0</v>
      </c>
      <c r="X118" s="1">
        <v>4</v>
      </c>
      <c r="Y118" s="1">
        <f t="shared" si="19"/>
        <v>269</v>
      </c>
      <c r="Z118" s="1">
        <f t="shared" si="20"/>
        <v>164</v>
      </c>
      <c r="AA118" s="15">
        <f t="shared" si="21"/>
        <v>0.6212471131639723</v>
      </c>
      <c r="AB118" s="15">
        <f t="shared" si="22"/>
        <v>0.3787528868360277</v>
      </c>
    </row>
    <row r="119" spans="1:28" x14ac:dyDescent="0.25">
      <c r="A119" s="2">
        <v>6</v>
      </c>
      <c r="B119" s="2" t="s">
        <v>32</v>
      </c>
      <c r="C119" s="2">
        <v>175</v>
      </c>
      <c r="D119" s="1" t="s">
        <v>137</v>
      </c>
      <c r="E119" s="1" t="s">
        <v>137</v>
      </c>
      <c r="F119" s="2">
        <v>988</v>
      </c>
      <c r="G119" s="2" t="s">
        <v>11</v>
      </c>
      <c r="H119" s="1">
        <v>434</v>
      </c>
      <c r="I119" s="1">
        <v>23</v>
      </c>
      <c r="J119" s="1">
        <v>97</v>
      </c>
      <c r="K119" s="1">
        <v>50</v>
      </c>
      <c r="L119" s="1">
        <v>1</v>
      </c>
      <c r="M119" s="1">
        <v>6</v>
      </c>
      <c r="N119" s="1">
        <v>11</v>
      </c>
      <c r="O119" s="1">
        <v>8</v>
      </c>
      <c r="P119" s="2" t="s">
        <v>727</v>
      </c>
      <c r="Q119" s="1">
        <v>80</v>
      </c>
      <c r="R119" s="1">
        <v>7</v>
      </c>
      <c r="S119" s="1">
        <v>1</v>
      </c>
      <c r="T119" s="1">
        <v>1</v>
      </c>
      <c r="U119" s="1">
        <v>0</v>
      </c>
      <c r="V119" s="1">
        <v>5</v>
      </c>
      <c r="W119" s="1">
        <v>0</v>
      </c>
      <c r="X119" s="1">
        <v>7</v>
      </c>
      <c r="Y119" s="1">
        <f t="shared" si="19"/>
        <v>297</v>
      </c>
      <c r="Z119" s="1">
        <f t="shared" si="20"/>
        <v>137</v>
      </c>
      <c r="AA119" s="15">
        <f t="shared" si="21"/>
        <v>0.68433179723502302</v>
      </c>
      <c r="AB119" s="15">
        <f t="shared" si="22"/>
        <v>0.31566820276497698</v>
      </c>
    </row>
    <row r="120" spans="1:28" x14ac:dyDescent="0.25">
      <c r="A120" s="2">
        <v>7</v>
      </c>
      <c r="B120" s="2" t="s">
        <v>32</v>
      </c>
      <c r="C120" s="2">
        <v>175</v>
      </c>
      <c r="D120" s="1" t="s">
        <v>137</v>
      </c>
      <c r="E120" s="1" t="s">
        <v>138</v>
      </c>
      <c r="F120" s="2">
        <v>989</v>
      </c>
      <c r="G120" s="2" t="s">
        <v>10</v>
      </c>
      <c r="H120" s="1">
        <v>461</v>
      </c>
      <c r="I120" s="1">
        <v>1</v>
      </c>
      <c r="J120" s="1">
        <v>173</v>
      </c>
      <c r="K120" s="1">
        <v>25</v>
      </c>
      <c r="L120" s="1">
        <v>1</v>
      </c>
      <c r="M120" s="1">
        <v>4</v>
      </c>
      <c r="N120" s="1">
        <v>0</v>
      </c>
      <c r="O120" s="1">
        <v>19</v>
      </c>
      <c r="P120" s="2" t="s">
        <v>727</v>
      </c>
      <c r="Q120" s="1">
        <v>88</v>
      </c>
      <c r="R120" s="1">
        <v>2</v>
      </c>
      <c r="S120" s="1">
        <v>0</v>
      </c>
      <c r="T120" s="1">
        <v>0</v>
      </c>
      <c r="U120" s="1">
        <v>0</v>
      </c>
      <c r="V120" s="1">
        <v>11</v>
      </c>
      <c r="W120" s="1">
        <v>0</v>
      </c>
      <c r="X120" s="1">
        <v>6</v>
      </c>
      <c r="Y120" s="1">
        <f t="shared" si="19"/>
        <v>330</v>
      </c>
      <c r="Z120" s="1">
        <f t="shared" si="20"/>
        <v>131</v>
      </c>
      <c r="AA120" s="15">
        <f t="shared" si="21"/>
        <v>0.71583514099783085</v>
      </c>
      <c r="AB120" s="15">
        <f t="shared" si="22"/>
        <v>0.2841648590021692</v>
      </c>
    </row>
    <row r="121" spans="1:28" x14ac:dyDescent="0.25">
      <c r="A121" s="2">
        <v>8</v>
      </c>
      <c r="B121" s="2" t="s">
        <v>32</v>
      </c>
      <c r="C121" s="2">
        <v>175</v>
      </c>
      <c r="D121" s="1" t="s">
        <v>137</v>
      </c>
      <c r="E121" s="1" t="s">
        <v>139</v>
      </c>
      <c r="F121" s="2">
        <v>990</v>
      </c>
      <c r="G121" s="2" t="s">
        <v>10</v>
      </c>
      <c r="H121" s="1">
        <v>256</v>
      </c>
      <c r="I121" s="1">
        <v>2</v>
      </c>
      <c r="J121" s="1">
        <v>70</v>
      </c>
      <c r="K121" s="1">
        <v>50</v>
      </c>
      <c r="L121" s="1">
        <v>3</v>
      </c>
      <c r="M121" s="1">
        <v>0</v>
      </c>
      <c r="N121" s="1">
        <v>4</v>
      </c>
      <c r="O121" s="1">
        <v>6</v>
      </c>
      <c r="P121" s="2" t="s">
        <v>727</v>
      </c>
      <c r="Q121" s="1">
        <v>67</v>
      </c>
      <c r="R121" s="1">
        <v>52</v>
      </c>
      <c r="S121" s="1">
        <v>0</v>
      </c>
      <c r="T121" s="1">
        <v>0</v>
      </c>
      <c r="U121" s="1">
        <v>0</v>
      </c>
      <c r="V121" s="1">
        <v>3</v>
      </c>
      <c r="W121" s="1">
        <v>0</v>
      </c>
      <c r="X121" s="1">
        <v>3</v>
      </c>
      <c r="Y121" s="1">
        <f t="shared" si="19"/>
        <v>260</v>
      </c>
      <c r="Z121" s="1">
        <v>0</v>
      </c>
      <c r="AA121" s="15">
        <v>1</v>
      </c>
      <c r="AB121" s="15">
        <f t="shared" si="22"/>
        <v>0</v>
      </c>
    </row>
    <row r="122" spans="1:28" x14ac:dyDescent="0.25">
      <c r="A122" s="2">
        <v>9</v>
      </c>
      <c r="B122" s="2" t="s">
        <v>32</v>
      </c>
      <c r="C122" s="2">
        <v>175</v>
      </c>
      <c r="D122" s="1" t="s">
        <v>137</v>
      </c>
      <c r="E122" s="1" t="s">
        <v>140</v>
      </c>
      <c r="F122" s="2">
        <v>991</v>
      </c>
      <c r="G122" s="2" t="s">
        <v>10</v>
      </c>
      <c r="H122" s="1">
        <v>185</v>
      </c>
      <c r="I122" s="1">
        <v>2</v>
      </c>
      <c r="J122" s="1">
        <v>69</v>
      </c>
      <c r="K122" s="1">
        <v>56</v>
      </c>
      <c r="L122" s="1">
        <v>1</v>
      </c>
      <c r="M122" s="1">
        <v>2</v>
      </c>
      <c r="N122" s="1">
        <v>0</v>
      </c>
      <c r="O122" s="1">
        <v>0</v>
      </c>
      <c r="P122" s="2" t="s">
        <v>727</v>
      </c>
      <c r="Q122" s="1">
        <v>7</v>
      </c>
      <c r="R122" s="1">
        <v>1</v>
      </c>
      <c r="S122" s="1">
        <v>1</v>
      </c>
      <c r="T122" s="1">
        <v>0</v>
      </c>
      <c r="U122" s="1">
        <v>0</v>
      </c>
      <c r="V122" s="1">
        <v>0</v>
      </c>
      <c r="W122" s="1">
        <v>0</v>
      </c>
      <c r="X122" s="1">
        <v>3</v>
      </c>
      <c r="Y122" s="1">
        <f t="shared" si="19"/>
        <v>142</v>
      </c>
      <c r="Z122" s="1">
        <f t="shared" si="20"/>
        <v>43</v>
      </c>
      <c r="AA122" s="15">
        <f t="shared" si="21"/>
        <v>0.76756756756756761</v>
      </c>
      <c r="AB122" s="15">
        <f t="shared" si="22"/>
        <v>0.23243243243243245</v>
      </c>
    </row>
    <row r="123" spans="1:28" x14ac:dyDescent="0.25">
      <c r="A123" s="2">
        <v>10</v>
      </c>
      <c r="B123" s="2" t="s">
        <v>32</v>
      </c>
      <c r="C123" s="2">
        <v>175</v>
      </c>
      <c r="D123" s="1" t="s">
        <v>137</v>
      </c>
      <c r="E123" s="1" t="s">
        <v>141</v>
      </c>
      <c r="F123" s="2">
        <v>992</v>
      </c>
      <c r="G123" s="2" t="s">
        <v>10</v>
      </c>
      <c r="H123" s="1">
        <v>325</v>
      </c>
      <c r="I123" s="1">
        <v>14</v>
      </c>
      <c r="J123" s="1">
        <v>119</v>
      </c>
      <c r="K123" s="1">
        <v>27</v>
      </c>
      <c r="L123" s="1">
        <v>0</v>
      </c>
      <c r="M123" s="1">
        <v>5</v>
      </c>
      <c r="N123" s="1">
        <v>8</v>
      </c>
      <c r="O123" s="1">
        <v>8</v>
      </c>
      <c r="P123" s="2" t="s">
        <v>727</v>
      </c>
      <c r="Q123" s="1">
        <v>27</v>
      </c>
      <c r="R123" s="1">
        <v>6</v>
      </c>
      <c r="S123" s="1">
        <v>0</v>
      </c>
      <c r="T123" s="1">
        <v>0</v>
      </c>
      <c r="U123" s="1">
        <v>0</v>
      </c>
      <c r="V123" s="1">
        <v>8</v>
      </c>
      <c r="W123" s="1">
        <v>0</v>
      </c>
      <c r="X123" s="1">
        <v>14</v>
      </c>
      <c r="Y123" s="1">
        <f t="shared" si="19"/>
        <v>236</v>
      </c>
      <c r="Z123" s="1">
        <f t="shared" si="20"/>
        <v>89</v>
      </c>
      <c r="AA123" s="15">
        <f t="shared" si="21"/>
        <v>0.72615384615384615</v>
      </c>
      <c r="AB123" s="15">
        <f t="shared" si="22"/>
        <v>0.27384615384615385</v>
      </c>
    </row>
    <row r="124" spans="1:28" x14ac:dyDescent="0.25">
      <c r="A124" s="2">
        <v>11</v>
      </c>
      <c r="B124" s="2" t="s">
        <v>32</v>
      </c>
      <c r="C124" s="2">
        <v>175</v>
      </c>
      <c r="D124" s="1" t="s">
        <v>137</v>
      </c>
      <c r="E124" s="1" t="s">
        <v>142</v>
      </c>
      <c r="F124" s="2">
        <v>993</v>
      </c>
      <c r="G124" s="2" t="s">
        <v>10</v>
      </c>
      <c r="H124" s="1">
        <v>399</v>
      </c>
      <c r="I124" s="1">
        <v>47</v>
      </c>
      <c r="J124" s="1">
        <v>74</v>
      </c>
      <c r="K124" s="1">
        <v>83</v>
      </c>
      <c r="L124" s="1">
        <v>2</v>
      </c>
      <c r="M124" s="1">
        <v>9</v>
      </c>
      <c r="N124" s="1">
        <v>8</v>
      </c>
      <c r="O124" s="1">
        <v>6</v>
      </c>
      <c r="P124" s="2" t="s">
        <v>727</v>
      </c>
      <c r="Q124" s="1">
        <v>9</v>
      </c>
      <c r="R124" s="1">
        <v>21</v>
      </c>
      <c r="S124" s="1">
        <v>5</v>
      </c>
      <c r="T124" s="1">
        <v>0</v>
      </c>
      <c r="U124" s="1">
        <v>1</v>
      </c>
      <c r="V124" s="1">
        <v>8</v>
      </c>
      <c r="W124" s="1">
        <v>0</v>
      </c>
      <c r="X124" s="1">
        <v>10</v>
      </c>
      <c r="Y124" s="1">
        <f t="shared" si="19"/>
        <v>283</v>
      </c>
      <c r="Z124" s="1">
        <f t="shared" si="20"/>
        <v>116</v>
      </c>
      <c r="AA124" s="15">
        <f t="shared" si="21"/>
        <v>0.7092731829573935</v>
      </c>
      <c r="AB124" s="15">
        <f t="shared" si="22"/>
        <v>0.2907268170426065</v>
      </c>
    </row>
    <row r="125" spans="1:28" x14ac:dyDescent="0.25">
      <c r="A125" s="2">
        <v>12</v>
      </c>
      <c r="B125" s="2" t="s">
        <v>32</v>
      </c>
      <c r="C125" s="2">
        <v>175</v>
      </c>
      <c r="D125" s="1" t="s">
        <v>137</v>
      </c>
      <c r="E125" s="1" t="s">
        <v>142</v>
      </c>
      <c r="F125" s="2">
        <v>993</v>
      </c>
      <c r="G125" s="2" t="s">
        <v>11</v>
      </c>
      <c r="H125" s="1">
        <v>399</v>
      </c>
      <c r="I125" s="1">
        <v>36</v>
      </c>
      <c r="J125" s="1">
        <v>89</v>
      </c>
      <c r="K125" s="1">
        <v>93</v>
      </c>
      <c r="L125" s="1">
        <v>0</v>
      </c>
      <c r="M125" s="1">
        <v>6</v>
      </c>
      <c r="N125" s="1">
        <v>12</v>
      </c>
      <c r="O125" s="1">
        <v>1</v>
      </c>
      <c r="P125" s="2" t="s">
        <v>727</v>
      </c>
      <c r="Q125" s="1">
        <v>10</v>
      </c>
      <c r="R125" s="1">
        <v>17</v>
      </c>
      <c r="S125" s="1">
        <v>5</v>
      </c>
      <c r="T125" s="1">
        <v>1</v>
      </c>
      <c r="U125" s="1">
        <v>5</v>
      </c>
      <c r="V125" s="1">
        <v>2</v>
      </c>
      <c r="W125" s="1">
        <v>0</v>
      </c>
      <c r="X125" s="1">
        <v>12</v>
      </c>
      <c r="Y125" s="1">
        <f t="shared" si="19"/>
        <v>289</v>
      </c>
      <c r="Z125" s="1">
        <f t="shared" si="20"/>
        <v>110</v>
      </c>
      <c r="AA125" s="15">
        <f t="shared" si="21"/>
        <v>0.72431077694235591</v>
      </c>
      <c r="AB125" s="15">
        <f t="shared" si="22"/>
        <v>0.27568922305764409</v>
      </c>
    </row>
    <row r="126" spans="1:28" x14ac:dyDescent="0.25">
      <c r="A126" s="2">
        <v>13</v>
      </c>
      <c r="B126" s="2" t="s">
        <v>32</v>
      </c>
      <c r="C126" s="2">
        <v>175</v>
      </c>
      <c r="D126" s="1" t="s">
        <v>137</v>
      </c>
      <c r="E126" s="1" t="s">
        <v>143</v>
      </c>
      <c r="F126" s="2">
        <v>994</v>
      </c>
      <c r="G126" s="2" t="s">
        <v>10</v>
      </c>
      <c r="H126" s="1">
        <v>463</v>
      </c>
      <c r="I126" s="1">
        <v>0</v>
      </c>
      <c r="J126" s="1">
        <v>57</v>
      </c>
      <c r="K126" s="1">
        <v>0</v>
      </c>
      <c r="L126" s="1">
        <v>0</v>
      </c>
      <c r="M126" s="1">
        <v>0</v>
      </c>
      <c r="N126" s="1">
        <v>3</v>
      </c>
      <c r="O126" s="1">
        <v>41</v>
      </c>
      <c r="P126" s="2" t="s">
        <v>727</v>
      </c>
      <c r="Q126" s="1">
        <v>117</v>
      </c>
      <c r="R126" s="1">
        <v>87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18</v>
      </c>
      <c r="Y126" s="1">
        <f t="shared" si="19"/>
        <v>323</v>
      </c>
      <c r="Z126" s="1">
        <f t="shared" si="20"/>
        <v>140</v>
      </c>
      <c r="AA126" s="15">
        <f t="shared" si="21"/>
        <v>0.69762419006479481</v>
      </c>
      <c r="AB126" s="15">
        <f t="shared" si="22"/>
        <v>0.30237580993520519</v>
      </c>
    </row>
    <row r="127" spans="1:28" x14ac:dyDescent="0.25">
      <c r="A127" s="2">
        <v>14</v>
      </c>
      <c r="B127" s="2" t="s">
        <v>32</v>
      </c>
      <c r="C127" s="2">
        <v>175</v>
      </c>
      <c r="D127" s="1" t="s">
        <v>137</v>
      </c>
      <c r="E127" s="1" t="s">
        <v>144</v>
      </c>
      <c r="F127" s="2">
        <v>995</v>
      </c>
      <c r="G127" s="2" t="s">
        <v>10</v>
      </c>
      <c r="H127" s="1">
        <v>540</v>
      </c>
      <c r="I127" s="1">
        <v>2</v>
      </c>
      <c r="J127" s="1">
        <v>229</v>
      </c>
      <c r="K127" s="1">
        <v>7</v>
      </c>
      <c r="L127" s="1">
        <v>3</v>
      </c>
      <c r="M127" s="1">
        <v>1</v>
      </c>
      <c r="N127" s="1">
        <v>0</v>
      </c>
      <c r="O127" s="1">
        <v>43</v>
      </c>
      <c r="P127" s="2" t="s">
        <v>727</v>
      </c>
      <c r="Q127" s="1">
        <v>14</v>
      </c>
      <c r="R127" s="1">
        <v>0</v>
      </c>
      <c r="S127" s="1">
        <v>0</v>
      </c>
      <c r="T127" s="1">
        <v>0</v>
      </c>
      <c r="U127" s="1">
        <v>0</v>
      </c>
      <c r="V127" s="1">
        <v>52</v>
      </c>
      <c r="W127" s="1">
        <v>0</v>
      </c>
      <c r="X127" s="1">
        <v>7</v>
      </c>
      <c r="Y127" s="1">
        <f t="shared" si="19"/>
        <v>358</v>
      </c>
      <c r="Z127" s="1">
        <f t="shared" si="20"/>
        <v>182</v>
      </c>
      <c r="AA127" s="15">
        <f t="shared" si="21"/>
        <v>0.66296296296296298</v>
      </c>
      <c r="AB127" s="15">
        <f t="shared" si="22"/>
        <v>0.33703703703703702</v>
      </c>
    </row>
    <row r="128" spans="1:28" x14ac:dyDescent="0.25">
      <c r="A128" s="2">
        <v>15</v>
      </c>
      <c r="B128" s="2" t="s">
        <v>32</v>
      </c>
      <c r="C128" s="2">
        <v>175</v>
      </c>
      <c r="D128" s="1" t="s">
        <v>137</v>
      </c>
      <c r="E128" s="1" t="s">
        <v>145</v>
      </c>
      <c r="F128" s="2">
        <v>996</v>
      </c>
      <c r="G128" s="2" t="s">
        <v>10</v>
      </c>
      <c r="H128" s="1">
        <v>296</v>
      </c>
      <c r="I128" s="1">
        <v>13</v>
      </c>
      <c r="J128" s="1">
        <v>110</v>
      </c>
      <c r="K128" s="1">
        <v>25</v>
      </c>
      <c r="L128" s="1">
        <v>1</v>
      </c>
      <c r="M128" s="1">
        <v>0</v>
      </c>
      <c r="N128" s="1">
        <v>7</v>
      </c>
      <c r="O128" s="1">
        <v>2</v>
      </c>
      <c r="P128" s="2" t="s">
        <v>727</v>
      </c>
      <c r="Q128" s="1">
        <v>11</v>
      </c>
      <c r="R128" s="1">
        <v>4</v>
      </c>
      <c r="S128" s="1">
        <v>0</v>
      </c>
      <c r="T128" s="1">
        <v>0</v>
      </c>
      <c r="U128" s="1">
        <v>0</v>
      </c>
      <c r="V128" s="1">
        <v>14</v>
      </c>
      <c r="W128" s="1">
        <v>0</v>
      </c>
      <c r="X128" s="1">
        <v>3</v>
      </c>
      <c r="Y128" s="1">
        <f t="shared" si="19"/>
        <v>190</v>
      </c>
      <c r="Z128" s="1">
        <f t="shared" si="20"/>
        <v>106</v>
      </c>
      <c r="AA128" s="15">
        <f t="shared" si="21"/>
        <v>0.64189189189189189</v>
      </c>
      <c r="AB128" s="15">
        <f t="shared" si="22"/>
        <v>0.35810810810810811</v>
      </c>
    </row>
    <row r="129" spans="1:29" x14ac:dyDescent="0.25">
      <c r="A129" s="2">
        <v>16</v>
      </c>
      <c r="B129" s="2" t="s">
        <v>32</v>
      </c>
      <c r="C129" s="2">
        <v>175</v>
      </c>
      <c r="D129" s="1" t="s">
        <v>137</v>
      </c>
      <c r="E129" s="1" t="s">
        <v>146</v>
      </c>
      <c r="F129" s="2">
        <v>997</v>
      </c>
      <c r="G129" s="2" t="s">
        <v>10</v>
      </c>
      <c r="H129" s="1">
        <v>251</v>
      </c>
      <c r="I129" s="1">
        <v>1</v>
      </c>
      <c r="J129" s="1">
        <v>68</v>
      </c>
      <c r="K129" s="1">
        <v>65</v>
      </c>
      <c r="L129" s="1">
        <v>0</v>
      </c>
      <c r="M129" s="1">
        <v>8</v>
      </c>
      <c r="N129" s="1">
        <v>1</v>
      </c>
      <c r="O129" s="1">
        <v>1</v>
      </c>
      <c r="P129" s="2" t="s">
        <v>727</v>
      </c>
      <c r="Q129" s="1">
        <v>10</v>
      </c>
      <c r="R129" s="1">
        <v>2</v>
      </c>
      <c r="S129" s="1">
        <v>0</v>
      </c>
      <c r="T129" s="1">
        <v>0</v>
      </c>
      <c r="U129" s="1">
        <v>0</v>
      </c>
      <c r="V129" s="1">
        <v>1</v>
      </c>
      <c r="W129" s="1">
        <v>0</v>
      </c>
      <c r="X129" s="1">
        <v>4</v>
      </c>
      <c r="Y129" s="1">
        <f t="shared" si="19"/>
        <v>161</v>
      </c>
      <c r="Z129" s="1">
        <f t="shared" si="20"/>
        <v>90</v>
      </c>
      <c r="AA129" s="15">
        <f t="shared" si="21"/>
        <v>0.64143426294820716</v>
      </c>
      <c r="AB129" s="15">
        <f t="shared" si="22"/>
        <v>0.35856573705179284</v>
      </c>
    </row>
    <row r="130" spans="1:29" x14ac:dyDescent="0.25">
      <c r="A130" s="2">
        <v>17</v>
      </c>
      <c r="B130" s="2" t="s">
        <v>32</v>
      </c>
      <c r="C130" s="2">
        <v>175</v>
      </c>
      <c r="D130" s="1" t="s">
        <v>137</v>
      </c>
      <c r="E130" s="1" t="s">
        <v>147</v>
      </c>
      <c r="F130" s="2">
        <v>998</v>
      </c>
      <c r="G130" s="2" t="s">
        <v>10</v>
      </c>
      <c r="H130" s="1">
        <v>68</v>
      </c>
      <c r="I130" s="1">
        <v>3</v>
      </c>
      <c r="J130" s="1">
        <v>26</v>
      </c>
      <c r="K130" s="1">
        <v>3</v>
      </c>
      <c r="L130" s="1">
        <v>0</v>
      </c>
      <c r="M130" s="1">
        <v>1</v>
      </c>
      <c r="N130" s="1">
        <v>0</v>
      </c>
      <c r="O130" s="1">
        <v>1</v>
      </c>
      <c r="P130" s="2" t="s">
        <v>727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3</v>
      </c>
      <c r="W130" s="1">
        <v>0</v>
      </c>
      <c r="X130" s="1">
        <v>1</v>
      </c>
      <c r="Y130" s="1">
        <f t="shared" si="19"/>
        <v>38</v>
      </c>
      <c r="Z130" s="1">
        <f t="shared" si="20"/>
        <v>30</v>
      </c>
      <c r="AA130" s="15">
        <f t="shared" si="21"/>
        <v>0.55882352941176472</v>
      </c>
      <c r="AB130" s="15">
        <f t="shared" si="22"/>
        <v>0.44117647058823528</v>
      </c>
    </row>
    <row r="131" spans="1:29" x14ac:dyDescent="0.25">
      <c r="A131" s="3"/>
      <c r="B131" s="3"/>
      <c r="C131" s="3"/>
      <c r="D131" s="128" t="s">
        <v>652</v>
      </c>
      <c r="E131" s="129"/>
      <c r="F131" s="81">
        <f>COUNTIF(G114:G130,"B")</f>
        <v>13</v>
      </c>
      <c r="G131" s="81">
        <f>COUNTA(G114:G130)</f>
        <v>17</v>
      </c>
      <c r="H131" s="70">
        <f>SUM(H114:H130)</f>
        <v>6986</v>
      </c>
      <c r="I131" s="70">
        <f t="shared" ref="I131:X131" si="28">SUM(I114:I130)</f>
        <v>342</v>
      </c>
      <c r="J131" s="70">
        <f t="shared" si="28"/>
        <v>1764</v>
      </c>
      <c r="K131" s="70">
        <f t="shared" si="28"/>
        <v>785</v>
      </c>
      <c r="L131" s="70">
        <f t="shared" si="28"/>
        <v>31</v>
      </c>
      <c r="M131" s="70">
        <f t="shared" si="28"/>
        <v>79</v>
      </c>
      <c r="N131" s="70">
        <f t="shared" si="28"/>
        <v>108</v>
      </c>
      <c r="O131" s="70">
        <f t="shared" si="28"/>
        <v>225</v>
      </c>
      <c r="P131" s="120" t="s">
        <v>727</v>
      </c>
      <c r="Q131" s="70">
        <f t="shared" si="28"/>
        <v>878</v>
      </c>
      <c r="R131" s="70">
        <f t="shared" si="28"/>
        <v>277</v>
      </c>
      <c r="S131" s="70">
        <f t="shared" si="28"/>
        <v>21</v>
      </c>
      <c r="T131" s="70">
        <f t="shared" si="28"/>
        <v>6</v>
      </c>
      <c r="U131" s="70">
        <f t="shared" si="28"/>
        <v>10</v>
      </c>
      <c r="V131" s="70">
        <f t="shared" si="28"/>
        <v>159</v>
      </c>
      <c r="W131" s="70">
        <f t="shared" si="28"/>
        <v>3</v>
      </c>
      <c r="X131" s="70">
        <f t="shared" si="28"/>
        <v>166</v>
      </c>
      <c r="Y131" s="70">
        <f t="shared" ref="Y131" si="29">SUM(I131:X131)</f>
        <v>4854</v>
      </c>
      <c r="Z131" s="70">
        <f t="shared" ref="Z131" si="30">H131-Y131</f>
        <v>2132</v>
      </c>
      <c r="AA131" s="71">
        <f t="shared" ref="AA131" si="31">Y131/H131</f>
        <v>0.69481820784425996</v>
      </c>
      <c r="AB131" s="71">
        <f t="shared" ref="AB131" si="32">Z131/H131</f>
        <v>0.30518179215574004</v>
      </c>
    </row>
    <row r="133" spans="1:29" s="32" customFormat="1" x14ac:dyDescent="0.25">
      <c r="A133" s="31"/>
      <c r="B133" s="31"/>
      <c r="C133" s="31"/>
      <c r="E133" s="133" t="s">
        <v>51</v>
      </c>
      <c r="F133" s="134"/>
      <c r="G133" s="134"/>
      <c r="H133" s="134"/>
      <c r="I133" s="85" t="s">
        <v>0</v>
      </c>
      <c r="J133" s="85" t="s">
        <v>1</v>
      </c>
      <c r="K133" s="85" t="s">
        <v>2</v>
      </c>
      <c r="L133" s="85" t="s">
        <v>27</v>
      </c>
      <c r="M133" s="85" t="s">
        <v>3</v>
      </c>
      <c r="N133" s="85" t="s">
        <v>28</v>
      </c>
      <c r="O133" s="85" t="s">
        <v>25</v>
      </c>
      <c r="P133" s="85" t="s">
        <v>29</v>
      </c>
      <c r="Q133" s="85" t="s">
        <v>4</v>
      </c>
      <c r="R133" s="36" t="s">
        <v>26</v>
      </c>
      <c r="S133" s="37" t="s">
        <v>46</v>
      </c>
      <c r="T133" s="37"/>
      <c r="AA133" s="33"/>
      <c r="AB133" s="33"/>
      <c r="AC133" s="4"/>
    </row>
    <row r="134" spans="1:29" x14ac:dyDescent="0.25">
      <c r="A134" s="3"/>
      <c r="B134" s="3"/>
      <c r="C134" s="3"/>
      <c r="E134" s="134"/>
      <c r="F134" s="134"/>
      <c r="G134" s="134"/>
      <c r="H134" s="134"/>
      <c r="I134" s="96">
        <v>447</v>
      </c>
      <c r="J134" s="96">
        <v>1844</v>
      </c>
      <c r="K134" s="96">
        <v>894</v>
      </c>
      <c r="L134" s="96">
        <v>110</v>
      </c>
      <c r="M134" s="96">
        <v>179</v>
      </c>
      <c r="N134" s="96">
        <v>108</v>
      </c>
      <c r="O134" s="96">
        <v>225</v>
      </c>
      <c r="P134" s="96" t="s">
        <v>727</v>
      </c>
      <c r="Q134" s="96">
        <v>878</v>
      </c>
      <c r="R134" s="97">
        <f>W131</f>
        <v>3</v>
      </c>
      <c r="S134" s="98">
        <f>X131</f>
        <v>166</v>
      </c>
      <c r="T134" s="38"/>
      <c r="AA134" s="10"/>
      <c r="AB134" s="10"/>
    </row>
    <row r="135" spans="1:29" ht="6.75" customHeight="1" x14ac:dyDescent="0.25">
      <c r="A135" s="3"/>
      <c r="B135" s="3"/>
      <c r="C135" s="3"/>
      <c r="H135" s="12"/>
      <c r="I135" s="3"/>
      <c r="J135" s="3"/>
      <c r="K135" s="3"/>
      <c r="L135" s="3"/>
      <c r="M135" s="3"/>
      <c r="N135" s="3"/>
      <c r="O135" s="3"/>
      <c r="P135" s="3"/>
      <c r="Q135" s="3"/>
      <c r="R135" s="39"/>
      <c r="S135" s="40"/>
      <c r="T135" s="40"/>
      <c r="AA135" s="10"/>
      <c r="AB135" s="10"/>
    </row>
    <row r="136" spans="1:29" s="13" customFormat="1" x14ac:dyDescent="0.25">
      <c r="A136" s="34"/>
      <c r="B136" s="34"/>
      <c r="C136" s="34"/>
      <c r="E136" s="133" t="s">
        <v>52</v>
      </c>
      <c r="F136" s="133"/>
      <c r="G136" s="133"/>
      <c r="H136" s="133"/>
      <c r="I136" s="133" t="s">
        <v>530</v>
      </c>
      <c r="J136" s="134"/>
      <c r="K136" s="134"/>
      <c r="L136" s="133" t="s">
        <v>531</v>
      </c>
      <c r="M136" s="133"/>
      <c r="N136" s="85" t="s">
        <v>28</v>
      </c>
      <c r="O136" s="85" t="s">
        <v>25</v>
      </c>
      <c r="P136" s="85" t="s">
        <v>29</v>
      </c>
      <c r="Q136" s="85" t="s">
        <v>4</v>
      </c>
      <c r="AA136" s="35"/>
      <c r="AB136" s="35"/>
      <c r="AC136" s="4"/>
    </row>
    <row r="137" spans="1:29" x14ac:dyDescent="0.25">
      <c r="A137" s="3"/>
      <c r="B137" s="3"/>
      <c r="C137" s="3"/>
      <c r="E137" s="133"/>
      <c r="F137" s="133"/>
      <c r="G137" s="133"/>
      <c r="H137" s="133"/>
      <c r="I137" s="135">
        <f>I134+K134+M134</f>
        <v>1520</v>
      </c>
      <c r="J137" s="136"/>
      <c r="K137" s="136"/>
      <c r="L137" s="135">
        <f>J134+L134</f>
        <v>1954</v>
      </c>
      <c r="M137" s="136"/>
      <c r="N137" s="86">
        <f>N134</f>
        <v>108</v>
      </c>
      <c r="O137" s="86">
        <f>O134</f>
        <v>225</v>
      </c>
      <c r="P137" s="86" t="str">
        <f>P134</f>
        <v>N.P.</v>
      </c>
      <c r="Q137" s="86">
        <f>Q134</f>
        <v>878</v>
      </c>
      <c r="AA137" s="10"/>
      <c r="AB137" s="10"/>
    </row>
    <row r="138" spans="1:29" x14ac:dyDescent="0.25">
      <c r="A138" s="3"/>
      <c r="B138" s="3"/>
      <c r="C138" s="3"/>
    </row>
    <row r="140" spans="1:29" x14ac:dyDescent="0.25">
      <c r="A140" s="2">
        <v>1</v>
      </c>
      <c r="B140" s="2" t="s">
        <v>32</v>
      </c>
      <c r="C140" s="2">
        <v>181</v>
      </c>
      <c r="D140" s="1" t="s">
        <v>148</v>
      </c>
      <c r="E140" s="1" t="s">
        <v>148</v>
      </c>
      <c r="F140" s="2">
        <v>1009</v>
      </c>
      <c r="G140" s="2" t="s">
        <v>10</v>
      </c>
      <c r="H140" s="1">
        <v>425</v>
      </c>
      <c r="I140" s="1">
        <v>126</v>
      </c>
      <c r="J140" s="1">
        <v>174</v>
      </c>
      <c r="K140" s="1">
        <v>14</v>
      </c>
      <c r="L140" s="1">
        <v>4</v>
      </c>
      <c r="M140" s="1">
        <v>17</v>
      </c>
      <c r="N140" s="2" t="s">
        <v>727</v>
      </c>
      <c r="O140" s="1">
        <v>39</v>
      </c>
      <c r="P140" s="2" t="s">
        <v>727</v>
      </c>
      <c r="Q140" s="2" t="s">
        <v>727</v>
      </c>
      <c r="R140" s="1">
        <v>3</v>
      </c>
      <c r="S140" s="1">
        <v>1</v>
      </c>
      <c r="T140" s="1">
        <v>0</v>
      </c>
      <c r="U140" s="1">
        <v>0</v>
      </c>
      <c r="V140" s="1">
        <v>0</v>
      </c>
      <c r="W140" s="1">
        <v>0</v>
      </c>
      <c r="X140" s="1">
        <v>3</v>
      </c>
      <c r="Y140" s="1">
        <f t="shared" si="19"/>
        <v>381</v>
      </c>
      <c r="Z140" s="1">
        <f t="shared" si="20"/>
        <v>44</v>
      </c>
      <c r="AA140" s="15">
        <f t="shared" si="21"/>
        <v>0.89647058823529413</v>
      </c>
      <c r="AB140" s="15">
        <f t="shared" si="22"/>
        <v>0.10352941176470588</v>
      </c>
    </row>
    <row r="141" spans="1:29" x14ac:dyDescent="0.25">
      <c r="A141" s="2">
        <v>2</v>
      </c>
      <c r="B141" s="2" t="s">
        <v>32</v>
      </c>
      <c r="C141" s="2">
        <v>181</v>
      </c>
      <c r="D141" s="1" t="s">
        <v>148</v>
      </c>
      <c r="E141" s="1" t="s">
        <v>148</v>
      </c>
      <c r="F141" s="2">
        <v>1009</v>
      </c>
      <c r="G141" s="2" t="s">
        <v>11</v>
      </c>
      <c r="H141" s="1">
        <v>424</v>
      </c>
      <c r="I141" s="1">
        <v>117</v>
      </c>
      <c r="J141" s="1">
        <v>174</v>
      </c>
      <c r="K141" s="1">
        <v>15</v>
      </c>
      <c r="L141" s="1">
        <v>7</v>
      </c>
      <c r="M141" s="1">
        <v>11</v>
      </c>
      <c r="N141" s="2" t="s">
        <v>727</v>
      </c>
      <c r="O141" s="1">
        <v>60</v>
      </c>
      <c r="P141" s="2" t="s">
        <v>727</v>
      </c>
      <c r="Q141" s="2" t="s">
        <v>727</v>
      </c>
      <c r="R141" s="1">
        <v>4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4</v>
      </c>
      <c r="Y141" s="1">
        <f t="shared" si="19"/>
        <v>392</v>
      </c>
      <c r="Z141" s="1">
        <f t="shared" si="20"/>
        <v>32</v>
      </c>
      <c r="AA141" s="15">
        <f t="shared" si="21"/>
        <v>0.92452830188679247</v>
      </c>
      <c r="AB141" s="15">
        <f t="shared" si="22"/>
        <v>7.5471698113207544E-2</v>
      </c>
    </row>
    <row r="142" spans="1:29" x14ac:dyDescent="0.25">
      <c r="A142" s="2">
        <v>3</v>
      </c>
      <c r="B142" s="2" t="s">
        <v>32</v>
      </c>
      <c r="C142" s="2">
        <v>181</v>
      </c>
      <c r="D142" s="1" t="s">
        <v>148</v>
      </c>
      <c r="E142" s="1" t="s">
        <v>149</v>
      </c>
      <c r="F142" s="2">
        <v>1009</v>
      </c>
      <c r="G142" s="2" t="s">
        <v>19</v>
      </c>
      <c r="H142" s="1">
        <v>329</v>
      </c>
      <c r="I142" s="1">
        <v>81</v>
      </c>
      <c r="J142" s="1">
        <v>83</v>
      </c>
      <c r="K142" s="1">
        <v>0</v>
      </c>
      <c r="L142" s="1">
        <v>53</v>
      </c>
      <c r="M142" s="1">
        <v>16</v>
      </c>
      <c r="N142" s="2" t="s">
        <v>727</v>
      </c>
      <c r="O142" s="1">
        <v>39</v>
      </c>
      <c r="P142" s="2" t="s">
        <v>727</v>
      </c>
      <c r="Q142" s="2" t="s">
        <v>727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7</v>
      </c>
      <c r="Y142" s="1">
        <f t="shared" si="19"/>
        <v>279</v>
      </c>
      <c r="Z142" s="1">
        <f t="shared" si="20"/>
        <v>50</v>
      </c>
      <c r="AA142" s="15">
        <f t="shared" si="21"/>
        <v>0.84802431610942253</v>
      </c>
      <c r="AB142" s="15">
        <f t="shared" si="22"/>
        <v>0.1519756838905775</v>
      </c>
    </row>
    <row r="143" spans="1:29" x14ac:dyDescent="0.25">
      <c r="A143" s="2">
        <v>4</v>
      </c>
      <c r="B143" s="2" t="s">
        <v>32</v>
      </c>
      <c r="C143" s="2">
        <v>181</v>
      </c>
      <c r="D143" s="1" t="s">
        <v>148</v>
      </c>
      <c r="E143" s="1" t="s">
        <v>150</v>
      </c>
      <c r="F143" s="2">
        <v>1009</v>
      </c>
      <c r="G143" s="2" t="s">
        <v>20</v>
      </c>
      <c r="H143" s="1">
        <v>419</v>
      </c>
      <c r="I143" s="1">
        <v>22</v>
      </c>
      <c r="J143" s="1">
        <v>116</v>
      </c>
      <c r="K143" s="1">
        <v>10</v>
      </c>
      <c r="L143" s="1">
        <v>53</v>
      </c>
      <c r="M143" s="1">
        <v>5</v>
      </c>
      <c r="N143" s="2" t="s">
        <v>727</v>
      </c>
      <c r="O143" s="1">
        <v>138</v>
      </c>
      <c r="P143" s="1">
        <v>1</v>
      </c>
      <c r="Q143" s="1">
        <v>14</v>
      </c>
      <c r="R143" s="1">
        <v>3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11</v>
      </c>
      <c r="Y143" s="1">
        <f t="shared" si="19"/>
        <v>373</v>
      </c>
      <c r="Z143" s="1">
        <f t="shared" si="20"/>
        <v>46</v>
      </c>
      <c r="AA143" s="15">
        <f t="shared" si="21"/>
        <v>0.89021479713603824</v>
      </c>
      <c r="AB143" s="15">
        <f t="shared" si="22"/>
        <v>0.10978520286396182</v>
      </c>
    </row>
    <row r="144" spans="1:29" x14ac:dyDescent="0.25">
      <c r="A144" s="3"/>
      <c r="B144" s="3"/>
      <c r="C144" s="3"/>
      <c r="D144" s="128" t="s">
        <v>653</v>
      </c>
      <c r="E144" s="129"/>
      <c r="F144" s="81">
        <v>1</v>
      </c>
      <c r="G144" s="81">
        <v>4</v>
      </c>
      <c r="H144" s="70">
        <f>SUM(H140:H143)</f>
        <v>1597</v>
      </c>
      <c r="I144" s="70">
        <f t="shared" ref="I144:X144" si="33">SUM(I140:I143)</f>
        <v>346</v>
      </c>
      <c r="J144" s="70">
        <f t="shared" si="33"/>
        <v>547</v>
      </c>
      <c r="K144" s="70">
        <f t="shared" si="33"/>
        <v>39</v>
      </c>
      <c r="L144" s="70">
        <f t="shared" si="33"/>
        <v>117</v>
      </c>
      <c r="M144" s="70">
        <f t="shared" si="33"/>
        <v>49</v>
      </c>
      <c r="N144" s="120" t="s">
        <v>727</v>
      </c>
      <c r="O144" s="70">
        <f t="shared" si="33"/>
        <v>276</v>
      </c>
      <c r="P144" s="70">
        <f t="shared" si="33"/>
        <v>1</v>
      </c>
      <c r="Q144" s="70">
        <f t="shared" si="33"/>
        <v>14</v>
      </c>
      <c r="R144" s="70">
        <f t="shared" si="33"/>
        <v>10</v>
      </c>
      <c r="S144" s="70">
        <f t="shared" si="33"/>
        <v>1</v>
      </c>
      <c r="T144" s="70">
        <f t="shared" si="33"/>
        <v>0</v>
      </c>
      <c r="U144" s="70">
        <f t="shared" si="33"/>
        <v>0</v>
      </c>
      <c r="V144" s="70">
        <f t="shared" si="33"/>
        <v>0</v>
      </c>
      <c r="W144" s="70">
        <f t="shared" si="33"/>
        <v>0</v>
      </c>
      <c r="X144" s="70">
        <f t="shared" si="33"/>
        <v>25</v>
      </c>
      <c r="Y144" s="70">
        <f t="shared" ref="Y144" si="34">SUM(I144:X144)</f>
        <v>1425</v>
      </c>
      <c r="Z144" s="70">
        <f t="shared" ref="Z144" si="35">H144-Y144</f>
        <v>172</v>
      </c>
      <c r="AA144" s="71">
        <f t="shared" ref="AA144" si="36">Y144/H144</f>
        <v>0.89229805886036317</v>
      </c>
      <c r="AB144" s="71">
        <f t="shared" ref="AB144" si="37">Z144/H144</f>
        <v>0.10770194113963683</v>
      </c>
    </row>
    <row r="146" spans="1:29" s="32" customFormat="1" x14ac:dyDescent="0.25">
      <c r="A146" s="31"/>
      <c r="B146" s="31"/>
      <c r="C146" s="31"/>
      <c r="E146" s="133" t="s">
        <v>51</v>
      </c>
      <c r="F146" s="134"/>
      <c r="G146" s="134"/>
      <c r="H146" s="134"/>
      <c r="I146" s="85" t="s">
        <v>0</v>
      </c>
      <c r="J146" s="85" t="s">
        <v>1</v>
      </c>
      <c r="K146" s="85" t="s">
        <v>2</v>
      </c>
      <c r="L146" s="85" t="s">
        <v>27</v>
      </c>
      <c r="M146" s="85" t="s">
        <v>3</v>
      </c>
      <c r="N146" s="85" t="s">
        <v>28</v>
      </c>
      <c r="O146" s="85" t="s">
        <v>25</v>
      </c>
      <c r="P146" s="85" t="s">
        <v>29</v>
      </c>
      <c r="Q146" s="85" t="s">
        <v>4</v>
      </c>
      <c r="R146" s="36" t="s">
        <v>26</v>
      </c>
      <c r="S146" s="37" t="s">
        <v>46</v>
      </c>
      <c r="T146" s="37"/>
      <c r="AA146" s="33"/>
      <c r="AB146" s="33"/>
      <c r="AC146" s="4"/>
    </row>
    <row r="147" spans="1:29" x14ac:dyDescent="0.25">
      <c r="A147" s="3"/>
      <c r="B147" s="3"/>
      <c r="C147" s="3"/>
      <c r="E147" s="134"/>
      <c r="F147" s="134"/>
      <c r="G147" s="134"/>
      <c r="H147" s="134"/>
      <c r="I147" s="96">
        <v>351</v>
      </c>
      <c r="J147" s="96">
        <v>547</v>
      </c>
      <c r="K147" s="96">
        <v>42</v>
      </c>
      <c r="L147" s="96">
        <v>117</v>
      </c>
      <c r="M147" s="96">
        <v>52</v>
      </c>
      <c r="N147" s="96" t="s">
        <v>727</v>
      </c>
      <c r="O147" s="96">
        <v>276</v>
      </c>
      <c r="P147" s="96" t="s">
        <v>727</v>
      </c>
      <c r="Q147" s="96" t="s">
        <v>727</v>
      </c>
      <c r="R147" s="97">
        <f>W144</f>
        <v>0</v>
      </c>
      <c r="S147" s="98">
        <f>X144</f>
        <v>25</v>
      </c>
      <c r="T147" s="38"/>
      <c r="AA147" s="10"/>
      <c r="AB147" s="10"/>
    </row>
    <row r="148" spans="1:29" ht="6.75" customHeight="1" x14ac:dyDescent="0.25">
      <c r="A148" s="3"/>
      <c r="B148" s="3"/>
      <c r="C148" s="3"/>
      <c r="H148" s="12"/>
      <c r="I148" s="3"/>
      <c r="J148" s="3"/>
      <c r="K148" s="3"/>
      <c r="L148" s="3"/>
      <c r="M148" s="3"/>
      <c r="N148" s="3"/>
      <c r="O148" s="3"/>
      <c r="P148" s="3"/>
      <c r="Q148" s="3"/>
      <c r="R148" s="39"/>
      <c r="S148" s="40"/>
      <c r="T148" s="40"/>
      <c r="AA148" s="10"/>
      <c r="AB148" s="10"/>
    </row>
    <row r="149" spans="1:29" s="13" customFormat="1" x14ac:dyDescent="0.25">
      <c r="A149" s="34"/>
      <c r="B149" s="34"/>
      <c r="C149" s="34"/>
      <c r="E149" s="133" t="s">
        <v>52</v>
      </c>
      <c r="F149" s="133"/>
      <c r="G149" s="133"/>
      <c r="H149" s="133"/>
      <c r="I149" s="133" t="s">
        <v>530</v>
      </c>
      <c r="J149" s="134"/>
      <c r="K149" s="134"/>
      <c r="L149" s="133" t="s">
        <v>531</v>
      </c>
      <c r="M149" s="133"/>
      <c r="N149" s="85" t="s">
        <v>28</v>
      </c>
      <c r="O149" s="85" t="s">
        <v>25</v>
      </c>
      <c r="P149" s="85" t="s">
        <v>29</v>
      </c>
      <c r="Q149" s="85" t="s">
        <v>4</v>
      </c>
      <c r="S149" s="125" t="s">
        <v>0</v>
      </c>
      <c r="T149" s="125" t="s">
        <v>1</v>
      </c>
      <c r="U149" s="125" t="s">
        <v>2</v>
      </c>
      <c r="V149" s="125" t="s">
        <v>27</v>
      </c>
      <c r="W149" s="125" t="s">
        <v>3</v>
      </c>
      <c r="X149" s="125" t="s">
        <v>28</v>
      </c>
      <c r="Y149" s="125" t="s">
        <v>25</v>
      </c>
      <c r="Z149" s="125" t="s">
        <v>29</v>
      </c>
      <c r="AA149" s="126" t="s">
        <v>4</v>
      </c>
      <c r="AB149" s="126" t="s">
        <v>26</v>
      </c>
      <c r="AC149" s="127" t="s">
        <v>46</v>
      </c>
    </row>
    <row r="150" spans="1:29" x14ac:dyDescent="0.25">
      <c r="A150" s="3"/>
      <c r="B150" s="3"/>
      <c r="C150" s="3"/>
      <c r="E150" s="133"/>
      <c r="F150" s="133"/>
      <c r="G150" s="133"/>
      <c r="H150" s="133"/>
      <c r="I150" s="135">
        <f>I147+K147+M147</f>
        <v>445</v>
      </c>
      <c r="J150" s="136"/>
      <c r="K150" s="136"/>
      <c r="L150" s="135">
        <f>J147+L147</f>
        <v>664</v>
      </c>
      <c r="M150" s="136"/>
      <c r="N150" s="86" t="str">
        <f>N147</f>
        <v>N.P.</v>
      </c>
      <c r="O150" s="86">
        <f>O147</f>
        <v>276</v>
      </c>
      <c r="P150" s="86" t="str">
        <f>P147</f>
        <v>N.P.</v>
      </c>
      <c r="Q150" s="86" t="str">
        <f>Q147</f>
        <v>N.P.</v>
      </c>
      <c r="S150" s="127">
        <v>351</v>
      </c>
      <c r="T150" s="127">
        <v>547</v>
      </c>
      <c r="U150" s="127">
        <v>42</v>
      </c>
      <c r="V150" s="127">
        <v>117</v>
      </c>
      <c r="W150" s="127">
        <v>52</v>
      </c>
      <c r="X150" s="127">
        <v>0</v>
      </c>
      <c r="Y150" s="127">
        <v>276</v>
      </c>
      <c r="Z150" s="127">
        <v>1</v>
      </c>
      <c r="AA150" s="127">
        <v>14</v>
      </c>
      <c r="AB150" s="127">
        <v>0</v>
      </c>
      <c r="AC150" s="127">
        <v>25</v>
      </c>
    </row>
    <row r="151" spans="1:29" x14ac:dyDescent="0.25">
      <c r="A151" s="132" t="s">
        <v>733</v>
      </c>
      <c r="B151" s="132"/>
      <c r="C151" s="132"/>
      <c r="D151" s="132"/>
      <c r="E151" s="132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  <c r="W151" s="132"/>
      <c r="X151" s="132"/>
      <c r="Y151" s="132"/>
      <c r="Z151" s="132"/>
      <c r="AA151" s="132"/>
      <c r="AB151" s="132"/>
    </row>
    <row r="153" spans="1:29" x14ac:dyDescent="0.25">
      <c r="A153" s="2">
        <v>1</v>
      </c>
      <c r="B153" s="2" t="s">
        <v>32</v>
      </c>
      <c r="C153" s="2">
        <v>189</v>
      </c>
      <c r="D153" s="1" t="s">
        <v>151</v>
      </c>
      <c r="E153" s="1" t="s">
        <v>151</v>
      </c>
      <c r="F153" s="2">
        <v>1111</v>
      </c>
      <c r="G153" s="2" t="s">
        <v>10</v>
      </c>
      <c r="H153" s="1">
        <v>717</v>
      </c>
      <c r="I153" s="1">
        <v>1</v>
      </c>
      <c r="J153" s="1">
        <v>230</v>
      </c>
      <c r="K153" s="1">
        <v>43</v>
      </c>
      <c r="L153" s="1">
        <v>7</v>
      </c>
      <c r="M153" s="1">
        <v>191</v>
      </c>
      <c r="N153" s="2" t="s">
        <v>727</v>
      </c>
      <c r="O153" s="2" t="s">
        <v>727</v>
      </c>
      <c r="P153" s="2" t="s">
        <v>727</v>
      </c>
      <c r="Q153" s="2" t="s">
        <v>727</v>
      </c>
      <c r="R153" s="1">
        <v>3</v>
      </c>
      <c r="S153" s="1">
        <v>1</v>
      </c>
      <c r="T153" s="1">
        <v>0</v>
      </c>
      <c r="U153" s="1">
        <v>8</v>
      </c>
      <c r="V153" s="1">
        <v>9</v>
      </c>
      <c r="W153" s="1">
        <v>0</v>
      </c>
      <c r="X153" s="1">
        <v>15</v>
      </c>
      <c r="Y153" s="1">
        <f t="shared" si="19"/>
        <v>508</v>
      </c>
      <c r="Z153" s="1">
        <f t="shared" si="20"/>
        <v>209</v>
      </c>
      <c r="AA153" s="15">
        <f t="shared" si="21"/>
        <v>0.70850767085076705</v>
      </c>
      <c r="AB153" s="15">
        <f t="shared" si="22"/>
        <v>0.2914923291492329</v>
      </c>
    </row>
    <row r="154" spans="1:29" x14ac:dyDescent="0.25">
      <c r="A154" s="2">
        <v>2</v>
      </c>
      <c r="B154" s="2" t="s">
        <v>32</v>
      </c>
      <c r="C154" s="2">
        <v>189</v>
      </c>
      <c r="D154" s="1" t="s">
        <v>151</v>
      </c>
      <c r="E154" s="1" t="s">
        <v>151</v>
      </c>
      <c r="F154" s="2">
        <v>1111</v>
      </c>
      <c r="G154" s="2" t="s">
        <v>11</v>
      </c>
      <c r="H154" s="1">
        <v>717</v>
      </c>
      <c r="I154" s="1">
        <v>2</v>
      </c>
      <c r="J154" s="1">
        <v>287</v>
      </c>
      <c r="K154" s="1">
        <v>40</v>
      </c>
      <c r="L154" s="1">
        <v>2</v>
      </c>
      <c r="M154" s="1">
        <v>137</v>
      </c>
      <c r="N154" s="2" t="s">
        <v>727</v>
      </c>
      <c r="O154" s="2" t="s">
        <v>727</v>
      </c>
      <c r="P154" s="2" t="s">
        <v>727</v>
      </c>
      <c r="Q154" s="2" t="s">
        <v>727</v>
      </c>
      <c r="R154" s="1">
        <v>4</v>
      </c>
      <c r="S154" s="1">
        <v>0</v>
      </c>
      <c r="T154" s="1">
        <v>1</v>
      </c>
      <c r="U154" s="1">
        <v>7</v>
      </c>
      <c r="V154" s="1">
        <v>10</v>
      </c>
      <c r="W154" s="1">
        <v>0</v>
      </c>
      <c r="X154" s="1">
        <v>19</v>
      </c>
      <c r="Y154" s="1">
        <f t="shared" si="19"/>
        <v>509</v>
      </c>
      <c r="Z154" s="1">
        <f t="shared" si="20"/>
        <v>208</v>
      </c>
      <c r="AA154" s="15">
        <f t="shared" si="21"/>
        <v>0.70990237099023712</v>
      </c>
      <c r="AB154" s="15">
        <f t="shared" si="22"/>
        <v>0.29009762900976288</v>
      </c>
    </row>
    <row r="155" spans="1:29" x14ac:dyDescent="0.25">
      <c r="A155" s="3"/>
      <c r="B155" s="3"/>
      <c r="C155" s="3"/>
      <c r="D155" s="128" t="s">
        <v>654</v>
      </c>
      <c r="E155" s="129"/>
      <c r="F155" s="81">
        <v>1</v>
      </c>
      <c r="G155" s="81">
        <v>2</v>
      </c>
      <c r="H155" s="70">
        <f>SUM(H153:H154)</f>
        <v>1434</v>
      </c>
      <c r="I155" s="70">
        <f t="shared" ref="I155:X155" si="38">SUM(I153:I154)</f>
        <v>3</v>
      </c>
      <c r="J155" s="70">
        <f t="shared" si="38"/>
        <v>517</v>
      </c>
      <c r="K155" s="70">
        <f t="shared" si="38"/>
        <v>83</v>
      </c>
      <c r="L155" s="70">
        <f t="shared" si="38"/>
        <v>9</v>
      </c>
      <c r="M155" s="70">
        <f t="shared" si="38"/>
        <v>328</v>
      </c>
      <c r="N155" s="120" t="s">
        <v>727</v>
      </c>
      <c r="O155" s="120" t="s">
        <v>727</v>
      </c>
      <c r="P155" s="120" t="s">
        <v>727</v>
      </c>
      <c r="Q155" s="120" t="s">
        <v>727</v>
      </c>
      <c r="R155" s="70">
        <f t="shared" si="38"/>
        <v>7</v>
      </c>
      <c r="S155" s="70">
        <f t="shared" si="38"/>
        <v>1</v>
      </c>
      <c r="T155" s="70">
        <f t="shared" si="38"/>
        <v>1</v>
      </c>
      <c r="U155" s="70">
        <f t="shared" si="38"/>
        <v>15</v>
      </c>
      <c r="V155" s="70">
        <f t="shared" si="38"/>
        <v>19</v>
      </c>
      <c r="W155" s="70">
        <f t="shared" si="38"/>
        <v>0</v>
      </c>
      <c r="X155" s="70">
        <f t="shared" si="38"/>
        <v>34</v>
      </c>
      <c r="Y155" s="70">
        <f t="shared" ref="Y155" si="39">SUM(I155:X155)</f>
        <v>1017</v>
      </c>
      <c r="Z155" s="70">
        <f t="shared" ref="Z155" si="40">H155-Y155</f>
        <v>417</v>
      </c>
      <c r="AA155" s="71">
        <f t="shared" ref="AA155" si="41">Y155/H155</f>
        <v>0.70920502092050208</v>
      </c>
      <c r="AB155" s="71">
        <f t="shared" ref="AB155" si="42">Z155/H155</f>
        <v>0.29079497907949792</v>
      </c>
    </row>
    <row r="157" spans="1:29" s="32" customFormat="1" x14ac:dyDescent="0.25">
      <c r="A157" s="31"/>
      <c r="B157" s="31"/>
      <c r="C157" s="31"/>
      <c r="E157" s="133" t="s">
        <v>51</v>
      </c>
      <c r="F157" s="134"/>
      <c r="G157" s="134"/>
      <c r="H157" s="134"/>
      <c r="I157" s="85" t="s">
        <v>0</v>
      </c>
      <c r="J157" s="85" t="s">
        <v>1</v>
      </c>
      <c r="K157" s="85" t="s">
        <v>2</v>
      </c>
      <c r="L157" s="85" t="s">
        <v>27</v>
      </c>
      <c r="M157" s="85" t="s">
        <v>3</v>
      </c>
      <c r="N157" s="85" t="s">
        <v>28</v>
      </c>
      <c r="O157" s="85" t="s">
        <v>25</v>
      </c>
      <c r="P157" s="85" t="s">
        <v>29</v>
      </c>
      <c r="Q157" s="85" t="s">
        <v>4</v>
      </c>
      <c r="R157" s="36" t="s">
        <v>26</v>
      </c>
      <c r="S157" s="37" t="s">
        <v>46</v>
      </c>
      <c r="T157" s="37"/>
      <c r="AA157" s="33"/>
      <c r="AB157" s="33"/>
      <c r="AC157" s="4"/>
    </row>
    <row r="158" spans="1:29" x14ac:dyDescent="0.25">
      <c r="A158" s="3"/>
      <c r="B158" s="3"/>
      <c r="C158" s="3"/>
      <c r="E158" s="134"/>
      <c r="F158" s="134"/>
      <c r="G158" s="134"/>
      <c r="H158" s="134"/>
      <c r="I158" s="96">
        <v>5</v>
      </c>
      <c r="J158" s="96">
        <v>527</v>
      </c>
      <c r="K158" s="96">
        <v>93</v>
      </c>
      <c r="L158" s="96">
        <v>18</v>
      </c>
      <c r="M158" s="96">
        <v>340</v>
      </c>
      <c r="N158" s="96" t="s">
        <v>727</v>
      </c>
      <c r="O158" s="96" t="s">
        <v>727</v>
      </c>
      <c r="P158" s="96" t="s">
        <v>727</v>
      </c>
      <c r="Q158" s="96" t="s">
        <v>727</v>
      </c>
      <c r="R158" s="97">
        <f>W155</f>
        <v>0</v>
      </c>
      <c r="S158" s="98">
        <f>X155</f>
        <v>34</v>
      </c>
      <c r="T158" s="38"/>
      <c r="AA158" s="10"/>
      <c r="AB158" s="10"/>
    </row>
    <row r="159" spans="1:29" ht="6.75" customHeight="1" x14ac:dyDescent="0.25">
      <c r="A159" s="3"/>
      <c r="B159" s="3"/>
      <c r="C159" s="3"/>
      <c r="H159" s="12"/>
      <c r="I159" s="3"/>
      <c r="J159" s="3"/>
      <c r="K159" s="3"/>
      <c r="L159" s="3"/>
      <c r="M159" s="3"/>
      <c r="N159" s="3"/>
      <c r="O159" s="3"/>
      <c r="P159" s="3"/>
      <c r="Q159" s="3"/>
      <c r="R159" s="39"/>
      <c r="S159" s="40"/>
      <c r="T159" s="40"/>
      <c r="AA159" s="10"/>
      <c r="AB159" s="10"/>
    </row>
    <row r="160" spans="1:29" s="13" customFormat="1" x14ac:dyDescent="0.25">
      <c r="A160" s="34"/>
      <c r="B160" s="34"/>
      <c r="C160" s="34"/>
      <c r="E160" s="133" t="s">
        <v>52</v>
      </c>
      <c r="F160" s="133"/>
      <c r="G160" s="133"/>
      <c r="H160" s="133"/>
      <c r="I160" s="133" t="s">
        <v>530</v>
      </c>
      <c r="J160" s="134"/>
      <c r="K160" s="134"/>
      <c r="L160" s="133" t="s">
        <v>531</v>
      </c>
      <c r="M160" s="133"/>
      <c r="N160" s="85" t="s">
        <v>28</v>
      </c>
      <c r="O160" s="85" t="s">
        <v>25</v>
      </c>
      <c r="P160" s="85" t="s">
        <v>29</v>
      </c>
      <c r="Q160" s="85" t="s">
        <v>4</v>
      </c>
      <c r="AA160" s="35"/>
      <c r="AB160" s="35"/>
      <c r="AC160" s="4"/>
    </row>
    <row r="161" spans="1:29" x14ac:dyDescent="0.25">
      <c r="A161" s="3"/>
      <c r="B161" s="3"/>
      <c r="C161" s="3"/>
      <c r="E161" s="133"/>
      <c r="F161" s="133"/>
      <c r="G161" s="133"/>
      <c r="H161" s="133"/>
      <c r="I161" s="135">
        <f>I158+K158+M158</f>
        <v>438</v>
      </c>
      <c r="J161" s="136"/>
      <c r="K161" s="136"/>
      <c r="L161" s="135">
        <f>J158+L158</f>
        <v>545</v>
      </c>
      <c r="M161" s="136"/>
      <c r="N161" s="86" t="str">
        <f>N158</f>
        <v>N.P.</v>
      </c>
      <c r="O161" s="86" t="str">
        <f>O158</f>
        <v>N.P.</v>
      </c>
      <c r="P161" s="86" t="str">
        <f>P158</f>
        <v>N.P.</v>
      </c>
      <c r="Q161" s="86" t="str">
        <f>Q158</f>
        <v>N.P.</v>
      </c>
      <c r="AA161" s="10"/>
      <c r="AB161" s="10"/>
    </row>
    <row r="162" spans="1:29" x14ac:dyDescent="0.25">
      <c r="A162" s="3"/>
      <c r="B162" s="3"/>
      <c r="C162" s="3"/>
    </row>
    <row r="164" spans="1:29" x14ac:dyDescent="0.25">
      <c r="A164" s="2">
        <v>1</v>
      </c>
      <c r="B164" s="2" t="s">
        <v>32</v>
      </c>
      <c r="C164" s="2">
        <v>432</v>
      </c>
      <c r="D164" s="1" t="s">
        <v>152</v>
      </c>
      <c r="E164" s="1" t="s">
        <v>152</v>
      </c>
      <c r="F164" s="2">
        <v>1906</v>
      </c>
      <c r="G164" s="2" t="s">
        <v>10</v>
      </c>
      <c r="H164" s="1">
        <v>714</v>
      </c>
      <c r="I164" s="1">
        <v>0</v>
      </c>
      <c r="J164" s="1">
        <v>221</v>
      </c>
      <c r="K164" s="1">
        <v>174</v>
      </c>
      <c r="L164" s="1">
        <v>0</v>
      </c>
      <c r="M164" s="1">
        <v>0</v>
      </c>
      <c r="N164" s="2" t="s">
        <v>727</v>
      </c>
      <c r="O164" s="1">
        <v>113</v>
      </c>
      <c r="P164" s="2" t="s">
        <v>727</v>
      </c>
      <c r="Q164" s="2" t="s">
        <v>727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5</v>
      </c>
      <c r="Y164" s="1">
        <f t="shared" si="19"/>
        <v>513</v>
      </c>
      <c r="Z164" s="1">
        <f t="shared" si="20"/>
        <v>201</v>
      </c>
      <c r="AA164" s="15">
        <f t="shared" si="21"/>
        <v>0.71848739495798319</v>
      </c>
      <c r="AB164" s="15">
        <f t="shared" si="22"/>
        <v>0.28151260504201681</v>
      </c>
    </row>
    <row r="165" spans="1:29" x14ac:dyDescent="0.25">
      <c r="A165" s="2">
        <v>2</v>
      </c>
      <c r="B165" s="2" t="s">
        <v>32</v>
      </c>
      <c r="C165" s="2">
        <v>432</v>
      </c>
      <c r="D165" s="1" t="s">
        <v>152</v>
      </c>
      <c r="E165" s="1" t="s">
        <v>152</v>
      </c>
      <c r="F165" s="2">
        <v>1906</v>
      </c>
      <c r="G165" s="2" t="s">
        <v>11</v>
      </c>
      <c r="H165" s="1">
        <v>714</v>
      </c>
      <c r="I165" s="1">
        <v>0</v>
      </c>
      <c r="J165" s="1">
        <v>251</v>
      </c>
      <c r="K165" s="1">
        <v>155</v>
      </c>
      <c r="L165" s="1">
        <v>0</v>
      </c>
      <c r="M165" s="1">
        <v>0</v>
      </c>
      <c r="N165" s="2" t="s">
        <v>727</v>
      </c>
      <c r="O165" s="1">
        <v>116</v>
      </c>
      <c r="P165" s="2" t="s">
        <v>727</v>
      </c>
      <c r="Q165" s="2" t="s">
        <v>727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5</v>
      </c>
      <c r="Y165" s="1">
        <f t="shared" si="19"/>
        <v>527</v>
      </c>
      <c r="Z165" s="1">
        <f t="shared" si="20"/>
        <v>187</v>
      </c>
      <c r="AA165" s="15">
        <f t="shared" si="21"/>
        <v>0.73809523809523814</v>
      </c>
      <c r="AB165" s="15">
        <f t="shared" si="22"/>
        <v>0.26190476190476192</v>
      </c>
    </row>
    <row r="166" spans="1:29" x14ac:dyDescent="0.25">
      <c r="A166" s="3"/>
      <c r="B166" s="3"/>
      <c r="C166" s="3"/>
      <c r="D166" s="128" t="s">
        <v>655</v>
      </c>
      <c r="E166" s="129"/>
      <c r="F166" s="81">
        <v>1</v>
      </c>
      <c r="G166" s="81">
        <v>2</v>
      </c>
      <c r="H166" s="70">
        <f>SUM(H164:H165)</f>
        <v>1428</v>
      </c>
      <c r="I166" s="70">
        <f t="shared" ref="I166" si="43">SUM(I164:I165)</f>
        <v>0</v>
      </c>
      <c r="J166" s="70">
        <f t="shared" ref="J166" si="44">SUM(J164:J165)</f>
        <v>472</v>
      </c>
      <c r="K166" s="70">
        <f t="shared" ref="K166" si="45">SUM(K164:K165)</f>
        <v>329</v>
      </c>
      <c r="L166" s="70">
        <f t="shared" ref="L166" si="46">SUM(L164:L165)</f>
        <v>0</v>
      </c>
      <c r="M166" s="70">
        <f t="shared" ref="M166" si="47">SUM(M164:M165)</f>
        <v>0</v>
      </c>
      <c r="N166" s="120" t="s">
        <v>727</v>
      </c>
      <c r="O166" s="70">
        <f t="shared" ref="O166" si="48">SUM(O164:O165)</f>
        <v>229</v>
      </c>
      <c r="P166" s="120" t="s">
        <v>727</v>
      </c>
      <c r="Q166" s="120" t="s">
        <v>727</v>
      </c>
      <c r="R166" s="70">
        <f t="shared" ref="R166" si="49">SUM(R164:R165)</f>
        <v>0</v>
      </c>
      <c r="S166" s="70">
        <f t="shared" ref="S166" si="50">SUM(S164:S165)</f>
        <v>0</v>
      </c>
      <c r="T166" s="70">
        <f t="shared" ref="T166" si="51">SUM(T164:T165)</f>
        <v>0</v>
      </c>
      <c r="U166" s="70">
        <f t="shared" ref="U166" si="52">SUM(U164:U165)</f>
        <v>0</v>
      </c>
      <c r="V166" s="70">
        <f t="shared" ref="V166" si="53">SUM(V164:V165)</f>
        <v>0</v>
      </c>
      <c r="W166" s="70">
        <f t="shared" ref="W166" si="54">SUM(W164:W165)</f>
        <v>0</v>
      </c>
      <c r="X166" s="70">
        <f t="shared" ref="X166" si="55">SUM(X164:X165)</f>
        <v>10</v>
      </c>
      <c r="Y166" s="70">
        <f t="shared" ref="Y166" si="56">SUM(I166:X166)</f>
        <v>1040</v>
      </c>
      <c r="Z166" s="70">
        <f t="shared" ref="Z166" si="57">H166-Y166</f>
        <v>388</v>
      </c>
      <c r="AA166" s="71">
        <f t="shared" ref="AA166" si="58">Y166/H166</f>
        <v>0.72829131652661061</v>
      </c>
      <c r="AB166" s="71">
        <f t="shared" ref="AB166" si="59">Z166/H166</f>
        <v>0.27170868347338933</v>
      </c>
    </row>
    <row r="168" spans="1:29" s="32" customFormat="1" x14ac:dyDescent="0.25">
      <c r="A168" s="31"/>
      <c r="B168" s="31"/>
      <c r="C168" s="31"/>
      <c r="E168" s="133" t="s">
        <v>51</v>
      </c>
      <c r="F168" s="134"/>
      <c r="G168" s="134"/>
      <c r="H168" s="134"/>
      <c r="I168" s="85" t="s">
        <v>0</v>
      </c>
      <c r="J168" s="85" t="s">
        <v>1</v>
      </c>
      <c r="K168" s="85" t="s">
        <v>2</v>
      </c>
      <c r="L168" s="85" t="s">
        <v>27</v>
      </c>
      <c r="M168" s="85" t="s">
        <v>3</v>
      </c>
      <c r="N168" s="85" t="s">
        <v>28</v>
      </c>
      <c r="O168" s="85" t="s">
        <v>25</v>
      </c>
      <c r="P168" s="85" t="s">
        <v>29</v>
      </c>
      <c r="Q168" s="85" t="s">
        <v>4</v>
      </c>
      <c r="R168" s="36" t="s">
        <v>26</v>
      </c>
      <c r="S168" s="37" t="s">
        <v>46</v>
      </c>
      <c r="T168" s="37"/>
      <c r="AA168" s="33"/>
      <c r="AB168" s="33"/>
      <c r="AC168" s="4"/>
    </row>
    <row r="169" spans="1:29" x14ac:dyDescent="0.25">
      <c r="A169" s="3"/>
      <c r="B169" s="3"/>
      <c r="C169" s="3"/>
      <c r="E169" s="134"/>
      <c r="F169" s="134"/>
      <c r="G169" s="134"/>
      <c r="H169" s="134"/>
      <c r="I169" s="96">
        <v>0</v>
      </c>
      <c r="J169" s="96">
        <v>472</v>
      </c>
      <c r="K169" s="96">
        <v>329</v>
      </c>
      <c r="L169" s="96">
        <v>0</v>
      </c>
      <c r="M169" s="96">
        <v>0</v>
      </c>
      <c r="N169" s="96" t="s">
        <v>727</v>
      </c>
      <c r="O169" s="96">
        <v>229</v>
      </c>
      <c r="P169" s="96" t="s">
        <v>727</v>
      </c>
      <c r="Q169" s="96" t="s">
        <v>727</v>
      </c>
      <c r="R169" s="97">
        <f>W166</f>
        <v>0</v>
      </c>
      <c r="S169" s="98">
        <f>X166</f>
        <v>10</v>
      </c>
      <c r="T169" s="38"/>
      <c r="AA169" s="10"/>
      <c r="AB169" s="10"/>
    </row>
    <row r="170" spans="1:29" ht="6.75" customHeight="1" x14ac:dyDescent="0.25">
      <c r="A170" s="3"/>
      <c r="B170" s="3"/>
      <c r="C170" s="3"/>
      <c r="H170" s="12"/>
      <c r="I170" s="3"/>
      <c r="J170" s="3"/>
      <c r="K170" s="3"/>
      <c r="L170" s="3"/>
      <c r="M170" s="3"/>
      <c r="N170" s="3"/>
      <c r="O170" s="3"/>
      <c r="P170" s="3"/>
      <c r="Q170" s="3"/>
      <c r="R170" s="39"/>
      <c r="S170" s="40"/>
      <c r="T170" s="40"/>
      <c r="AA170" s="10"/>
      <c r="AB170" s="10"/>
    </row>
    <row r="171" spans="1:29" s="13" customFormat="1" x14ac:dyDescent="0.25">
      <c r="A171" s="34"/>
      <c r="B171" s="34"/>
      <c r="C171" s="34"/>
      <c r="E171" s="133" t="s">
        <v>52</v>
      </c>
      <c r="F171" s="133"/>
      <c r="G171" s="133"/>
      <c r="H171" s="133"/>
      <c r="I171" s="133" t="s">
        <v>530</v>
      </c>
      <c r="J171" s="134"/>
      <c r="K171" s="134"/>
      <c r="L171" s="133" t="s">
        <v>531</v>
      </c>
      <c r="M171" s="133"/>
      <c r="N171" s="85" t="s">
        <v>28</v>
      </c>
      <c r="O171" s="85" t="s">
        <v>25</v>
      </c>
      <c r="P171" s="85" t="s">
        <v>29</v>
      </c>
      <c r="Q171" s="85" t="s">
        <v>4</v>
      </c>
      <c r="AA171" s="35"/>
      <c r="AB171" s="35"/>
      <c r="AC171" s="4"/>
    </row>
    <row r="172" spans="1:29" x14ac:dyDescent="0.25">
      <c r="A172" s="3"/>
      <c r="B172" s="3"/>
      <c r="C172" s="3"/>
      <c r="E172" s="133"/>
      <c r="F172" s="133"/>
      <c r="G172" s="133"/>
      <c r="H172" s="133"/>
      <c r="I172" s="135">
        <f>I169+K169+M169</f>
        <v>329</v>
      </c>
      <c r="J172" s="136"/>
      <c r="K172" s="136"/>
      <c r="L172" s="135">
        <f>J169+L169</f>
        <v>472</v>
      </c>
      <c r="M172" s="136"/>
      <c r="N172" s="86" t="str">
        <f>N169</f>
        <v>N.P.</v>
      </c>
      <c r="O172" s="86">
        <f>O169</f>
        <v>229</v>
      </c>
      <c r="P172" s="86" t="str">
        <f>P169</f>
        <v>N.P.</v>
      </c>
      <c r="Q172" s="86" t="str">
        <f>Q169</f>
        <v>N.P.</v>
      </c>
      <c r="AA172" s="10"/>
      <c r="AB172" s="10"/>
    </row>
    <row r="173" spans="1:29" x14ac:dyDescent="0.25">
      <c r="A173" s="3"/>
      <c r="B173" s="3"/>
      <c r="C173" s="3"/>
    </row>
    <row r="175" spans="1:29" x14ac:dyDescent="0.25">
      <c r="A175" s="2">
        <v>1</v>
      </c>
      <c r="B175" s="2" t="s">
        <v>32</v>
      </c>
      <c r="C175" s="2">
        <v>435</v>
      </c>
      <c r="D175" s="1" t="s">
        <v>153</v>
      </c>
      <c r="E175" s="1" t="s">
        <v>153</v>
      </c>
      <c r="F175" s="2">
        <v>1909</v>
      </c>
      <c r="G175" s="2" t="s">
        <v>10</v>
      </c>
      <c r="H175" s="1">
        <v>680</v>
      </c>
      <c r="I175" s="1">
        <v>11</v>
      </c>
      <c r="J175" s="1">
        <v>217</v>
      </c>
      <c r="K175" s="1">
        <v>185</v>
      </c>
      <c r="L175" s="1">
        <v>2</v>
      </c>
      <c r="M175" s="1">
        <v>2</v>
      </c>
      <c r="N175" s="2" t="s">
        <v>727</v>
      </c>
      <c r="O175" s="2" t="s">
        <v>727</v>
      </c>
      <c r="P175" s="2" t="s">
        <v>727</v>
      </c>
      <c r="Q175" s="2" t="s">
        <v>727</v>
      </c>
      <c r="R175" s="1">
        <v>14</v>
      </c>
      <c r="S175" s="1">
        <v>0</v>
      </c>
      <c r="T175" s="1">
        <v>0</v>
      </c>
      <c r="U175" s="1">
        <v>1</v>
      </c>
      <c r="V175" s="1">
        <v>13</v>
      </c>
      <c r="W175" s="1">
        <v>2</v>
      </c>
      <c r="X175" s="1">
        <v>14</v>
      </c>
      <c r="Y175" s="1">
        <f t="shared" si="19"/>
        <v>461</v>
      </c>
      <c r="Z175" s="1">
        <f t="shared" si="20"/>
        <v>219</v>
      </c>
      <c r="AA175" s="15">
        <f t="shared" si="21"/>
        <v>0.67794117647058827</v>
      </c>
      <c r="AB175" s="15">
        <f t="shared" si="22"/>
        <v>0.32205882352941179</v>
      </c>
    </row>
    <row r="176" spans="1:29" x14ac:dyDescent="0.25">
      <c r="A176" s="2">
        <v>2</v>
      </c>
      <c r="B176" s="2" t="s">
        <v>32</v>
      </c>
      <c r="C176" s="2">
        <v>435</v>
      </c>
      <c r="D176" s="1" t="s">
        <v>153</v>
      </c>
      <c r="E176" s="1" t="s">
        <v>153</v>
      </c>
      <c r="F176" s="2">
        <v>1909</v>
      </c>
      <c r="G176" s="2" t="s">
        <v>11</v>
      </c>
      <c r="H176" s="1">
        <v>680</v>
      </c>
      <c r="I176" s="1">
        <v>85</v>
      </c>
      <c r="J176" s="1">
        <v>250</v>
      </c>
      <c r="K176" s="1">
        <v>120</v>
      </c>
      <c r="L176" s="1">
        <v>6</v>
      </c>
      <c r="M176" s="1">
        <v>6</v>
      </c>
      <c r="N176" s="1">
        <v>2</v>
      </c>
      <c r="O176" s="1">
        <v>19</v>
      </c>
      <c r="P176" s="1">
        <v>2</v>
      </c>
      <c r="Q176" s="1">
        <v>1</v>
      </c>
      <c r="R176" s="1">
        <v>5</v>
      </c>
      <c r="S176" s="1">
        <v>4</v>
      </c>
      <c r="T176" s="1">
        <v>0</v>
      </c>
      <c r="U176" s="1">
        <v>1</v>
      </c>
      <c r="V176" s="1">
        <v>17</v>
      </c>
      <c r="W176" s="1">
        <v>0</v>
      </c>
      <c r="X176" s="1">
        <v>20</v>
      </c>
      <c r="Y176" s="1">
        <f t="shared" si="19"/>
        <v>538</v>
      </c>
      <c r="Z176" s="1">
        <f t="shared" si="20"/>
        <v>142</v>
      </c>
      <c r="AA176" s="15">
        <f t="shared" si="21"/>
        <v>0.79117647058823526</v>
      </c>
      <c r="AB176" s="15">
        <f t="shared" si="22"/>
        <v>0.20882352941176471</v>
      </c>
    </row>
    <row r="177" spans="1:29" x14ac:dyDescent="0.25">
      <c r="A177" s="2">
        <v>3</v>
      </c>
      <c r="B177" s="2" t="s">
        <v>32</v>
      </c>
      <c r="C177" s="2">
        <v>435</v>
      </c>
      <c r="D177" s="1" t="s">
        <v>153</v>
      </c>
      <c r="E177" s="1" t="s">
        <v>154</v>
      </c>
      <c r="F177" s="2">
        <v>1910</v>
      </c>
      <c r="G177" s="2" t="s">
        <v>10</v>
      </c>
      <c r="H177" s="1">
        <v>716</v>
      </c>
      <c r="I177" s="1">
        <v>3</v>
      </c>
      <c r="J177" s="1">
        <v>273</v>
      </c>
      <c r="K177" s="1">
        <v>110</v>
      </c>
      <c r="L177" s="1">
        <v>6</v>
      </c>
      <c r="M177" s="1">
        <v>5</v>
      </c>
      <c r="N177" s="2" t="s">
        <v>727</v>
      </c>
      <c r="O177" s="2" t="s">
        <v>727</v>
      </c>
      <c r="P177" s="2" t="s">
        <v>727</v>
      </c>
      <c r="Q177" s="2" t="s">
        <v>727</v>
      </c>
      <c r="R177" s="1">
        <v>4</v>
      </c>
      <c r="S177" s="1">
        <v>0</v>
      </c>
      <c r="T177" s="1">
        <v>0</v>
      </c>
      <c r="U177" s="1">
        <v>1</v>
      </c>
      <c r="V177" s="1">
        <v>16</v>
      </c>
      <c r="W177" s="1">
        <v>0</v>
      </c>
      <c r="X177" s="1">
        <v>36</v>
      </c>
      <c r="Y177" s="1">
        <f t="shared" si="19"/>
        <v>454</v>
      </c>
      <c r="Z177" s="1">
        <f t="shared" si="20"/>
        <v>262</v>
      </c>
      <c r="AA177" s="15">
        <f t="shared" si="21"/>
        <v>0.63407821229050276</v>
      </c>
      <c r="AB177" s="15">
        <f t="shared" si="22"/>
        <v>0.36592178770949718</v>
      </c>
    </row>
    <row r="178" spans="1:29" x14ac:dyDescent="0.25">
      <c r="A178" s="2">
        <v>4</v>
      </c>
      <c r="B178" s="2" t="s">
        <v>32</v>
      </c>
      <c r="C178" s="2">
        <v>435</v>
      </c>
      <c r="D178" s="1" t="s">
        <v>153</v>
      </c>
      <c r="E178" s="1" t="s">
        <v>155</v>
      </c>
      <c r="F178" s="2">
        <v>1910</v>
      </c>
      <c r="G178" s="2" t="s">
        <v>19</v>
      </c>
      <c r="H178" s="1">
        <v>338</v>
      </c>
      <c r="I178" s="1">
        <v>3</v>
      </c>
      <c r="J178" s="1">
        <v>127</v>
      </c>
      <c r="K178" s="1">
        <v>94</v>
      </c>
      <c r="L178" s="1">
        <v>0</v>
      </c>
      <c r="M178" s="1">
        <v>2</v>
      </c>
      <c r="N178" s="2" t="s">
        <v>727</v>
      </c>
      <c r="O178" s="2" t="s">
        <v>727</v>
      </c>
      <c r="P178" s="2" t="s">
        <v>727</v>
      </c>
      <c r="Q178" s="2" t="s">
        <v>727</v>
      </c>
      <c r="R178" s="1">
        <v>3</v>
      </c>
      <c r="S178" s="1">
        <v>1</v>
      </c>
      <c r="T178" s="1">
        <v>0</v>
      </c>
      <c r="U178" s="1">
        <v>3</v>
      </c>
      <c r="V178" s="1">
        <v>3</v>
      </c>
      <c r="W178" s="1">
        <v>0</v>
      </c>
      <c r="X178" s="1">
        <v>11</v>
      </c>
      <c r="Y178" s="1">
        <f t="shared" si="19"/>
        <v>247</v>
      </c>
      <c r="Z178" s="1">
        <f t="shared" si="20"/>
        <v>91</v>
      </c>
      <c r="AA178" s="15">
        <f t="shared" si="21"/>
        <v>0.73076923076923073</v>
      </c>
      <c r="AB178" s="15">
        <f t="shared" si="22"/>
        <v>0.26923076923076922</v>
      </c>
    </row>
    <row r="179" spans="1:29" x14ac:dyDescent="0.25">
      <c r="A179" s="2">
        <v>5</v>
      </c>
      <c r="B179" s="2" t="s">
        <v>32</v>
      </c>
      <c r="C179" s="2">
        <v>435</v>
      </c>
      <c r="D179" s="1" t="s">
        <v>153</v>
      </c>
      <c r="E179" s="1" t="s">
        <v>156</v>
      </c>
      <c r="F179" s="2">
        <v>1910</v>
      </c>
      <c r="G179" s="2" t="s">
        <v>20</v>
      </c>
      <c r="H179" s="1">
        <v>311</v>
      </c>
      <c r="I179" s="1">
        <v>2</v>
      </c>
      <c r="J179" s="1">
        <v>142</v>
      </c>
      <c r="K179" s="1">
        <v>40</v>
      </c>
      <c r="L179" s="1">
        <v>2</v>
      </c>
      <c r="M179" s="1">
        <v>0</v>
      </c>
      <c r="N179" s="2" t="s">
        <v>727</v>
      </c>
      <c r="O179" s="2" t="s">
        <v>727</v>
      </c>
      <c r="P179" s="2" t="s">
        <v>727</v>
      </c>
      <c r="Q179" s="2" t="s">
        <v>727</v>
      </c>
      <c r="R179" s="1">
        <v>0</v>
      </c>
      <c r="S179" s="1">
        <v>0</v>
      </c>
      <c r="T179" s="1">
        <v>0</v>
      </c>
      <c r="U179" s="1">
        <v>0</v>
      </c>
      <c r="V179" s="1">
        <v>13</v>
      </c>
      <c r="W179" s="1">
        <v>0</v>
      </c>
      <c r="X179" s="1">
        <v>4</v>
      </c>
      <c r="Y179" s="1">
        <f t="shared" si="19"/>
        <v>203</v>
      </c>
      <c r="Z179" s="1">
        <f t="shared" si="20"/>
        <v>108</v>
      </c>
      <c r="AA179" s="15">
        <f t="shared" si="21"/>
        <v>0.65273311897106112</v>
      </c>
      <c r="AB179" s="15">
        <f t="shared" si="22"/>
        <v>0.34726688102893893</v>
      </c>
    </row>
    <row r="180" spans="1:29" x14ac:dyDescent="0.25">
      <c r="A180" s="3"/>
      <c r="B180" s="3"/>
      <c r="C180" s="3"/>
      <c r="D180" s="128" t="s">
        <v>656</v>
      </c>
      <c r="E180" s="129"/>
      <c r="F180" s="81">
        <v>2</v>
      </c>
      <c r="G180" s="81">
        <v>5</v>
      </c>
      <c r="H180" s="70">
        <f>SUM(H175:H179)</f>
        <v>2725</v>
      </c>
      <c r="I180" s="70">
        <f t="shared" ref="I180:X180" si="60">SUM(I175:I179)</f>
        <v>104</v>
      </c>
      <c r="J180" s="70">
        <f t="shared" si="60"/>
        <v>1009</v>
      </c>
      <c r="K180" s="70">
        <f t="shared" si="60"/>
        <v>549</v>
      </c>
      <c r="L180" s="70">
        <f t="shared" si="60"/>
        <v>16</v>
      </c>
      <c r="M180" s="70">
        <f t="shared" si="60"/>
        <v>15</v>
      </c>
      <c r="N180" s="70">
        <f t="shared" si="60"/>
        <v>2</v>
      </c>
      <c r="O180" s="70">
        <f t="shared" si="60"/>
        <v>19</v>
      </c>
      <c r="P180" s="70">
        <f t="shared" si="60"/>
        <v>2</v>
      </c>
      <c r="Q180" s="70">
        <f t="shared" si="60"/>
        <v>1</v>
      </c>
      <c r="R180" s="70">
        <f t="shared" si="60"/>
        <v>26</v>
      </c>
      <c r="S180" s="70">
        <f t="shared" si="60"/>
        <v>5</v>
      </c>
      <c r="T180" s="70">
        <f t="shared" si="60"/>
        <v>0</v>
      </c>
      <c r="U180" s="70">
        <f t="shared" si="60"/>
        <v>6</v>
      </c>
      <c r="V180" s="70">
        <f t="shared" si="60"/>
        <v>62</v>
      </c>
      <c r="W180" s="70">
        <f t="shared" si="60"/>
        <v>2</v>
      </c>
      <c r="X180" s="70">
        <f t="shared" si="60"/>
        <v>85</v>
      </c>
      <c r="Y180" s="70">
        <f t="shared" ref="Y180" si="61">SUM(I180:X180)</f>
        <v>1903</v>
      </c>
      <c r="Z180" s="70">
        <f t="shared" ref="Z180" si="62">H180-Y180</f>
        <v>822</v>
      </c>
      <c r="AA180" s="71">
        <f t="shared" ref="AA180" si="63">Y180/H180</f>
        <v>0.69834862385321106</v>
      </c>
      <c r="AB180" s="71">
        <f t="shared" ref="AB180" si="64">Z180/H180</f>
        <v>0.301651376146789</v>
      </c>
    </row>
    <row r="182" spans="1:29" s="32" customFormat="1" x14ac:dyDescent="0.25">
      <c r="A182" s="31"/>
      <c r="B182" s="31"/>
      <c r="C182" s="31"/>
      <c r="E182" s="133" t="s">
        <v>51</v>
      </c>
      <c r="F182" s="134"/>
      <c r="G182" s="134"/>
      <c r="H182" s="134"/>
      <c r="I182" s="85" t="s">
        <v>0</v>
      </c>
      <c r="J182" s="85" t="s">
        <v>1</v>
      </c>
      <c r="K182" s="85" t="s">
        <v>2</v>
      </c>
      <c r="L182" s="85" t="s">
        <v>27</v>
      </c>
      <c r="M182" s="85" t="s">
        <v>3</v>
      </c>
      <c r="N182" s="85" t="s">
        <v>28</v>
      </c>
      <c r="O182" s="85" t="s">
        <v>25</v>
      </c>
      <c r="P182" s="85" t="s">
        <v>29</v>
      </c>
      <c r="Q182" s="85" t="s">
        <v>4</v>
      </c>
      <c r="R182" s="36" t="s">
        <v>26</v>
      </c>
      <c r="S182" s="37" t="s">
        <v>46</v>
      </c>
      <c r="T182" s="37"/>
      <c r="AA182" s="33"/>
      <c r="AB182" s="33"/>
      <c r="AC182" s="4"/>
    </row>
    <row r="183" spans="1:29" x14ac:dyDescent="0.25">
      <c r="A183" s="3"/>
      <c r="B183" s="3"/>
      <c r="C183" s="3"/>
      <c r="E183" s="134"/>
      <c r="F183" s="134"/>
      <c r="G183" s="134"/>
      <c r="H183" s="134"/>
      <c r="I183" s="96">
        <v>115</v>
      </c>
      <c r="J183" s="96">
        <v>1040</v>
      </c>
      <c r="K183" s="96">
        <v>564</v>
      </c>
      <c r="L183" s="96">
        <v>47</v>
      </c>
      <c r="M183" s="96">
        <v>26</v>
      </c>
      <c r="N183" s="96" t="s">
        <v>727</v>
      </c>
      <c r="O183" s="96" t="s">
        <v>727</v>
      </c>
      <c r="P183" s="96" t="s">
        <v>727</v>
      </c>
      <c r="Q183" s="96" t="s">
        <v>727</v>
      </c>
      <c r="R183" s="97">
        <f>W180</f>
        <v>2</v>
      </c>
      <c r="S183" s="98">
        <f>X180</f>
        <v>85</v>
      </c>
      <c r="T183" s="38"/>
      <c r="AA183" s="10"/>
      <c r="AB183" s="10"/>
    </row>
    <row r="184" spans="1:29" ht="6.75" customHeight="1" x14ac:dyDescent="0.25">
      <c r="A184" s="3"/>
      <c r="B184" s="3"/>
      <c r="C184" s="3"/>
      <c r="H184" s="12"/>
      <c r="I184" s="3"/>
      <c r="J184" s="3"/>
      <c r="K184" s="3"/>
      <c r="L184" s="3"/>
      <c r="M184" s="3"/>
      <c r="N184" s="3"/>
      <c r="O184" s="3"/>
      <c r="P184" s="3"/>
      <c r="Q184" s="3"/>
      <c r="R184" s="39"/>
      <c r="S184" s="40"/>
      <c r="T184" s="40"/>
      <c r="AA184" s="10"/>
      <c r="AB184" s="10"/>
    </row>
    <row r="185" spans="1:29" s="13" customFormat="1" x14ac:dyDescent="0.25">
      <c r="A185" s="34"/>
      <c r="B185" s="34"/>
      <c r="C185" s="34"/>
      <c r="E185" s="133" t="s">
        <v>52</v>
      </c>
      <c r="F185" s="133"/>
      <c r="G185" s="133"/>
      <c r="H185" s="133"/>
      <c r="I185" s="133" t="s">
        <v>530</v>
      </c>
      <c r="J185" s="134"/>
      <c r="K185" s="134"/>
      <c r="L185" s="133" t="s">
        <v>531</v>
      </c>
      <c r="M185" s="133"/>
      <c r="N185" s="85" t="s">
        <v>28</v>
      </c>
      <c r="O185" s="85" t="s">
        <v>25</v>
      </c>
      <c r="P185" s="85" t="s">
        <v>29</v>
      </c>
      <c r="Q185" s="85" t="s">
        <v>4</v>
      </c>
      <c r="S185" s="125" t="s">
        <v>0</v>
      </c>
      <c r="T185" s="125" t="s">
        <v>1</v>
      </c>
      <c r="U185" s="125" t="s">
        <v>2</v>
      </c>
      <c r="V185" s="125" t="s">
        <v>27</v>
      </c>
      <c r="W185" s="125" t="s">
        <v>3</v>
      </c>
      <c r="X185" s="125" t="s">
        <v>28</v>
      </c>
      <c r="Y185" s="125" t="s">
        <v>25</v>
      </c>
      <c r="Z185" s="125" t="s">
        <v>29</v>
      </c>
      <c r="AA185" s="126" t="s">
        <v>4</v>
      </c>
      <c r="AB185" s="126" t="s">
        <v>26</v>
      </c>
      <c r="AC185" s="127" t="s">
        <v>46</v>
      </c>
    </row>
    <row r="186" spans="1:29" x14ac:dyDescent="0.25">
      <c r="A186" s="3"/>
      <c r="B186" s="3"/>
      <c r="C186" s="3"/>
      <c r="E186" s="133"/>
      <c r="F186" s="133"/>
      <c r="G186" s="133"/>
      <c r="H186" s="133"/>
      <c r="I186" s="135">
        <f>I183+K183+M183</f>
        <v>705</v>
      </c>
      <c r="J186" s="136"/>
      <c r="K186" s="136"/>
      <c r="L186" s="135">
        <f>J183+L183</f>
        <v>1087</v>
      </c>
      <c r="M186" s="136"/>
      <c r="N186" s="86" t="str">
        <f>N183</f>
        <v>N.P.</v>
      </c>
      <c r="O186" s="86" t="str">
        <f>O183</f>
        <v>N.P.</v>
      </c>
      <c r="P186" s="86" t="str">
        <f>P183</f>
        <v>N.P.</v>
      </c>
      <c r="Q186" s="86" t="str">
        <f>Q183</f>
        <v>N.P.</v>
      </c>
      <c r="S186" s="127">
        <v>115</v>
      </c>
      <c r="T186" s="127">
        <v>1040</v>
      </c>
      <c r="U186" s="127">
        <v>564</v>
      </c>
      <c r="V186" s="127">
        <v>47</v>
      </c>
      <c r="W186" s="127">
        <v>26</v>
      </c>
      <c r="X186" s="127">
        <v>2</v>
      </c>
      <c r="Y186" s="127">
        <v>19</v>
      </c>
      <c r="Z186" s="127">
        <v>2</v>
      </c>
      <c r="AA186" s="127">
        <v>1</v>
      </c>
      <c r="AB186" s="127">
        <v>2</v>
      </c>
      <c r="AC186" s="127">
        <v>85</v>
      </c>
    </row>
    <row r="187" spans="1:29" x14ac:dyDescent="0.25">
      <c r="A187" s="132" t="s">
        <v>731</v>
      </c>
      <c r="B187" s="132"/>
      <c r="C187" s="132"/>
      <c r="D187" s="132"/>
      <c r="E187" s="132"/>
      <c r="F187" s="132"/>
      <c r="G187" s="132"/>
      <c r="H187" s="132"/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32"/>
      <c r="T187" s="132"/>
      <c r="U187" s="132"/>
      <c r="V187" s="132"/>
      <c r="W187" s="132"/>
      <c r="X187" s="132"/>
      <c r="Y187" s="132"/>
      <c r="Z187" s="132"/>
      <c r="AA187" s="132"/>
      <c r="AB187" s="132"/>
    </row>
    <row r="189" spans="1:29" x14ac:dyDescent="0.25">
      <c r="A189" s="2">
        <v>1</v>
      </c>
      <c r="B189" s="2" t="s">
        <v>32</v>
      </c>
      <c r="C189" s="2">
        <v>437</v>
      </c>
      <c r="D189" s="1" t="s">
        <v>157</v>
      </c>
      <c r="E189" s="1" t="s">
        <v>157</v>
      </c>
      <c r="F189" s="2">
        <v>1913</v>
      </c>
      <c r="G189" s="2" t="s">
        <v>10</v>
      </c>
      <c r="H189" s="1">
        <v>405</v>
      </c>
      <c r="I189" s="1">
        <v>0</v>
      </c>
      <c r="J189" s="1">
        <v>43</v>
      </c>
      <c r="K189" s="1">
        <v>77</v>
      </c>
      <c r="L189" s="1">
        <v>0</v>
      </c>
      <c r="M189" s="1">
        <v>3</v>
      </c>
      <c r="N189" s="2" t="s">
        <v>727</v>
      </c>
      <c r="O189" s="1">
        <v>65</v>
      </c>
      <c r="P189" s="2" t="s">
        <v>727</v>
      </c>
      <c r="Q189" s="1">
        <v>21</v>
      </c>
      <c r="R189" s="1">
        <v>1</v>
      </c>
      <c r="S189" s="1">
        <v>2</v>
      </c>
      <c r="T189" s="1">
        <v>0</v>
      </c>
      <c r="U189" s="1">
        <v>1</v>
      </c>
      <c r="V189" s="1">
        <v>0</v>
      </c>
      <c r="W189" s="1">
        <v>1</v>
      </c>
      <c r="X189" s="1">
        <v>18</v>
      </c>
      <c r="Y189" s="1">
        <f t="shared" si="19"/>
        <v>232</v>
      </c>
      <c r="Z189" s="1">
        <f t="shared" si="20"/>
        <v>173</v>
      </c>
      <c r="AA189" s="15">
        <f t="shared" si="21"/>
        <v>0.57283950617283952</v>
      </c>
      <c r="AB189" s="15">
        <f t="shared" si="22"/>
        <v>0.42716049382716048</v>
      </c>
    </row>
    <row r="190" spans="1:29" x14ac:dyDescent="0.25">
      <c r="A190" s="2">
        <v>2</v>
      </c>
      <c r="B190" s="2" t="s">
        <v>32</v>
      </c>
      <c r="C190" s="2">
        <v>437</v>
      </c>
      <c r="D190" s="1" t="s">
        <v>157</v>
      </c>
      <c r="E190" s="1" t="s">
        <v>157</v>
      </c>
      <c r="F190" s="2">
        <v>1913</v>
      </c>
      <c r="G190" s="2" t="s">
        <v>11</v>
      </c>
      <c r="H190" s="1">
        <v>405</v>
      </c>
      <c r="I190" s="1">
        <v>0</v>
      </c>
      <c r="J190" s="1">
        <v>29</v>
      </c>
      <c r="K190" s="1">
        <v>78</v>
      </c>
      <c r="L190" s="1">
        <v>2</v>
      </c>
      <c r="M190" s="1">
        <v>0</v>
      </c>
      <c r="N190" s="2" t="s">
        <v>727</v>
      </c>
      <c r="O190" s="1">
        <v>85</v>
      </c>
      <c r="P190" s="2" t="s">
        <v>727</v>
      </c>
      <c r="Q190" s="1">
        <v>19</v>
      </c>
      <c r="R190" s="1">
        <v>0</v>
      </c>
      <c r="S190" s="1">
        <v>0</v>
      </c>
      <c r="T190" s="1">
        <v>0</v>
      </c>
      <c r="U190" s="1">
        <v>1</v>
      </c>
      <c r="V190" s="1">
        <v>1</v>
      </c>
      <c r="W190" s="1">
        <v>1</v>
      </c>
      <c r="X190" s="1">
        <v>13</v>
      </c>
      <c r="Y190" s="1">
        <f t="shared" si="19"/>
        <v>229</v>
      </c>
      <c r="Z190" s="1">
        <f t="shared" si="20"/>
        <v>176</v>
      </c>
      <c r="AA190" s="15">
        <f t="shared" si="21"/>
        <v>0.5654320987654321</v>
      </c>
      <c r="AB190" s="15">
        <f t="shared" si="22"/>
        <v>0.4345679012345679</v>
      </c>
    </row>
    <row r="191" spans="1:29" x14ac:dyDescent="0.25">
      <c r="A191" s="3"/>
      <c r="B191" s="3"/>
      <c r="C191" s="3"/>
      <c r="D191" s="128" t="s">
        <v>657</v>
      </c>
      <c r="E191" s="129"/>
      <c r="F191" s="81">
        <v>1</v>
      </c>
      <c r="G191" s="81">
        <v>2</v>
      </c>
      <c r="H191" s="70">
        <f>SUM(H189:H190)</f>
        <v>810</v>
      </c>
      <c r="I191" s="70">
        <f t="shared" ref="I191:X191" si="65">SUM(I189:I190)</f>
        <v>0</v>
      </c>
      <c r="J191" s="70">
        <f t="shared" si="65"/>
        <v>72</v>
      </c>
      <c r="K191" s="70">
        <f t="shared" si="65"/>
        <v>155</v>
      </c>
      <c r="L191" s="70">
        <f t="shared" si="65"/>
        <v>2</v>
      </c>
      <c r="M191" s="70">
        <f t="shared" si="65"/>
        <v>3</v>
      </c>
      <c r="N191" s="120" t="s">
        <v>727</v>
      </c>
      <c r="O191" s="70">
        <f t="shared" si="65"/>
        <v>150</v>
      </c>
      <c r="P191" s="120" t="s">
        <v>727</v>
      </c>
      <c r="Q191" s="70">
        <f t="shared" si="65"/>
        <v>40</v>
      </c>
      <c r="R191" s="70">
        <f t="shared" si="65"/>
        <v>1</v>
      </c>
      <c r="S191" s="70">
        <f t="shared" si="65"/>
        <v>2</v>
      </c>
      <c r="T191" s="70">
        <f t="shared" si="65"/>
        <v>0</v>
      </c>
      <c r="U191" s="70">
        <f t="shared" si="65"/>
        <v>2</v>
      </c>
      <c r="V191" s="70">
        <f t="shared" si="65"/>
        <v>1</v>
      </c>
      <c r="W191" s="70">
        <f t="shared" si="65"/>
        <v>2</v>
      </c>
      <c r="X191" s="70">
        <f t="shared" si="65"/>
        <v>31</v>
      </c>
      <c r="Y191" s="70">
        <f t="shared" ref="Y191" si="66">SUM(I191:X191)</f>
        <v>461</v>
      </c>
      <c r="Z191" s="70">
        <f t="shared" ref="Z191" si="67">H191-Y191</f>
        <v>349</v>
      </c>
      <c r="AA191" s="71">
        <f t="shared" ref="AA191" si="68">Y191/H191</f>
        <v>0.56913580246913575</v>
      </c>
      <c r="AB191" s="71">
        <f t="shared" ref="AB191" si="69">Z191/H191</f>
        <v>0.43086419753086419</v>
      </c>
    </row>
    <row r="193" spans="1:29" s="32" customFormat="1" x14ac:dyDescent="0.25">
      <c r="A193" s="31"/>
      <c r="B193" s="31"/>
      <c r="C193" s="31"/>
      <c r="E193" s="133" t="s">
        <v>51</v>
      </c>
      <c r="F193" s="134"/>
      <c r="G193" s="134"/>
      <c r="H193" s="134"/>
      <c r="I193" s="85" t="s">
        <v>0</v>
      </c>
      <c r="J193" s="85" t="s">
        <v>1</v>
      </c>
      <c r="K193" s="85" t="s">
        <v>2</v>
      </c>
      <c r="L193" s="85" t="s">
        <v>27</v>
      </c>
      <c r="M193" s="85" t="s">
        <v>3</v>
      </c>
      <c r="N193" s="85" t="s">
        <v>28</v>
      </c>
      <c r="O193" s="85" t="s">
        <v>25</v>
      </c>
      <c r="P193" s="85" t="s">
        <v>29</v>
      </c>
      <c r="Q193" s="85" t="s">
        <v>4</v>
      </c>
      <c r="R193" s="36" t="s">
        <v>26</v>
      </c>
      <c r="S193" s="37" t="s">
        <v>46</v>
      </c>
      <c r="T193" s="37"/>
      <c r="AA193" s="33"/>
      <c r="AB193" s="33"/>
      <c r="AC193" s="4"/>
    </row>
    <row r="194" spans="1:29" x14ac:dyDescent="0.25">
      <c r="A194" s="3"/>
      <c r="B194" s="3"/>
      <c r="C194" s="3"/>
      <c r="E194" s="134"/>
      <c r="F194" s="134"/>
      <c r="G194" s="134"/>
      <c r="H194" s="134"/>
      <c r="I194" s="96">
        <v>1</v>
      </c>
      <c r="J194" s="96">
        <v>73</v>
      </c>
      <c r="K194" s="96">
        <v>158</v>
      </c>
      <c r="L194" s="96">
        <v>2</v>
      </c>
      <c r="M194" s="96">
        <v>4</v>
      </c>
      <c r="N194" s="96" t="s">
        <v>727</v>
      </c>
      <c r="O194" s="96">
        <v>150</v>
      </c>
      <c r="P194" s="96" t="s">
        <v>727</v>
      </c>
      <c r="Q194" s="96">
        <v>40</v>
      </c>
      <c r="R194" s="97">
        <f>W191</f>
        <v>2</v>
      </c>
      <c r="S194" s="98">
        <f>X191</f>
        <v>31</v>
      </c>
      <c r="T194" s="38"/>
      <c r="AA194" s="10"/>
      <c r="AB194" s="10"/>
    </row>
    <row r="195" spans="1:29" ht="6.75" customHeight="1" x14ac:dyDescent="0.25">
      <c r="A195" s="3"/>
      <c r="B195" s="3"/>
      <c r="C195" s="3"/>
      <c r="H195" s="12"/>
      <c r="I195" s="3"/>
      <c r="J195" s="3"/>
      <c r="K195" s="3"/>
      <c r="L195" s="3"/>
      <c r="M195" s="3"/>
      <c r="N195" s="3"/>
      <c r="O195" s="3"/>
      <c r="P195" s="3"/>
      <c r="Q195" s="3"/>
      <c r="R195" s="39"/>
      <c r="S195" s="40"/>
      <c r="T195" s="40"/>
      <c r="AA195" s="10"/>
      <c r="AB195" s="10"/>
    </row>
    <row r="196" spans="1:29" s="13" customFormat="1" x14ac:dyDescent="0.25">
      <c r="A196" s="34"/>
      <c r="B196" s="34"/>
      <c r="C196" s="34"/>
      <c r="E196" s="133" t="s">
        <v>52</v>
      </c>
      <c r="F196" s="133"/>
      <c r="G196" s="133"/>
      <c r="H196" s="133"/>
      <c r="I196" s="133" t="s">
        <v>530</v>
      </c>
      <c r="J196" s="134"/>
      <c r="K196" s="134"/>
      <c r="L196" s="133" t="s">
        <v>531</v>
      </c>
      <c r="M196" s="133"/>
      <c r="N196" s="85" t="s">
        <v>28</v>
      </c>
      <c r="O196" s="85" t="s">
        <v>25</v>
      </c>
      <c r="P196" s="85" t="s">
        <v>29</v>
      </c>
      <c r="Q196" s="85" t="s">
        <v>4</v>
      </c>
      <c r="AA196" s="35"/>
      <c r="AB196" s="35"/>
      <c r="AC196" s="4"/>
    </row>
    <row r="197" spans="1:29" x14ac:dyDescent="0.25">
      <c r="A197" s="3"/>
      <c r="B197" s="3"/>
      <c r="C197" s="3"/>
      <c r="E197" s="133"/>
      <c r="F197" s="133"/>
      <c r="G197" s="133"/>
      <c r="H197" s="133"/>
      <c r="I197" s="135">
        <f>I194+K194+M194</f>
        <v>163</v>
      </c>
      <c r="J197" s="136"/>
      <c r="K197" s="136"/>
      <c r="L197" s="135">
        <f>J194+L194</f>
        <v>75</v>
      </c>
      <c r="M197" s="136"/>
      <c r="N197" s="86" t="str">
        <f>N194</f>
        <v>N.P.</v>
      </c>
      <c r="O197" s="86">
        <f>O194</f>
        <v>150</v>
      </c>
      <c r="P197" s="86" t="str">
        <f>P194</f>
        <v>N.P.</v>
      </c>
      <c r="Q197" s="86">
        <f>Q194</f>
        <v>40</v>
      </c>
      <c r="AA197" s="10"/>
      <c r="AB197" s="10"/>
    </row>
    <row r="198" spans="1:29" x14ac:dyDescent="0.25">
      <c r="A198" s="3"/>
      <c r="B198" s="3"/>
      <c r="C198" s="3"/>
    </row>
    <row r="200" spans="1:29" x14ac:dyDescent="0.25">
      <c r="A200" s="2">
        <v>1</v>
      </c>
      <c r="B200" s="2" t="s">
        <v>32</v>
      </c>
      <c r="C200" s="2">
        <v>545</v>
      </c>
      <c r="D200" s="1" t="s">
        <v>158</v>
      </c>
      <c r="E200" s="1" t="s">
        <v>158</v>
      </c>
      <c r="F200" s="2">
        <v>2325</v>
      </c>
      <c r="G200" s="2" t="s">
        <v>10</v>
      </c>
      <c r="H200" s="1">
        <v>592</v>
      </c>
      <c r="I200" s="1">
        <v>3</v>
      </c>
      <c r="J200" s="1">
        <v>75</v>
      </c>
      <c r="K200" s="1">
        <v>43</v>
      </c>
      <c r="L200" s="1">
        <v>2</v>
      </c>
      <c r="M200" s="1">
        <v>4</v>
      </c>
      <c r="N200" s="1">
        <v>17</v>
      </c>
      <c r="O200" s="1">
        <v>40</v>
      </c>
      <c r="P200" s="1">
        <v>189</v>
      </c>
      <c r="Q200" s="1">
        <v>2</v>
      </c>
      <c r="R200" s="1">
        <v>6</v>
      </c>
      <c r="S200" s="1">
        <v>1</v>
      </c>
      <c r="T200" s="1">
        <v>0</v>
      </c>
      <c r="U200" s="1">
        <v>2</v>
      </c>
      <c r="V200" s="1">
        <v>12</v>
      </c>
      <c r="W200" s="1">
        <v>2</v>
      </c>
      <c r="X200" s="1">
        <v>7</v>
      </c>
      <c r="Y200" s="1">
        <f t="shared" si="19"/>
        <v>405</v>
      </c>
      <c r="Z200" s="1">
        <f t="shared" si="20"/>
        <v>187</v>
      </c>
      <c r="AA200" s="15">
        <f t="shared" si="21"/>
        <v>0.6841216216216216</v>
      </c>
      <c r="AB200" s="15">
        <f t="shared" si="22"/>
        <v>0.3158783783783784</v>
      </c>
    </row>
    <row r="201" spans="1:29" x14ac:dyDescent="0.25">
      <c r="A201" s="2">
        <v>2</v>
      </c>
      <c r="B201" s="2" t="s">
        <v>32</v>
      </c>
      <c r="C201" s="2">
        <v>545</v>
      </c>
      <c r="D201" s="1" t="s">
        <v>158</v>
      </c>
      <c r="E201" s="1" t="s">
        <v>158</v>
      </c>
      <c r="F201" s="2">
        <v>2325</v>
      </c>
      <c r="G201" s="2" t="s">
        <v>11</v>
      </c>
      <c r="H201" s="1">
        <v>592</v>
      </c>
      <c r="I201" s="1">
        <v>4</v>
      </c>
      <c r="J201" s="1">
        <v>82</v>
      </c>
      <c r="K201" s="1">
        <v>31</v>
      </c>
      <c r="L201" s="1">
        <v>1</v>
      </c>
      <c r="M201" s="1">
        <v>0</v>
      </c>
      <c r="N201" s="1">
        <v>7</v>
      </c>
      <c r="O201" s="1">
        <v>53</v>
      </c>
      <c r="P201" s="1">
        <v>186</v>
      </c>
      <c r="Q201" s="1">
        <v>4</v>
      </c>
      <c r="R201" s="1">
        <v>10</v>
      </c>
      <c r="S201" s="1">
        <v>0</v>
      </c>
      <c r="T201" s="1">
        <v>0</v>
      </c>
      <c r="U201" s="1">
        <v>1</v>
      </c>
      <c r="V201" s="1">
        <v>15</v>
      </c>
      <c r="W201" s="1">
        <v>0</v>
      </c>
      <c r="X201" s="1">
        <v>12</v>
      </c>
      <c r="Y201" s="1">
        <f t="shared" si="19"/>
        <v>406</v>
      </c>
      <c r="Z201" s="1">
        <f t="shared" si="20"/>
        <v>186</v>
      </c>
      <c r="AA201" s="15">
        <f t="shared" si="21"/>
        <v>0.68581081081081086</v>
      </c>
      <c r="AB201" s="15">
        <f t="shared" si="22"/>
        <v>0.3141891891891892</v>
      </c>
    </row>
    <row r="202" spans="1:29" x14ac:dyDescent="0.25">
      <c r="A202" s="2">
        <v>3</v>
      </c>
      <c r="B202" s="2" t="s">
        <v>32</v>
      </c>
      <c r="C202" s="2">
        <v>545</v>
      </c>
      <c r="D202" s="1" t="s">
        <v>158</v>
      </c>
      <c r="E202" s="1" t="s">
        <v>158</v>
      </c>
      <c r="F202" s="2">
        <v>2326</v>
      </c>
      <c r="G202" s="2" t="s">
        <v>10</v>
      </c>
      <c r="H202" s="1">
        <v>579</v>
      </c>
      <c r="I202" s="1">
        <v>3</v>
      </c>
      <c r="J202" s="1">
        <v>80</v>
      </c>
      <c r="K202" s="1">
        <v>25</v>
      </c>
      <c r="L202" s="1">
        <v>5</v>
      </c>
      <c r="M202" s="1">
        <v>0</v>
      </c>
      <c r="N202" s="1">
        <v>15</v>
      </c>
      <c r="O202" s="1">
        <v>33</v>
      </c>
      <c r="P202" s="1">
        <v>239</v>
      </c>
      <c r="Q202" s="1">
        <v>3</v>
      </c>
      <c r="R202" s="1">
        <v>2</v>
      </c>
      <c r="S202" s="1">
        <v>0</v>
      </c>
      <c r="T202" s="1">
        <v>0</v>
      </c>
      <c r="U202" s="1">
        <v>1</v>
      </c>
      <c r="V202" s="1">
        <v>8</v>
      </c>
      <c r="W202" s="1">
        <v>0</v>
      </c>
      <c r="X202" s="1">
        <v>17</v>
      </c>
      <c r="Y202" s="1">
        <f t="shared" si="19"/>
        <v>431</v>
      </c>
      <c r="Z202" s="1">
        <f t="shared" si="20"/>
        <v>148</v>
      </c>
      <c r="AA202" s="15">
        <f t="shared" si="21"/>
        <v>0.74438687392055269</v>
      </c>
      <c r="AB202" s="15">
        <f t="shared" si="22"/>
        <v>0.25561312607944731</v>
      </c>
    </row>
    <row r="203" spans="1:29" x14ac:dyDescent="0.25">
      <c r="A203" s="2">
        <v>4</v>
      </c>
      <c r="B203" s="2" t="s">
        <v>32</v>
      </c>
      <c r="C203" s="2">
        <v>545</v>
      </c>
      <c r="D203" s="1" t="s">
        <v>158</v>
      </c>
      <c r="E203" s="1" t="s">
        <v>158</v>
      </c>
      <c r="F203" s="2">
        <v>2326</v>
      </c>
      <c r="G203" s="2" t="s">
        <v>11</v>
      </c>
      <c r="H203" s="1">
        <v>579</v>
      </c>
      <c r="I203" s="1">
        <v>7</v>
      </c>
      <c r="J203" s="1">
        <v>65</v>
      </c>
      <c r="K203" s="1">
        <v>21</v>
      </c>
      <c r="L203" s="1">
        <v>1</v>
      </c>
      <c r="M203" s="1">
        <v>2</v>
      </c>
      <c r="N203" s="1">
        <v>4</v>
      </c>
      <c r="O203" s="1">
        <v>34</v>
      </c>
      <c r="P203" s="1">
        <v>247</v>
      </c>
      <c r="Q203" s="1">
        <v>1</v>
      </c>
      <c r="R203" s="1">
        <v>4</v>
      </c>
      <c r="S203" s="1">
        <v>0</v>
      </c>
      <c r="T203" s="1">
        <v>0</v>
      </c>
      <c r="U203" s="1">
        <v>0</v>
      </c>
      <c r="V203" s="1">
        <v>6</v>
      </c>
      <c r="W203" s="1">
        <v>0</v>
      </c>
      <c r="X203" s="1">
        <v>10</v>
      </c>
      <c r="Y203" s="1">
        <f t="shared" si="19"/>
        <v>402</v>
      </c>
      <c r="Z203" s="1">
        <f t="shared" si="20"/>
        <v>177</v>
      </c>
      <c r="AA203" s="15">
        <f t="shared" si="21"/>
        <v>0.69430051813471505</v>
      </c>
      <c r="AB203" s="15">
        <f t="shared" si="22"/>
        <v>0.30569948186528495</v>
      </c>
    </row>
    <row r="204" spans="1:29" x14ac:dyDescent="0.25">
      <c r="A204" s="2">
        <v>5</v>
      </c>
      <c r="B204" s="2" t="s">
        <v>32</v>
      </c>
      <c r="C204" s="2">
        <v>545</v>
      </c>
      <c r="D204" s="1" t="s">
        <v>158</v>
      </c>
      <c r="E204" s="1" t="s">
        <v>158</v>
      </c>
      <c r="F204" s="2">
        <v>2326</v>
      </c>
      <c r="G204" s="2" t="s">
        <v>12</v>
      </c>
      <c r="H204" s="1">
        <v>579</v>
      </c>
      <c r="I204" s="1">
        <v>8</v>
      </c>
      <c r="J204" s="1">
        <v>61</v>
      </c>
      <c r="K204" s="1">
        <v>18</v>
      </c>
      <c r="L204" s="1">
        <v>0</v>
      </c>
      <c r="M204" s="1">
        <v>2</v>
      </c>
      <c r="N204" s="1">
        <v>7</v>
      </c>
      <c r="O204" s="1">
        <v>31</v>
      </c>
      <c r="P204" s="1">
        <v>243</v>
      </c>
      <c r="Q204" s="1">
        <v>1</v>
      </c>
      <c r="R204" s="1">
        <v>7</v>
      </c>
      <c r="S204" s="1">
        <v>1</v>
      </c>
      <c r="T204" s="1">
        <v>0</v>
      </c>
      <c r="U204" s="1">
        <v>0</v>
      </c>
      <c r="V204" s="1">
        <v>7</v>
      </c>
      <c r="W204" s="1">
        <v>0</v>
      </c>
      <c r="X204" s="1">
        <v>4</v>
      </c>
      <c r="Y204" s="1">
        <f t="shared" si="19"/>
        <v>390</v>
      </c>
      <c r="Z204" s="1">
        <f t="shared" si="20"/>
        <v>189</v>
      </c>
      <c r="AA204" s="15">
        <f t="shared" si="21"/>
        <v>0.67357512953367871</v>
      </c>
      <c r="AB204" s="15">
        <f t="shared" si="22"/>
        <v>0.32642487046632124</v>
      </c>
    </row>
    <row r="205" spans="1:29" x14ac:dyDescent="0.25">
      <c r="A205" s="2">
        <v>6</v>
      </c>
      <c r="B205" s="2" t="s">
        <v>32</v>
      </c>
      <c r="C205" s="2">
        <v>545</v>
      </c>
      <c r="D205" s="1" t="s">
        <v>158</v>
      </c>
      <c r="E205" s="1" t="s">
        <v>159</v>
      </c>
      <c r="F205" s="2">
        <v>2326</v>
      </c>
      <c r="G205" s="2" t="s">
        <v>19</v>
      </c>
      <c r="H205" s="1">
        <v>110</v>
      </c>
      <c r="I205" s="1">
        <v>1</v>
      </c>
      <c r="J205" s="1">
        <v>30</v>
      </c>
      <c r="K205" s="1">
        <v>1</v>
      </c>
      <c r="L205" s="1">
        <v>0</v>
      </c>
      <c r="M205" s="1">
        <v>0</v>
      </c>
      <c r="N205" s="1">
        <v>1</v>
      </c>
      <c r="O205" s="1">
        <v>6</v>
      </c>
      <c r="P205" s="1">
        <v>47</v>
      </c>
      <c r="Q205" s="1">
        <v>0</v>
      </c>
      <c r="R205" s="1">
        <v>1</v>
      </c>
      <c r="S205" s="1">
        <v>0</v>
      </c>
      <c r="T205" s="1">
        <v>0</v>
      </c>
      <c r="U205" s="1">
        <v>0</v>
      </c>
      <c r="V205" s="1">
        <v>1</v>
      </c>
      <c r="W205" s="1">
        <v>0</v>
      </c>
      <c r="X205" s="1">
        <v>1</v>
      </c>
      <c r="Y205" s="1">
        <f t="shared" si="19"/>
        <v>89</v>
      </c>
      <c r="Z205" s="1">
        <f t="shared" si="20"/>
        <v>21</v>
      </c>
      <c r="AA205" s="15">
        <f t="shared" si="21"/>
        <v>0.80909090909090908</v>
      </c>
      <c r="AB205" s="15">
        <f t="shared" si="22"/>
        <v>0.19090909090909092</v>
      </c>
    </row>
    <row r="206" spans="1:29" x14ac:dyDescent="0.25">
      <c r="A206" s="2">
        <v>7</v>
      </c>
      <c r="B206" s="2" t="s">
        <v>32</v>
      </c>
      <c r="C206" s="2">
        <v>545</v>
      </c>
      <c r="D206" s="1" t="s">
        <v>158</v>
      </c>
      <c r="E206" s="1" t="s">
        <v>158</v>
      </c>
      <c r="F206" s="2">
        <v>2327</v>
      </c>
      <c r="G206" s="2" t="s">
        <v>10</v>
      </c>
      <c r="H206" s="1">
        <v>695</v>
      </c>
      <c r="I206" s="1">
        <v>8</v>
      </c>
      <c r="J206" s="1">
        <v>92</v>
      </c>
      <c r="K206" s="1">
        <v>25</v>
      </c>
      <c r="L206" s="1">
        <v>4</v>
      </c>
      <c r="M206" s="1">
        <v>2</v>
      </c>
      <c r="N206" s="1">
        <v>5</v>
      </c>
      <c r="O206" s="1">
        <v>48</v>
      </c>
      <c r="P206" s="1">
        <v>250</v>
      </c>
      <c r="Q206" s="1">
        <v>2</v>
      </c>
      <c r="R206" s="1">
        <v>6</v>
      </c>
      <c r="S206" s="1">
        <v>0</v>
      </c>
      <c r="T206" s="1">
        <v>0</v>
      </c>
      <c r="U206" s="1">
        <v>1</v>
      </c>
      <c r="V206" s="1">
        <v>13</v>
      </c>
      <c r="W206" s="1">
        <v>0</v>
      </c>
      <c r="X206" s="1">
        <v>13</v>
      </c>
      <c r="Y206" s="1">
        <f t="shared" si="19"/>
        <v>469</v>
      </c>
      <c r="Z206" s="1">
        <f t="shared" si="20"/>
        <v>226</v>
      </c>
      <c r="AA206" s="15">
        <f t="shared" si="21"/>
        <v>0.67482014388489209</v>
      </c>
      <c r="AB206" s="15">
        <f t="shared" si="22"/>
        <v>0.32517985611510791</v>
      </c>
    </row>
    <row r="207" spans="1:29" x14ac:dyDescent="0.25">
      <c r="A207" s="2">
        <v>8</v>
      </c>
      <c r="B207" s="2" t="s">
        <v>32</v>
      </c>
      <c r="C207" s="2">
        <v>545</v>
      </c>
      <c r="D207" s="1" t="s">
        <v>158</v>
      </c>
      <c r="E207" s="1" t="s">
        <v>158</v>
      </c>
      <c r="F207" s="2">
        <v>2327</v>
      </c>
      <c r="G207" s="2" t="s">
        <v>11</v>
      </c>
      <c r="H207" s="1">
        <v>696</v>
      </c>
      <c r="I207" s="1">
        <v>6</v>
      </c>
      <c r="J207" s="1">
        <v>112</v>
      </c>
      <c r="K207" s="1">
        <v>34</v>
      </c>
      <c r="L207" s="1">
        <v>1</v>
      </c>
      <c r="M207" s="1">
        <v>2</v>
      </c>
      <c r="N207" s="1">
        <v>8</v>
      </c>
      <c r="O207" s="1">
        <v>38</v>
      </c>
      <c r="P207" s="1">
        <v>250</v>
      </c>
      <c r="Q207" s="1">
        <v>0</v>
      </c>
      <c r="R207" s="1">
        <v>7</v>
      </c>
      <c r="S207" s="1">
        <v>0</v>
      </c>
      <c r="T207" s="1">
        <v>0</v>
      </c>
      <c r="U207" s="1">
        <v>0</v>
      </c>
      <c r="V207" s="1">
        <v>11</v>
      </c>
      <c r="W207" s="1">
        <v>0</v>
      </c>
      <c r="X207" s="1">
        <v>9</v>
      </c>
      <c r="Y207" s="1">
        <f t="shared" si="19"/>
        <v>478</v>
      </c>
      <c r="Z207" s="1">
        <f t="shared" si="20"/>
        <v>218</v>
      </c>
      <c r="AA207" s="15">
        <f t="shared" si="21"/>
        <v>0.68678160919540232</v>
      </c>
      <c r="AB207" s="15">
        <f t="shared" si="22"/>
        <v>0.31321839080459768</v>
      </c>
    </row>
    <row r="208" spans="1:29" x14ac:dyDescent="0.25">
      <c r="A208" s="2">
        <v>9</v>
      </c>
      <c r="B208" s="2" t="s">
        <v>32</v>
      </c>
      <c r="C208" s="2">
        <v>545</v>
      </c>
      <c r="D208" s="1" t="s">
        <v>158</v>
      </c>
      <c r="E208" s="1" t="s">
        <v>158</v>
      </c>
      <c r="F208" s="2">
        <v>2328</v>
      </c>
      <c r="G208" s="2" t="s">
        <v>10</v>
      </c>
      <c r="H208" s="1">
        <v>696</v>
      </c>
      <c r="I208" s="1">
        <v>6</v>
      </c>
      <c r="J208" s="1">
        <v>98</v>
      </c>
      <c r="K208" s="1">
        <v>25</v>
      </c>
      <c r="L208" s="1">
        <v>0</v>
      </c>
      <c r="M208" s="1">
        <v>0</v>
      </c>
      <c r="N208" s="1">
        <v>12</v>
      </c>
      <c r="O208" s="1">
        <v>50</v>
      </c>
      <c r="P208" s="1">
        <v>222</v>
      </c>
      <c r="Q208" s="1">
        <v>1</v>
      </c>
      <c r="R208" s="1">
        <v>10</v>
      </c>
      <c r="S208" s="1">
        <v>2</v>
      </c>
      <c r="T208" s="1">
        <v>0</v>
      </c>
      <c r="U208" s="1">
        <v>2</v>
      </c>
      <c r="V208" s="1">
        <v>13</v>
      </c>
      <c r="W208" s="1">
        <v>0</v>
      </c>
      <c r="X208" s="1">
        <v>8</v>
      </c>
      <c r="Y208" s="1">
        <f t="shared" si="19"/>
        <v>449</v>
      </c>
      <c r="Z208" s="1">
        <f t="shared" si="20"/>
        <v>247</v>
      </c>
      <c r="AA208" s="15">
        <f t="shared" si="21"/>
        <v>0.64511494252873558</v>
      </c>
      <c r="AB208" s="15">
        <f t="shared" si="22"/>
        <v>0.35488505747126436</v>
      </c>
    </row>
    <row r="209" spans="1:29" x14ac:dyDescent="0.25">
      <c r="A209" s="2">
        <v>10</v>
      </c>
      <c r="B209" s="2" t="s">
        <v>32</v>
      </c>
      <c r="C209" s="2">
        <v>545</v>
      </c>
      <c r="D209" s="1" t="s">
        <v>158</v>
      </c>
      <c r="E209" s="1" t="s">
        <v>158</v>
      </c>
      <c r="F209" s="2">
        <v>2328</v>
      </c>
      <c r="G209" s="2" t="s">
        <v>11</v>
      </c>
      <c r="H209" s="1">
        <v>697</v>
      </c>
      <c r="I209" s="1">
        <v>4</v>
      </c>
      <c r="J209" s="1">
        <v>77</v>
      </c>
      <c r="K209" s="1">
        <v>33</v>
      </c>
      <c r="L209" s="1">
        <v>1</v>
      </c>
      <c r="M209" s="1">
        <v>2</v>
      </c>
      <c r="N209" s="1">
        <v>9</v>
      </c>
      <c r="O209" s="1">
        <v>77</v>
      </c>
      <c r="P209" s="1">
        <v>269</v>
      </c>
      <c r="Q209" s="1">
        <v>1</v>
      </c>
      <c r="R209" s="1">
        <v>8</v>
      </c>
      <c r="S209" s="1">
        <v>0</v>
      </c>
      <c r="T209" s="1">
        <v>0</v>
      </c>
      <c r="U209" s="1">
        <v>0</v>
      </c>
      <c r="V209" s="1">
        <v>15</v>
      </c>
      <c r="W209" s="1">
        <v>1</v>
      </c>
      <c r="X209" s="1">
        <v>11</v>
      </c>
      <c r="Y209" s="1">
        <f t="shared" si="19"/>
        <v>508</v>
      </c>
      <c r="Z209" s="1">
        <f t="shared" si="20"/>
        <v>189</v>
      </c>
      <c r="AA209" s="15">
        <f t="shared" si="21"/>
        <v>0.7288378766140603</v>
      </c>
      <c r="AB209" s="15">
        <f t="shared" si="22"/>
        <v>0.27116212338593976</v>
      </c>
    </row>
    <row r="210" spans="1:29" x14ac:dyDescent="0.25">
      <c r="A210" s="2">
        <v>11</v>
      </c>
      <c r="B210" s="2" t="s">
        <v>32</v>
      </c>
      <c r="C210" s="2">
        <v>545</v>
      </c>
      <c r="D210" s="1" t="s">
        <v>158</v>
      </c>
      <c r="E210" s="1" t="s">
        <v>160</v>
      </c>
      <c r="F210" s="2">
        <v>2329</v>
      </c>
      <c r="G210" s="2" t="s">
        <v>10</v>
      </c>
      <c r="H210" s="1">
        <v>325</v>
      </c>
      <c r="I210" s="1">
        <v>0</v>
      </c>
      <c r="J210" s="1">
        <v>59</v>
      </c>
      <c r="K210" s="1">
        <v>3</v>
      </c>
      <c r="L210" s="1">
        <v>0</v>
      </c>
      <c r="M210" s="1">
        <v>2</v>
      </c>
      <c r="N210" s="1">
        <v>1</v>
      </c>
      <c r="O210" s="1">
        <v>58</v>
      </c>
      <c r="P210" s="1">
        <v>109</v>
      </c>
      <c r="Q210" s="1">
        <v>1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4</v>
      </c>
      <c r="Y210" s="1">
        <f t="shared" si="19"/>
        <v>237</v>
      </c>
      <c r="Z210" s="1">
        <f t="shared" si="20"/>
        <v>88</v>
      </c>
      <c r="AA210" s="15">
        <f t="shared" si="21"/>
        <v>0.72923076923076924</v>
      </c>
      <c r="AB210" s="15">
        <f t="shared" si="22"/>
        <v>0.27076923076923076</v>
      </c>
    </row>
    <row r="211" spans="1:29" x14ac:dyDescent="0.25">
      <c r="A211" s="2">
        <v>12</v>
      </c>
      <c r="B211" s="2" t="s">
        <v>32</v>
      </c>
      <c r="C211" s="2">
        <v>545</v>
      </c>
      <c r="D211" s="1" t="s">
        <v>158</v>
      </c>
      <c r="E211" s="1" t="s">
        <v>161</v>
      </c>
      <c r="F211" s="2">
        <v>2330</v>
      </c>
      <c r="G211" s="2" t="s">
        <v>10</v>
      </c>
      <c r="H211" s="1">
        <v>446</v>
      </c>
      <c r="I211" s="1">
        <v>2</v>
      </c>
      <c r="J211" s="1">
        <v>85</v>
      </c>
      <c r="K211" s="1">
        <v>15</v>
      </c>
      <c r="L211" s="1">
        <v>6</v>
      </c>
      <c r="M211" s="1">
        <v>3</v>
      </c>
      <c r="N211" s="1">
        <v>2</v>
      </c>
      <c r="O211" s="1">
        <v>27</v>
      </c>
      <c r="P211" s="1">
        <v>206</v>
      </c>
      <c r="Q211" s="1">
        <v>0</v>
      </c>
      <c r="R211" s="1">
        <v>7</v>
      </c>
      <c r="S211" s="1">
        <v>0</v>
      </c>
      <c r="T211" s="1">
        <v>0</v>
      </c>
      <c r="U211" s="1">
        <v>0</v>
      </c>
      <c r="V211" s="1">
        <v>6</v>
      </c>
      <c r="W211" s="1">
        <v>0</v>
      </c>
      <c r="X211" s="1">
        <v>7</v>
      </c>
      <c r="Y211" s="1">
        <f t="shared" si="19"/>
        <v>366</v>
      </c>
      <c r="Z211" s="1">
        <f t="shared" si="20"/>
        <v>80</v>
      </c>
      <c r="AA211" s="15">
        <f t="shared" si="21"/>
        <v>0.820627802690583</v>
      </c>
      <c r="AB211" s="15">
        <f t="shared" si="22"/>
        <v>0.17937219730941703</v>
      </c>
    </row>
    <row r="212" spans="1:29" x14ac:dyDescent="0.25">
      <c r="A212" s="3"/>
      <c r="B212" s="3"/>
      <c r="C212" s="3"/>
      <c r="D212" s="128" t="s">
        <v>658</v>
      </c>
      <c r="E212" s="129"/>
      <c r="F212" s="81">
        <f>COUNTIF(G200:G211,"B")</f>
        <v>6</v>
      </c>
      <c r="G212" s="81">
        <f>COUNTA(G200:G211)</f>
        <v>12</v>
      </c>
      <c r="H212" s="70">
        <f>SUM(H200:H211)</f>
        <v>6586</v>
      </c>
      <c r="I212" s="70">
        <f t="shared" ref="I212:X212" si="70">SUM(I200:I211)</f>
        <v>52</v>
      </c>
      <c r="J212" s="70">
        <f t="shared" si="70"/>
        <v>916</v>
      </c>
      <c r="K212" s="70">
        <f t="shared" si="70"/>
        <v>274</v>
      </c>
      <c r="L212" s="70">
        <f t="shared" si="70"/>
        <v>21</v>
      </c>
      <c r="M212" s="70">
        <f t="shared" si="70"/>
        <v>19</v>
      </c>
      <c r="N212" s="70">
        <f t="shared" si="70"/>
        <v>88</v>
      </c>
      <c r="O212" s="70">
        <f t="shared" si="70"/>
        <v>495</v>
      </c>
      <c r="P212" s="70">
        <f t="shared" si="70"/>
        <v>2457</v>
      </c>
      <c r="Q212" s="70">
        <f t="shared" si="70"/>
        <v>16</v>
      </c>
      <c r="R212" s="70">
        <f t="shared" si="70"/>
        <v>68</v>
      </c>
      <c r="S212" s="70">
        <f t="shared" si="70"/>
        <v>4</v>
      </c>
      <c r="T212" s="70">
        <f t="shared" si="70"/>
        <v>0</v>
      </c>
      <c r="U212" s="70">
        <f t="shared" si="70"/>
        <v>7</v>
      </c>
      <c r="V212" s="70">
        <f t="shared" si="70"/>
        <v>107</v>
      </c>
      <c r="W212" s="70">
        <f t="shared" si="70"/>
        <v>3</v>
      </c>
      <c r="X212" s="70">
        <f t="shared" si="70"/>
        <v>103</v>
      </c>
      <c r="Y212" s="70">
        <f t="shared" ref="Y212" si="71">SUM(I212:X212)</f>
        <v>4630</v>
      </c>
      <c r="Z212" s="70">
        <f t="shared" ref="Z212" si="72">H212-Y212</f>
        <v>1956</v>
      </c>
      <c r="AA212" s="71">
        <f t="shared" ref="AA212" si="73">Y212/H212</f>
        <v>0.70300637716368053</v>
      </c>
      <c r="AB212" s="71">
        <f t="shared" ref="AB212" si="74">Z212/H212</f>
        <v>0.29699362283631947</v>
      </c>
    </row>
    <row r="214" spans="1:29" s="32" customFormat="1" x14ac:dyDescent="0.25">
      <c r="A214" s="31"/>
      <c r="B214" s="31"/>
      <c r="C214" s="31"/>
      <c r="E214" s="133" t="s">
        <v>51</v>
      </c>
      <c r="F214" s="134"/>
      <c r="G214" s="134"/>
      <c r="H214" s="134"/>
      <c r="I214" s="85" t="s">
        <v>0</v>
      </c>
      <c r="J214" s="85" t="s">
        <v>1</v>
      </c>
      <c r="K214" s="85" t="s">
        <v>2</v>
      </c>
      <c r="L214" s="85" t="s">
        <v>27</v>
      </c>
      <c r="M214" s="85" t="s">
        <v>3</v>
      </c>
      <c r="N214" s="85" t="s">
        <v>28</v>
      </c>
      <c r="O214" s="85" t="s">
        <v>25</v>
      </c>
      <c r="P214" s="85" t="s">
        <v>29</v>
      </c>
      <c r="Q214" s="85" t="s">
        <v>4</v>
      </c>
      <c r="R214" s="36" t="s">
        <v>26</v>
      </c>
      <c r="S214" s="37" t="s">
        <v>46</v>
      </c>
      <c r="T214" s="37"/>
      <c r="AA214" s="33"/>
      <c r="AB214" s="33"/>
      <c r="AC214" s="4"/>
    </row>
    <row r="215" spans="1:29" x14ac:dyDescent="0.25">
      <c r="A215" s="3"/>
      <c r="B215" s="3"/>
      <c r="C215" s="3"/>
      <c r="E215" s="134"/>
      <c r="F215" s="134"/>
      <c r="G215" s="134"/>
      <c r="H215" s="134"/>
      <c r="I215" s="96">
        <v>77</v>
      </c>
      <c r="J215" s="96">
        <v>970</v>
      </c>
      <c r="K215" s="96">
        <v>303</v>
      </c>
      <c r="L215" s="96">
        <v>74</v>
      </c>
      <c r="M215" s="96">
        <v>44</v>
      </c>
      <c r="N215" s="96">
        <v>88</v>
      </c>
      <c r="O215" s="96">
        <v>495</v>
      </c>
      <c r="P215" s="96">
        <v>2457</v>
      </c>
      <c r="Q215" s="96">
        <v>16</v>
      </c>
      <c r="R215" s="97">
        <f>W212</f>
        <v>3</v>
      </c>
      <c r="S215" s="98">
        <f>X212</f>
        <v>103</v>
      </c>
      <c r="T215" s="38"/>
      <c r="AA215" s="10"/>
      <c r="AB215" s="10"/>
    </row>
    <row r="216" spans="1:29" ht="6.75" customHeight="1" x14ac:dyDescent="0.25">
      <c r="A216" s="3"/>
      <c r="B216" s="3"/>
      <c r="C216" s="3"/>
      <c r="H216" s="12"/>
      <c r="I216" s="3"/>
      <c r="J216" s="3"/>
      <c r="K216" s="3"/>
      <c r="L216" s="3"/>
      <c r="M216" s="3"/>
      <c r="N216" s="3"/>
      <c r="O216" s="3"/>
      <c r="P216" s="3"/>
      <c r="Q216" s="3"/>
      <c r="R216" s="39"/>
      <c r="S216" s="40"/>
      <c r="T216" s="40"/>
      <c r="AA216" s="10"/>
      <c r="AB216" s="10"/>
    </row>
    <row r="217" spans="1:29" s="13" customFormat="1" x14ac:dyDescent="0.25">
      <c r="A217" s="34"/>
      <c r="B217" s="34"/>
      <c r="C217" s="34"/>
      <c r="E217" s="133" t="s">
        <v>52</v>
      </c>
      <c r="F217" s="133"/>
      <c r="G217" s="133"/>
      <c r="H217" s="133"/>
      <c r="I217" s="133" t="s">
        <v>530</v>
      </c>
      <c r="J217" s="134"/>
      <c r="K217" s="134"/>
      <c r="L217" s="133" t="s">
        <v>531</v>
      </c>
      <c r="M217" s="133"/>
      <c r="N217" s="85" t="s">
        <v>28</v>
      </c>
      <c r="O217" s="85" t="s">
        <v>25</v>
      </c>
      <c r="P217" s="85" t="s">
        <v>29</v>
      </c>
      <c r="Q217" s="85" t="s">
        <v>4</v>
      </c>
      <c r="AA217" s="35"/>
      <c r="AB217" s="35"/>
      <c r="AC217" s="4"/>
    </row>
    <row r="218" spans="1:29" x14ac:dyDescent="0.25">
      <c r="A218" s="3"/>
      <c r="B218" s="3"/>
      <c r="C218" s="3"/>
      <c r="E218" s="133"/>
      <c r="F218" s="133"/>
      <c r="G218" s="133"/>
      <c r="H218" s="133"/>
      <c r="I218" s="135">
        <f>I215+K215+M215</f>
        <v>424</v>
      </c>
      <c r="J218" s="136"/>
      <c r="K218" s="136"/>
      <c r="L218" s="135">
        <f>J215+L215</f>
        <v>1044</v>
      </c>
      <c r="M218" s="136"/>
      <c r="N218" s="86">
        <f>N215</f>
        <v>88</v>
      </c>
      <c r="O218" s="86">
        <f>O215</f>
        <v>495</v>
      </c>
      <c r="P218" s="86">
        <f>P215</f>
        <v>2457</v>
      </c>
      <c r="Q218" s="86">
        <f>Q215</f>
        <v>16</v>
      </c>
      <c r="AA218" s="10"/>
      <c r="AB218" s="10"/>
    </row>
    <row r="219" spans="1:29" x14ac:dyDescent="0.25">
      <c r="A219" s="3"/>
      <c r="B219" s="3"/>
      <c r="C219" s="3"/>
    </row>
    <row r="221" spans="1:29" x14ac:dyDescent="0.25">
      <c r="A221" s="2">
        <v>1</v>
      </c>
      <c r="B221" s="2" t="s">
        <v>32</v>
      </c>
      <c r="C221" s="2">
        <v>558</v>
      </c>
      <c r="D221" s="1" t="s">
        <v>162</v>
      </c>
      <c r="E221" s="1" t="s">
        <v>162</v>
      </c>
      <c r="F221" s="2">
        <v>2405</v>
      </c>
      <c r="G221" s="2" t="s">
        <v>10</v>
      </c>
      <c r="H221" s="1">
        <v>399</v>
      </c>
      <c r="I221" s="1">
        <v>1</v>
      </c>
      <c r="J221" s="1">
        <v>63</v>
      </c>
      <c r="K221" s="1">
        <v>81</v>
      </c>
      <c r="L221" s="1">
        <v>1</v>
      </c>
      <c r="M221" s="1">
        <v>1</v>
      </c>
      <c r="N221" s="1">
        <v>48</v>
      </c>
      <c r="O221" s="1">
        <v>63</v>
      </c>
      <c r="P221" s="1">
        <v>13</v>
      </c>
      <c r="Q221" s="1">
        <v>16</v>
      </c>
      <c r="R221" s="1">
        <v>3</v>
      </c>
      <c r="S221" s="1">
        <v>0</v>
      </c>
      <c r="T221" s="1">
        <v>0</v>
      </c>
      <c r="U221" s="1">
        <v>0</v>
      </c>
      <c r="V221" s="1">
        <v>6</v>
      </c>
      <c r="W221" s="1">
        <v>0</v>
      </c>
      <c r="X221" s="1">
        <v>8</v>
      </c>
      <c r="Y221" s="1">
        <f t="shared" si="19"/>
        <v>304</v>
      </c>
      <c r="Z221" s="1">
        <f t="shared" si="20"/>
        <v>95</v>
      </c>
      <c r="AA221" s="15">
        <f t="shared" si="21"/>
        <v>0.76190476190476186</v>
      </c>
      <c r="AB221" s="15">
        <f t="shared" si="22"/>
        <v>0.23809523809523808</v>
      </c>
    </row>
    <row r="222" spans="1:29" x14ac:dyDescent="0.25">
      <c r="A222" s="2">
        <v>2</v>
      </c>
      <c r="B222" s="2" t="s">
        <v>32</v>
      </c>
      <c r="C222" s="2">
        <v>558</v>
      </c>
      <c r="D222" s="1" t="s">
        <v>162</v>
      </c>
      <c r="E222" s="1" t="s">
        <v>162</v>
      </c>
      <c r="F222" s="2">
        <v>2405</v>
      </c>
      <c r="G222" s="2" t="s">
        <v>11</v>
      </c>
      <c r="H222" s="1">
        <v>399</v>
      </c>
      <c r="I222" s="1">
        <v>2</v>
      </c>
      <c r="J222" s="1">
        <v>74</v>
      </c>
      <c r="K222" s="1">
        <v>69</v>
      </c>
      <c r="L222" s="1">
        <v>1</v>
      </c>
      <c r="M222" s="1">
        <v>1</v>
      </c>
      <c r="N222" s="1">
        <v>81</v>
      </c>
      <c r="O222" s="1">
        <v>53</v>
      </c>
      <c r="P222" s="1">
        <v>7</v>
      </c>
      <c r="Q222" s="1">
        <v>10</v>
      </c>
      <c r="R222" s="1">
        <v>3</v>
      </c>
      <c r="S222" s="1">
        <v>0</v>
      </c>
      <c r="T222" s="1">
        <v>0</v>
      </c>
      <c r="U222" s="1">
        <v>2</v>
      </c>
      <c r="V222" s="1">
        <v>3</v>
      </c>
      <c r="W222" s="1">
        <v>0</v>
      </c>
      <c r="X222" s="1">
        <v>10</v>
      </c>
      <c r="Y222" s="1">
        <f t="shared" si="19"/>
        <v>316</v>
      </c>
      <c r="Z222" s="1">
        <f t="shared" si="20"/>
        <v>83</v>
      </c>
      <c r="AA222" s="15">
        <f t="shared" si="21"/>
        <v>0.79197994987468667</v>
      </c>
      <c r="AB222" s="15">
        <f t="shared" si="22"/>
        <v>0.20802005012531327</v>
      </c>
    </row>
    <row r="223" spans="1:29" x14ac:dyDescent="0.25">
      <c r="A223" s="2">
        <v>3</v>
      </c>
      <c r="B223" s="2" t="s">
        <v>32</v>
      </c>
      <c r="C223" s="2">
        <v>558</v>
      </c>
      <c r="D223" s="1" t="s">
        <v>162</v>
      </c>
      <c r="E223" s="1" t="s">
        <v>163</v>
      </c>
      <c r="F223" s="2">
        <v>2406</v>
      </c>
      <c r="G223" s="2" t="s">
        <v>10</v>
      </c>
      <c r="H223" s="1">
        <v>518</v>
      </c>
      <c r="I223" s="1">
        <v>1</v>
      </c>
      <c r="J223" s="1">
        <v>110</v>
      </c>
      <c r="K223" s="1">
        <v>7</v>
      </c>
      <c r="L223" s="1">
        <v>2</v>
      </c>
      <c r="M223" s="1">
        <v>0</v>
      </c>
      <c r="N223" s="1">
        <v>75</v>
      </c>
      <c r="O223" s="1">
        <v>121</v>
      </c>
      <c r="P223" s="1">
        <v>15</v>
      </c>
      <c r="Q223" s="1">
        <v>13</v>
      </c>
      <c r="R223" s="1">
        <v>0</v>
      </c>
      <c r="S223" s="1">
        <v>1</v>
      </c>
      <c r="T223" s="1">
        <v>0</v>
      </c>
      <c r="U223" s="1">
        <v>0</v>
      </c>
      <c r="V223" s="1">
        <v>15</v>
      </c>
      <c r="W223" s="1">
        <v>0</v>
      </c>
      <c r="X223" s="1">
        <v>9</v>
      </c>
      <c r="Y223" s="1">
        <f t="shared" si="19"/>
        <v>369</v>
      </c>
      <c r="Z223" s="1">
        <f t="shared" si="20"/>
        <v>149</v>
      </c>
      <c r="AA223" s="15">
        <f t="shared" si="21"/>
        <v>0.71235521235521237</v>
      </c>
      <c r="AB223" s="15">
        <f t="shared" si="22"/>
        <v>0.28764478764478763</v>
      </c>
    </row>
    <row r="224" spans="1:29" x14ac:dyDescent="0.25">
      <c r="A224" s="3"/>
      <c r="B224" s="3"/>
      <c r="C224" s="3"/>
      <c r="D224" s="128" t="s">
        <v>659</v>
      </c>
      <c r="E224" s="129"/>
      <c r="F224" s="81">
        <v>2</v>
      </c>
      <c r="G224" s="81">
        <v>3</v>
      </c>
      <c r="H224" s="70">
        <f>SUM(H221:H223)</f>
        <v>1316</v>
      </c>
      <c r="I224" s="70">
        <f t="shared" ref="I224:X224" si="75">SUM(I221:I223)</f>
        <v>4</v>
      </c>
      <c r="J224" s="70">
        <f t="shared" si="75"/>
        <v>247</v>
      </c>
      <c r="K224" s="70">
        <f t="shared" si="75"/>
        <v>157</v>
      </c>
      <c r="L224" s="70">
        <f t="shared" si="75"/>
        <v>4</v>
      </c>
      <c r="M224" s="70">
        <f t="shared" si="75"/>
        <v>2</v>
      </c>
      <c r="N224" s="70">
        <f t="shared" si="75"/>
        <v>204</v>
      </c>
      <c r="O224" s="70">
        <f t="shared" si="75"/>
        <v>237</v>
      </c>
      <c r="P224" s="70">
        <f t="shared" si="75"/>
        <v>35</v>
      </c>
      <c r="Q224" s="70">
        <f t="shared" si="75"/>
        <v>39</v>
      </c>
      <c r="R224" s="70">
        <f t="shared" si="75"/>
        <v>6</v>
      </c>
      <c r="S224" s="70">
        <f t="shared" si="75"/>
        <v>1</v>
      </c>
      <c r="T224" s="70">
        <f t="shared" si="75"/>
        <v>0</v>
      </c>
      <c r="U224" s="70">
        <f t="shared" si="75"/>
        <v>2</v>
      </c>
      <c r="V224" s="70">
        <f t="shared" si="75"/>
        <v>24</v>
      </c>
      <c r="W224" s="70">
        <f t="shared" si="75"/>
        <v>0</v>
      </c>
      <c r="X224" s="70">
        <f t="shared" si="75"/>
        <v>27</v>
      </c>
      <c r="Y224" s="70">
        <f t="shared" ref="Y224" si="76">SUM(I224:X224)</f>
        <v>989</v>
      </c>
      <c r="Z224" s="70">
        <f t="shared" ref="Z224" si="77">H224-Y224</f>
        <v>327</v>
      </c>
      <c r="AA224" s="71">
        <f t="shared" ref="AA224" si="78">Y224/H224</f>
        <v>0.75151975683890582</v>
      </c>
      <c r="AB224" s="71">
        <f t="shared" ref="AB224" si="79">Z224/H224</f>
        <v>0.24848024316109424</v>
      </c>
    </row>
    <row r="226" spans="1:28" s="32" customFormat="1" ht="12" x14ac:dyDescent="0.25">
      <c r="A226" s="31"/>
      <c r="B226" s="31"/>
      <c r="C226" s="31"/>
      <c r="E226" s="133" t="s">
        <v>51</v>
      </c>
      <c r="F226" s="134"/>
      <c r="G226" s="134"/>
      <c r="H226" s="134"/>
      <c r="I226" s="85" t="s">
        <v>0</v>
      </c>
      <c r="J226" s="85" t="s">
        <v>1</v>
      </c>
      <c r="K226" s="85" t="s">
        <v>2</v>
      </c>
      <c r="L226" s="85" t="s">
        <v>27</v>
      </c>
      <c r="M226" s="85" t="s">
        <v>3</v>
      </c>
      <c r="N226" s="85" t="s">
        <v>28</v>
      </c>
      <c r="O226" s="85" t="s">
        <v>25</v>
      </c>
      <c r="P226" s="85" t="s">
        <v>29</v>
      </c>
      <c r="Q226" s="85" t="s">
        <v>4</v>
      </c>
      <c r="R226" s="36" t="s">
        <v>26</v>
      </c>
      <c r="S226" s="37" t="s">
        <v>46</v>
      </c>
      <c r="T226" s="37"/>
      <c r="AA226" s="33"/>
      <c r="AB226" s="33"/>
    </row>
    <row r="227" spans="1:28" x14ac:dyDescent="0.25">
      <c r="A227" s="3"/>
      <c r="B227" s="3"/>
      <c r="C227" s="3"/>
      <c r="E227" s="134"/>
      <c r="F227" s="134"/>
      <c r="G227" s="134"/>
      <c r="H227" s="134"/>
      <c r="I227" s="96">
        <v>6</v>
      </c>
      <c r="J227" s="96">
        <v>259</v>
      </c>
      <c r="K227" s="96">
        <v>161</v>
      </c>
      <c r="L227" s="96">
        <v>16</v>
      </c>
      <c r="M227" s="96">
        <v>5</v>
      </c>
      <c r="N227" s="96">
        <v>204</v>
      </c>
      <c r="O227" s="96">
        <v>237</v>
      </c>
      <c r="P227" s="96">
        <v>35</v>
      </c>
      <c r="Q227" s="96">
        <v>39</v>
      </c>
      <c r="R227" s="97">
        <f>W224</f>
        <v>0</v>
      </c>
      <c r="S227" s="98">
        <f>X224</f>
        <v>27</v>
      </c>
      <c r="T227" s="38"/>
      <c r="AA227" s="10"/>
      <c r="AB227" s="10"/>
    </row>
    <row r="228" spans="1:28" ht="6.75" customHeight="1" x14ac:dyDescent="0.25">
      <c r="A228" s="3"/>
      <c r="B228" s="3"/>
      <c r="C228" s="3"/>
      <c r="H228" s="12"/>
      <c r="I228" s="3"/>
      <c r="J228" s="3"/>
      <c r="K228" s="3"/>
      <c r="L228" s="3"/>
      <c r="M228" s="3"/>
      <c r="N228" s="3"/>
      <c r="O228" s="3"/>
      <c r="P228" s="3"/>
      <c r="Q228" s="3"/>
      <c r="R228" s="39"/>
      <c r="S228" s="40"/>
      <c r="T228" s="40"/>
      <c r="AA228" s="10"/>
      <c r="AB228" s="10"/>
    </row>
    <row r="229" spans="1:28" s="13" customFormat="1" ht="12" x14ac:dyDescent="0.25">
      <c r="A229" s="34"/>
      <c r="B229" s="34"/>
      <c r="C229" s="34"/>
      <c r="E229" s="133" t="s">
        <v>52</v>
      </c>
      <c r="F229" s="133"/>
      <c r="G229" s="133"/>
      <c r="H229" s="133"/>
      <c r="I229" s="133" t="s">
        <v>530</v>
      </c>
      <c r="J229" s="134"/>
      <c r="K229" s="134"/>
      <c r="L229" s="133" t="s">
        <v>531</v>
      </c>
      <c r="M229" s="133"/>
      <c r="N229" s="85" t="s">
        <v>28</v>
      </c>
      <c r="O229" s="85" t="s">
        <v>25</v>
      </c>
      <c r="P229" s="85" t="s">
        <v>29</v>
      </c>
      <c r="Q229" s="85" t="s">
        <v>4</v>
      </c>
      <c r="AA229" s="35"/>
      <c r="AB229" s="35"/>
    </row>
    <row r="230" spans="1:28" x14ac:dyDescent="0.25">
      <c r="A230" s="3"/>
      <c r="B230" s="3"/>
      <c r="C230" s="3"/>
      <c r="E230" s="133"/>
      <c r="F230" s="133"/>
      <c r="G230" s="133"/>
      <c r="H230" s="133"/>
      <c r="I230" s="135">
        <f>I227+K227+M227</f>
        <v>172</v>
      </c>
      <c r="J230" s="136"/>
      <c r="K230" s="136"/>
      <c r="L230" s="135">
        <f>J227+L227</f>
        <v>275</v>
      </c>
      <c r="M230" s="136"/>
      <c r="N230" s="86">
        <f>N227</f>
        <v>204</v>
      </c>
      <c r="O230" s="86">
        <f>O227</f>
        <v>237</v>
      </c>
      <c r="P230" s="86">
        <f>P227</f>
        <v>35</v>
      </c>
      <c r="Q230" s="86">
        <f>Q227</f>
        <v>39</v>
      </c>
      <c r="AA230" s="10"/>
      <c r="AB230" s="10"/>
    </row>
    <row r="231" spans="1:28" x14ac:dyDescent="0.25">
      <c r="A231" s="3"/>
      <c r="B231" s="3"/>
      <c r="C231" s="3"/>
    </row>
    <row r="232" spans="1:28" ht="15" customHeight="1" x14ac:dyDescent="0.25">
      <c r="A232" s="132" t="s">
        <v>730</v>
      </c>
      <c r="B232" s="132"/>
      <c r="C232" s="132"/>
      <c r="D232" s="132"/>
      <c r="E232" s="132"/>
      <c r="F232" s="132"/>
      <c r="G232" s="132"/>
      <c r="H232" s="132"/>
      <c r="I232" s="132"/>
      <c r="J232" s="132"/>
      <c r="K232" s="132"/>
      <c r="L232" s="132"/>
      <c r="M232" s="132"/>
      <c r="N232" s="132"/>
      <c r="O232" s="132"/>
      <c r="P232" s="132"/>
      <c r="Q232" s="132"/>
      <c r="AA232" s="3"/>
      <c r="AB232" s="3"/>
    </row>
  </sheetData>
  <mergeCells count="110">
    <mergeCell ref="Z1:AB1"/>
    <mergeCell ref="E157:H158"/>
    <mergeCell ref="E160:H161"/>
    <mergeCell ref="I160:K160"/>
    <mergeCell ref="L160:M160"/>
    <mergeCell ref="I161:K161"/>
    <mergeCell ref="L161:M161"/>
    <mergeCell ref="E146:H147"/>
    <mergeCell ref="E149:H150"/>
    <mergeCell ref="I149:K149"/>
    <mergeCell ref="L149:M149"/>
    <mergeCell ref="I150:K150"/>
    <mergeCell ref="L150:M150"/>
    <mergeCell ref="E133:H134"/>
    <mergeCell ref="E136:H137"/>
    <mergeCell ref="I136:K136"/>
    <mergeCell ref="D72:E72"/>
    <mergeCell ref="D105:E105"/>
    <mergeCell ref="D131:E131"/>
    <mergeCell ref="AB2:AB3"/>
    <mergeCell ref="R2:V2"/>
    <mergeCell ref="W2:W3"/>
    <mergeCell ref="X2:X3"/>
    <mergeCell ref="Y2:Y3"/>
    <mergeCell ref="E217:H218"/>
    <mergeCell ref="I217:K217"/>
    <mergeCell ref="L217:M217"/>
    <mergeCell ref="I218:K218"/>
    <mergeCell ref="L218:M218"/>
    <mergeCell ref="E226:H227"/>
    <mergeCell ref="E229:H230"/>
    <mergeCell ref="I229:K229"/>
    <mergeCell ref="L229:M229"/>
    <mergeCell ref="I230:K230"/>
    <mergeCell ref="L230:M230"/>
    <mergeCell ref="E193:H194"/>
    <mergeCell ref="E77:H78"/>
    <mergeCell ref="I77:K77"/>
    <mergeCell ref="L77:M77"/>
    <mergeCell ref="I78:K78"/>
    <mergeCell ref="L78:M78"/>
    <mergeCell ref="L136:M136"/>
    <mergeCell ref="E107:H108"/>
    <mergeCell ref="E110:H111"/>
    <mergeCell ref="I110:K110"/>
    <mergeCell ref="L110:M110"/>
    <mergeCell ref="I111:K111"/>
    <mergeCell ref="L111:M111"/>
    <mergeCell ref="D144:E144"/>
    <mergeCell ref="D155:E155"/>
    <mergeCell ref="L172:M172"/>
    <mergeCell ref="E182:H183"/>
    <mergeCell ref="E185:H186"/>
    <mergeCell ref="I185:K185"/>
    <mergeCell ref="L185:M185"/>
    <mergeCell ref="I186:K186"/>
    <mergeCell ref="A2:A3"/>
    <mergeCell ref="B2:B3"/>
    <mergeCell ref="C2:C3"/>
    <mergeCell ref="D2:D3"/>
    <mergeCell ref="E2:E3"/>
    <mergeCell ref="F2:F3"/>
    <mergeCell ref="G2:G3"/>
    <mergeCell ref="H2:H3"/>
    <mergeCell ref="I2:Q2"/>
    <mergeCell ref="Z2:Z3"/>
    <mergeCell ref="AA2:AA3"/>
    <mergeCell ref="E60:H61"/>
    <mergeCell ref="E13:H14"/>
    <mergeCell ref="E16:H17"/>
    <mergeCell ref="I16:K16"/>
    <mergeCell ref="L16:M16"/>
    <mergeCell ref="I17:K17"/>
    <mergeCell ref="L17:M17"/>
    <mergeCell ref="D11:E11"/>
    <mergeCell ref="D58:E58"/>
    <mergeCell ref="A232:Q232"/>
    <mergeCell ref="I88:AB88"/>
    <mergeCell ref="I95:AB95"/>
    <mergeCell ref="I96:AB96"/>
    <mergeCell ref="I97:AB97"/>
    <mergeCell ref="A112:AB112"/>
    <mergeCell ref="D166:E166"/>
    <mergeCell ref="D180:E180"/>
    <mergeCell ref="D191:E191"/>
    <mergeCell ref="D212:E212"/>
    <mergeCell ref="D224:E224"/>
    <mergeCell ref="I137:K137"/>
    <mergeCell ref="L137:M137"/>
    <mergeCell ref="E168:H169"/>
    <mergeCell ref="E171:H172"/>
    <mergeCell ref="I171:K171"/>
    <mergeCell ref="L171:M171"/>
    <mergeCell ref="I172:K172"/>
    <mergeCell ref="E196:H197"/>
    <mergeCell ref="I196:K196"/>
    <mergeCell ref="L196:M196"/>
    <mergeCell ref="I197:K197"/>
    <mergeCell ref="L197:M197"/>
    <mergeCell ref="E214:H215"/>
    <mergeCell ref="A65:AB65"/>
    <mergeCell ref="A151:AB151"/>
    <mergeCell ref="A187:AB187"/>
    <mergeCell ref="E63:H64"/>
    <mergeCell ref="I63:K63"/>
    <mergeCell ref="L63:M63"/>
    <mergeCell ref="I64:K64"/>
    <mergeCell ref="L64:M64"/>
    <mergeCell ref="E74:H75"/>
    <mergeCell ref="L186:M186"/>
  </mergeCells>
  <printOptions horizontalCentered="1"/>
  <pageMargins left="0.59055118110236227" right="0.39370078740157483" top="0.39370078740157483" bottom="0.47244094488188981" header="0.31496062992125984" footer="0.31496062992125984"/>
  <pageSetup paperSize="305" scale="78" firstPageNumber="190" orientation="landscape" useFirstPageNumber="1" r:id="rId1"/>
  <headerFooter>
    <oddFooter>&amp;C&amp;"Humnst777 Cn BT,Normal"&amp;P</oddFooter>
  </headerFooter>
  <rowBreaks count="2" manualBreakCount="2">
    <brk id="103" max="27" man="1"/>
    <brk id="152" max="2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L368"/>
  <sheetViews>
    <sheetView view="pageBreakPreview" topLeftCell="E1" zoomScale="115" zoomScaleNormal="115" zoomScaleSheetLayoutView="115" workbookViewId="0">
      <pane ySplit="3" topLeftCell="A351" activePane="bottomLeft" state="frozen"/>
      <selection activeCell="I11" sqref="I11:M11"/>
      <selection pane="bottomLeft" activeCell="Y360" sqref="Y360"/>
    </sheetView>
  </sheetViews>
  <sheetFormatPr baseColWidth="10" defaultRowHeight="12.75" x14ac:dyDescent="0.25"/>
  <cols>
    <col min="1" max="1" width="3.5703125" style="3" bestFit="1" customWidth="1"/>
    <col min="2" max="2" width="4.42578125" style="4" bestFit="1" customWidth="1"/>
    <col min="3" max="3" width="3.5703125" style="4" customWidth="1"/>
    <col min="4" max="4" width="24.140625" style="4" bestFit="1" customWidth="1"/>
    <col min="5" max="5" width="29.140625" style="4" bestFit="1" customWidth="1"/>
    <col min="6" max="6" width="5.7109375" style="3" bestFit="1" customWidth="1"/>
    <col min="7" max="7" width="5.140625" style="3" bestFit="1" customWidth="1"/>
    <col min="8" max="8" width="7.42578125" style="4" bestFit="1" customWidth="1"/>
    <col min="9" max="9" width="5.42578125" style="4" bestFit="1" customWidth="1"/>
    <col min="10" max="10" width="6.42578125" style="4" bestFit="1" customWidth="1"/>
    <col min="11" max="11" width="5.42578125" style="4" bestFit="1" customWidth="1"/>
    <col min="12" max="12" width="5.140625" style="4" bestFit="1" customWidth="1"/>
    <col min="13" max="13" width="4.85546875" style="4" bestFit="1" customWidth="1"/>
    <col min="14" max="15" width="5.42578125" style="4" bestFit="1" customWidth="1"/>
    <col min="16" max="16" width="6.42578125" style="4" bestFit="1" customWidth="1"/>
    <col min="17" max="17" width="5.42578125" style="4" bestFit="1" customWidth="1"/>
    <col min="18" max="18" width="9.7109375" style="4" bestFit="1" customWidth="1"/>
    <col min="19" max="19" width="7.28515625" style="4" bestFit="1" customWidth="1"/>
    <col min="20" max="21" width="6.140625" style="4" bestFit="1" customWidth="1"/>
    <col min="22" max="22" width="8.140625" style="4" bestFit="1" customWidth="1"/>
    <col min="23" max="23" width="3.7109375" style="4" bestFit="1" customWidth="1"/>
    <col min="24" max="24" width="5.42578125" style="4" bestFit="1" customWidth="1"/>
    <col min="25" max="25" width="6.7109375" style="4" bestFit="1" customWidth="1"/>
    <col min="26" max="26" width="8.140625" style="4" bestFit="1" customWidth="1"/>
    <col min="27" max="27" width="6.85546875" style="4" bestFit="1" customWidth="1"/>
    <col min="28" max="28" width="8.140625" style="4" bestFit="1" customWidth="1"/>
    <col min="29" max="29" width="11.42578125" style="4"/>
    <col min="30" max="30" width="24.5703125" style="4" bestFit="1" customWidth="1"/>
    <col min="31" max="32" width="5.7109375" style="4" bestFit="1" customWidth="1"/>
    <col min="33" max="34" width="4.85546875" style="4" bestFit="1" customWidth="1"/>
    <col min="35" max="35" width="5.7109375" style="4" bestFit="1" customWidth="1"/>
    <col min="36" max="36" width="4.85546875" style="4" bestFit="1" customWidth="1"/>
    <col min="37" max="37" width="4.140625" style="4" bestFit="1" customWidth="1"/>
    <col min="38" max="38" width="5.42578125" style="4" bestFit="1" customWidth="1"/>
    <col min="39" max="16384" width="11.42578125" style="4"/>
  </cols>
  <sheetData>
    <row r="1" spans="1:38" ht="42" customHeight="1" x14ac:dyDescent="0.25">
      <c r="A1" s="67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139" t="s">
        <v>624</v>
      </c>
      <c r="AA1" s="140"/>
      <c r="AB1" s="140"/>
    </row>
    <row r="2" spans="1:38" s="13" customFormat="1" ht="11.25" customHeight="1" x14ac:dyDescent="0.25">
      <c r="A2" s="138" t="s">
        <v>24</v>
      </c>
      <c r="B2" s="138" t="s">
        <v>535</v>
      </c>
      <c r="C2" s="138" t="s">
        <v>536</v>
      </c>
      <c r="D2" s="138" t="s">
        <v>41</v>
      </c>
      <c r="E2" s="138" t="s">
        <v>42</v>
      </c>
      <c r="F2" s="138" t="s">
        <v>43</v>
      </c>
      <c r="G2" s="138" t="s">
        <v>44</v>
      </c>
      <c r="H2" s="142" t="s">
        <v>45</v>
      </c>
      <c r="I2" s="138" t="s">
        <v>532</v>
      </c>
      <c r="J2" s="138"/>
      <c r="K2" s="138"/>
      <c r="L2" s="138"/>
      <c r="M2" s="138"/>
      <c r="N2" s="138"/>
      <c r="O2" s="138"/>
      <c r="P2" s="138"/>
      <c r="Q2" s="138"/>
      <c r="R2" s="138" t="s">
        <v>533</v>
      </c>
      <c r="S2" s="138"/>
      <c r="T2" s="138"/>
      <c r="U2" s="138"/>
      <c r="V2" s="138"/>
      <c r="W2" s="138" t="s">
        <v>26</v>
      </c>
      <c r="X2" s="138" t="s">
        <v>46</v>
      </c>
      <c r="Y2" s="137" t="s">
        <v>47</v>
      </c>
      <c r="Z2" s="141" t="s">
        <v>48</v>
      </c>
      <c r="AA2" s="137" t="s">
        <v>50</v>
      </c>
      <c r="AB2" s="137" t="s">
        <v>49</v>
      </c>
      <c r="AD2" s="4"/>
      <c r="AE2" s="4"/>
      <c r="AF2" s="4"/>
      <c r="AG2" s="4"/>
      <c r="AH2" s="4"/>
      <c r="AI2" s="4"/>
      <c r="AJ2" s="4"/>
      <c r="AK2" s="4"/>
      <c r="AL2" s="4"/>
    </row>
    <row r="3" spans="1:38" s="14" customFormat="1" x14ac:dyDescent="0.25">
      <c r="A3" s="138"/>
      <c r="B3" s="138"/>
      <c r="C3" s="138"/>
      <c r="D3" s="138"/>
      <c r="E3" s="138"/>
      <c r="F3" s="138"/>
      <c r="G3" s="138"/>
      <c r="H3" s="143"/>
      <c r="I3" s="84" t="s">
        <v>0</v>
      </c>
      <c r="J3" s="84" t="s">
        <v>1</v>
      </c>
      <c r="K3" s="84" t="s">
        <v>2</v>
      </c>
      <c r="L3" s="84" t="s">
        <v>27</v>
      </c>
      <c r="M3" s="84" t="s">
        <v>3</v>
      </c>
      <c r="N3" s="84" t="s">
        <v>28</v>
      </c>
      <c r="O3" s="84" t="s">
        <v>25</v>
      </c>
      <c r="P3" s="84" t="s">
        <v>29</v>
      </c>
      <c r="Q3" s="84" t="s">
        <v>4</v>
      </c>
      <c r="R3" s="84" t="s">
        <v>5</v>
      </c>
      <c r="S3" s="84" t="s">
        <v>6</v>
      </c>
      <c r="T3" s="84" t="s">
        <v>7</v>
      </c>
      <c r="U3" s="84" t="s">
        <v>8</v>
      </c>
      <c r="V3" s="84" t="s">
        <v>9</v>
      </c>
      <c r="W3" s="138"/>
      <c r="X3" s="138"/>
      <c r="Y3" s="137"/>
      <c r="Z3" s="141"/>
      <c r="AA3" s="137"/>
      <c r="AB3" s="137"/>
      <c r="AD3" s="6"/>
      <c r="AE3" s="52" t="s">
        <v>562</v>
      </c>
      <c r="AF3" s="52" t="s">
        <v>531</v>
      </c>
      <c r="AG3" s="52" t="s">
        <v>28</v>
      </c>
      <c r="AH3" s="52" t="s">
        <v>25</v>
      </c>
      <c r="AI3" s="52" t="s">
        <v>29</v>
      </c>
      <c r="AJ3" s="52" t="s">
        <v>4</v>
      </c>
      <c r="AK3" s="6" t="s">
        <v>26</v>
      </c>
      <c r="AL3" s="6" t="s">
        <v>46</v>
      </c>
    </row>
    <row r="4" spans="1:38" x14ac:dyDescent="0.25">
      <c r="A4" s="2">
        <v>1</v>
      </c>
      <c r="B4" s="2" t="s">
        <v>33</v>
      </c>
      <c r="C4" s="2">
        <v>11</v>
      </c>
      <c r="D4" s="1" t="s">
        <v>164</v>
      </c>
      <c r="E4" s="1" t="s">
        <v>164</v>
      </c>
      <c r="F4" s="2">
        <v>74</v>
      </c>
      <c r="G4" s="2" t="s">
        <v>10</v>
      </c>
      <c r="H4" s="1">
        <v>717</v>
      </c>
      <c r="I4" s="1">
        <v>5</v>
      </c>
      <c r="J4" s="1">
        <v>164</v>
      </c>
      <c r="K4" s="1">
        <v>332</v>
      </c>
      <c r="L4" s="1">
        <v>0</v>
      </c>
      <c r="M4" s="1">
        <v>2</v>
      </c>
      <c r="N4" s="1">
        <v>16</v>
      </c>
      <c r="O4" s="2" t="s">
        <v>728</v>
      </c>
      <c r="P4" s="2" t="s">
        <v>728</v>
      </c>
      <c r="Q4" s="2" t="s">
        <v>728</v>
      </c>
      <c r="R4" s="1">
        <v>23</v>
      </c>
      <c r="S4" s="1">
        <v>2</v>
      </c>
      <c r="T4" s="1">
        <v>0</v>
      </c>
      <c r="U4" s="1">
        <v>2</v>
      </c>
      <c r="V4" s="1">
        <v>24</v>
      </c>
      <c r="W4" s="1">
        <v>0</v>
      </c>
      <c r="X4" s="1">
        <v>6</v>
      </c>
      <c r="Y4" s="1">
        <f>SUM(I4:X4)</f>
        <v>576</v>
      </c>
      <c r="Z4" s="1">
        <f>H4-Y4</f>
        <v>141</v>
      </c>
      <c r="AA4" s="15">
        <f>Y4/H4</f>
        <v>0.80334728033472802</v>
      </c>
      <c r="AB4" s="15">
        <f>Z4/H4</f>
        <v>0.19665271966527198</v>
      </c>
      <c r="AD4" s="51" t="s">
        <v>579</v>
      </c>
      <c r="AE4" s="47">
        <v>1692</v>
      </c>
      <c r="AF4" s="47">
        <v>1294</v>
      </c>
      <c r="AG4" s="47">
        <v>311</v>
      </c>
      <c r="AH4" s="47">
        <v>0</v>
      </c>
      <c r="AI4" s="47">
        <v>0</v>
      </c>
      <c r="AJ4" s="47">
        <v>0</v>
      </c>
      <c r="AK4" s="47">
        <v>0</v>
      </c>
      <c r="AL4" s="47">
        <v>47</v>
      </c>
    </row>
    <row r="5" spans="1:38" x14ac:dyDescent="0.25">
      <c r="A5" s="2">
        <v>2</v>
      </c>
      <c r="B5" s="2" t="s">
        <v>33</v>
      </c>
      <c r="C5" s="2">
        <v>11</v>
      </c>
      <c r="D5" s="1" t="s">
        <v>164</v>
      </c>
      <c r="E5" s="1" t="s">
        <v>164</v>
      </c>
      <c r="F5" s="2">
        <v>74</v>
      </c>
      <c r="G5" s="2" t="s">
        <v>11</v>
      </c>
      <c r="H5" s="1">
        <v>717</v>
      </c>
      <c r="I5" s="1">
        <v>4</v>
      </c>
      <c r="J5" s="1">
        <v>198</v>
      </c>
      <c r="K5" s="1">
        <v>330</v>
      </c>
      <c r="L5" s="1">
        <v>0</v>
      </c>
      <c r="M5" s="1">
        <v>1</v>
      </c>
      <c r="N5" s="1">
        <v>7</v>
      </c>
      <c r="O5" s="2" t="s">
        <v>728</v>
      </c>
      <c r="P5" s="2" t="s">
        <v>728</v>
      </c>
      <c r="Q5" s="2" t="s">
        <v>728</v>
      </c>
      <c r="R5" s="1">
        <v>11</v>
      </c>
      <c r="S5" s="1">
        <v>2</v>
      </c>
      <c r="T5" s="1">
        <v>0</v>
      </c>
      <c r="U5" s="1">
        <v>4</v>
      </c>
      <c r="V5" s="1">
        <v>14</v>
      </c>
      <c r="W5" s="1">
        <v>0</v>
      </c>
      <c r="X5" s="1">
        <v>3</v>
      </c>
      <c r="Y5" s="1">
        <f t="shared" ref="Y5:Y152" si="0">SUM(I5:X5)</f>
        <v>574</v>
      </c>
      <c r="Z5" s="1">
        <f t="shared" ref="Z5:Z152" si="1">H5-Y5</f>
        <v>143</v>
      </c>
      <c r="AA5" s="15">
        <f t="shared" ref="AA5:AA152" si="2">Y5/H5</f>
        <v>0.80055788005578798</v>
      </c>
      <c r="AB5" s="15">
        <f t="shared" ref="AB5:AB152" si="3">Z5/H5</f>
        <v>0.19944211994421199</v>
      </c>
      <c r="AD5" s="8" t="s">
        <v>580</v>
      </c>
      <c r="AE5" s="47">
        <v>4677</v>
      </c>
      <c r="AF5" s="47">
        <v>3368</v>
      </c>
      <c r="AG5" s="47">
        <v>4377</v>
      </c>
      <c r="AH5" s="47">
        <v>4044</v>
      </c>
      <c r="AI5" s="47">
        <v>377</v>
      </c>
      <c r="AJ5" s="47">
        <v>209</v>
      </c>
      <c r="AK5" s="47">
        <v>7</v>
      </c>
      <c r="AL5" s="47">
        <v>478</v>
      </c>
    </row>
    <row r="6" spans="1:38" x14ac:dyDescent="0.25">
      <c r="A6" s="2">
        <v>3</v>
      </c>
      <c r="B6" s="2" t="s">
        <v>33</v>
      </c>
      <c r="C6" s="2">
        <v>11</v>
      </c>
      <c r="D6" s="1" t="s">
        <v>164</v>
      </c>
      <c r="E6" s="1" t="s">
        <v>164</v>
      </c>
      <c r="F6" s="2">
        <v>75</v>
      </c>
      <c r="G6" s="2" t="s">
        <v>10</v>
      </c>
      <c r="H6" s="1">
        <v>641</v>
      </c>
      <c r="I6" s="1">
        <v>4</v>
      </c>
      <c r="J6" s="1">
        <v>193</v>
      </c>
      <c r="K6" s="1">
        <v>237</v>
      </c>
      <c r="L6" s="1">
        <v>1</v>
      </c>
      <c r="M6" s="1">
        <v>5</v>
      </c>
      <c r="N6" s="1">
        <v>10</v>
      </c>
      <c r="O6" s="2" t="s">
        <v>728</v>
      </c>
      <c r="P6" s="2" t="s">
        <v>728</v>
      </c>
      <c r="Q6" s="2" t="s">
        <v>728</v>
      </c>
      <c r="R6" s="1">
        <v>11</v>
      </c>
      <c r="S6" s="1">
        <v>0</v>
      </c>
      <c r="T6" s="1">
        <v>0</v>
      </c>
      <c r="U6" s="1">
        <v>4</v>
      </c>
      <c r="V6" s="1">
        <v>18</v>
      </c>
      <c r="W6" s="1">
        <v>0</v>
      </c>
      <c r="X6" s="1">
        <v>6</v>
      </c>
      <c r="Y6" s="1">
        <f t="shared" si="0"/>
        <v>489</v>
      </c>
      <c r="Z6" s="1">
        <f t="shared" si="1"/>
        <v>152</v>
      </c>
      <c r="AA6" s="15">
        <f t="shared" si="2"/>
        <v>0.76287051482059287</v>
      </c>
      <c r="AB6" s="15">
        <f t="shared" si="3"/>
        <v>0.23712948517940718</v>
      </c>
      <c r="AD6" s="51" t="s">
        <v>581</v>
      </c>
      <c r="AE6" s="47">
        <v>1324</v>
      </c>
      <c r="AF6" s="47">
        <v>848</v>
      </c>
      <c r="AG6" s="47">
        <v>2055</v>
      </c>
      <c r="AH6" s="47">
        <v>190</v>
      </c>
      <c r="AI6" s="47">
        <v>354</v>
      </c>
      <c r="AJ6" s="47">
        <v>1700</v>
      </c>
      <c r="AK6" s="47">
        <v>2</v>
      </c>
      <c r="AL6" s="47">
        <v>90</v>
      </c>
    </row>
    <row r="7" spans="1:38" x14ac:dyDescent="0.25">
      <c r="A7" s="2">
        <v>4</v>
      </c>
      <c r="B7" s="2" t="s">
        <v>33</v>
      </c>
      <c r="C7" s="2">
        <v>11</v>
      </c>
      <c r="D7" s="1" t="s">
        <v>164</v>
      </c>
      <c r="E7" s="1" t="s">
        <v>164</v>
      </c>
      <c r="F7" s="2">
        <v>75</v>
      </c>
      <c r="G7" s="2" t="s">
        <v>11</v>
      </c>
      <c r="H7" s="1">
        <v>641</v>
      </c>
      <c r="I7" s="1">
        <v>1</v>
      </c>
      <c r="J7" s="1">
        <v>193</v>
      </c>
      <c r="K7" s="1">
        <v>272</v>
      </c>
      <c r="L7" s="1">
        <v>1</v>
      </c>
      <c r="M7" s="1">
        <v>1</v>
      </c>
      <c r="N7" s="1">
        <v>10</v>
      </c>
      <c r="O7" s="2" t="s">
        <v>728</v>
      </c>
      <c r="P7" s="2" t="s">
        <v>728</v>
      </c>
      <c r="Q7" s="2" t="s">
        <v>728</v>
      </c>
      <c r="R7" s="1">
        <v>7</v>
      </c>
      <c r="S7" s="1">
        <v>0</v>
      </c>
      <c r="T7" s="1">
        <v>1</v>
      </c>
      <c r="U7" s="1">
        <v>2</v>
      </c>
      <c r="V7" s="1">
        <v>15</v>
      </c>
      <c r="W7" s="1">
        <v>0</v>
      </c>
      <c r="X7" s="1">
        <v>10</v>
      </c>
      <c r="Y7" s="1">
        <f t="shared" si="0"/>
        <v>513</v>
      </c>
      <c r="Z7" s="1">
        <f t="shared" si="1"/>
        <v>128</v>
      </c>
      <c r="AA7" s="15">
        <f t="shared" si="2"/>
        <v>0.80031201248049921</v>
      </c>
      <c r="AB7" s="15">
        <f t="shared" si="3"/>
        <v>0.19968798751950079</v>
      </c>
      <c r="AD7" s="8" t="s">
        <v>582</v>
      </c>
      <c r="AE7" s="47">
        <v>10861</v>
      </c>
      <c r="AF7" s="47">
        <v>16289</v>
      </c>
      <c r="AG7" s="47">
        <v>7058</v>
      </c>
      <c r="AH7" s="47">
        <v>989</v>
      </c>
      <c r="AI7" s="47">
        <v>14830</v>
      </c>
      <c r="AJ7" s="47">
        <v>2381</v>
      </c>
      <c r="AK7" s="47">
        <v>53</v>
      </c>
      <c r="AL7" s="47">
        <v>1443</v>
      </c>
    </row>
    <row r="8" spans="1:38" x14ac:dyDescent="0.25">
      <c r="A8" s="2">
        <v>5</v>
      </c>
      <c r="B8" s="2" t="s">
        <v>33</v>
      </c>
      <c r="C8" s="2">
        <v>11</v>
      </c>
      <c r="D8" s="1" t="s">
        <v>164</v>
      </c>
      <c r="E8" s="1" t="s">
        <v>164</v>
      </c>
      <c r="F8" s="2">
        <v>75</v>
      </c>
      <c r="G8" s="2" t="s">
        <v>19</v>
      </c>
      <c r="H8" s="1">
        <v>268</v>
      </c>
      <c r="I8" s="1">
        <v>3</v>
      </c>
      <c r="J8" s="1">
        <v>56</v>
      </c>
      <c r="K8" s="1">
        <v>73</v>
      </c>
      <c r="L8" s="1">
        <v>4</v>
      </c>
      <c r="M8" s="1">
        <v>3</v>
      </c>
      <c r="N8" s="1">
        <v>57</v>
      </c>
      <c r="O8" s="2" t="s">
        <v>728</v>
      </c>
      <c r="P8" s="2" t="s">
        <v>728</v>
      </c>
      <c r="Q8" s="2" t="s">
        <v>728</v>
      </c>
      <c r="R8" s="1">
        <v>4</v>
      </c>
      <c r="S8" s="1">
        <v>0</v>
      </c>
      <c r="T8" s="1">
        <v>0</v>
      </c>
      <c r="U8" s="1">
        <v>0</v>
      </c>
      <c r="V8" s="1">
        <v>4</v>
      </c>
      <c r="W8" s="1">
        <v>0</v>
      </c>
      <c r="X8" s="1">
        <v>5</v>
      </c>
      <c r="Y8" s="1">
        <f t="shared" si="0"/>
        <v>209</v>
      </c>
      <c r="Z8" s="1">
        <f t="shared" si="1"/>
        <v>59</v>
      </c>
      <c r="AA8" s="15">
        <f t="shared" si="2"/>
        <v>0.77985074626865669</v>
      </c>
      <c r="AB8" s="15">
        <f t="shared" si="3"/>
        <v>0.22014925373134328</v>
      </c>
      <c r="AD8" s="51" t="s">
        <v>583</v>
      </c>
      <c r="AE8" s="47">
        <v>3450</v>
      </c>
      <c r="AF8" s="47">
        <v>2188</v>
      </c>
      <c r="AG8" s="47">
        <v>2775</v>
      </c>
      <c r="AH8" s="47">
        <v>729</v>
      </c>
      <c r="AI8" s="47">
        <v>261</v>
      </c>
      <c r="AJ8" s="47">
        <v>2062</v>
      </c>
      <c r="AK8" s="47">
        <v>16</v>
      </c>
      <c r="AL8" s="47">
        <v>242</v>
      </c>
    </row>
    <row r="9" spans="1:38" x14ac:dyDescent="0.25">
      <c r="A9" s="2">
        <v>6</v>
      </c>
      <c r="B9" s="2" t="s">
        <v>33</v>
      </c>
      <c r="C9" s="2">
        <v>11</v>
      </c>
      <c r="D9" s="1" t="s">
        <v>164</v>
      </c>
      <c r="E9" s="1" t="s">
        <v>164</v>
      </c>
      <c r="F9" s="2">
        <v>75</v>
      </c>
      <c r="G9" s="2" t="s">
        <v>20</v>
      </c>
      <c r="H9" s="1">
        <v>299</v>
      </c>
      <c r="I9" s="1">
        <v>1</v>
      </c>
      <c r="J9" s="1">
        <v>55</v>
      </c>
      <c r="K9" s="1">
        <v>56</v>
      </c>
      <c r="L9" s="1">
        <v>4</v>
      </c>
      <c r="M9" s="1">
        <v>1</v>
      </c>
      <c r="N9" s="1">
        <v>97</v>
      </c>
      <c r="O9" s="2" t="s">
        <v>728</v>
      </c>
      <c r="P9" s="2" t="s">
        <v>728</v>
      </c>
      <c r="Q9" s="2" t="s">
        <v>728</v>
      </c>
      <c r="R9" s="1">
        <v>1</v>
      </c>
      <c r="S9" s="1">
        <v>0</v>
      </c>
      <c r="T9" s="1">
        <v>0</v>
      </c>
      <c r="U9" s="1">
        <v>0</v>
      </c>
      <c r="V9" s="1">
        <v>2</v>
      </c>
      <c r="W9" s="1">
        <v>0</v>
      </c>
      <c r="X9" s="1">
        <v>2</v>
      </c>
      <c r="Y9" s="1">
        <f t="shared" si="0"/>
        <v>219</v>
      </c>
      <c r="Z9" s="1">
        <f t="shared" si="1"/>
        <v>80</v>
      </c>
      <c r="AA9" s="15">
        <f t="shared" si="2"/>
        <v>0.73244147157190631</v>
      </c>
      <c r="AB9" s="15">
        <f t="shared" si="3"/>
        <v>0.26755852842809363</v>
      </c>
      <c r="AD9" s="8" t="s">
        <v>584</v>
      </c>
      <c r="AE9" s="47">
        <v>1351</v>
      </c>
      <c r="AF9" s="47">
        <v>1618</v>
      </c>
      <c r="AG9" s="47">
        <v>1744</v>
      </c>
      <c r="AH9" s="47">
        <v>0</v>
      </c>
      <c r="AI9" s="47">
        <v>714</v>
      </c>
      <c r="AJ9" s="47">
        <v>0</v>
      </c>
      <c r="AK9" s="47">
        <v>5</v>
      </c>
      <c r="AL9" s="47">
        <v>80</v>
      </c>
    </row>
    <row r="10" spans="1:38" x14ac:dyDescent="0.25">
      <c r="A10" s="2">
        <v>7</v>
      </c>
      <c r="B10" s="2" t="s">
        <v>33</v>
      </c>
      <c r="C10" s="2">
        <v>11</v>
      </c>
      <c r="D10" s="1" t="s">
        <v>164</v>
      </c>
      <c r="E10" s="1" t="s">
        <v>164</v>
      </c>
      <c r="F10" s="2">
        <v>76</v>
      </c>
      <c r="G10" s="2" t="s">
        <v>10</v>
      </c>
      <c r="H10" s="1">
        <v>468</v>
      </c>
      <c r="I10" s="1">
        <v>2</v>
      </c>
      <c r="J10" s="1">
        <v>153</v>
      </c>
      <c r="K10" s="1">
        <v>149</v>
      </c>
      <c r="L10" s="1">
        <v>1</v>
      </c>
      <c r="M10" s="1">
        <v>1</v>
      </c>
      <c r="N10" s="1">
        <v>62</v>
      </c>
      <c r="O10" s="2" t="s">
        <v>728</v>
      </c>
      <c r="P10" s="2" t="s">
        <v>728</v>
      </c>
      <c r="Q10" s="2" t="s">
        <v>728</v>
      </c>
      <c r="R10" s="1">
        <v>2</v>
      </c>
      <c r="S10" s="1">
        <v>0</v>
      </c>
      <c r="T10" s="1">
        <v>0</v>
      </c>
      <c r="U10" s="1">
        <v>2</v>
      </c>
      <c r="V10" s="1">
        <v>6</v>
      </c>
      <c r="W10" s="1">
        <v>0</v>
      </c>
      <c r="X10" s="1">
        <v>10</v>
      </c>
      <c r="Y10" s="1">
        <f t="shared" si="0"/>
        <v>388</v>
      </c>
      <c r="Z10" s="1">
        <f t="shared" si="1"/>
        <v>80</v>
      </c>
      <c r="AA10" s="15">
        <f t="shared" si="2"/>
        <v>0.82905982905982911</v>
      </c>
      <c r="AB10" s="15">
        <f t="shared" si="3"/>
        <v>0.17094017094017094</v>
      </c>
    </row>
    <row r="11" spans="1:38" x14ac:dyDescent="0.25">
      <c r="A11" s="2">
        <v>8</v>
      </c>
      <c r="B11" s="2" t="s">
        <v>33</v>
      </c>
      <c r="C11" s="2">
        <v>11</v>
      </c>
      <c r="D11" s="1" t="s">
        <v>164</v>
      </c>
      <c r="E11" s="1" t="s">
        <v>164</v>
      </c>
      <c r="F11" s="2">
        <v>76</v>
      </c>
      <c r="G11" s="2" t="s">
        <v>11</v>
      </c>
      <c r="H11" s="1">
        <v>469</v>
      </c>
      <c r="I11" s="1">
        <v>3</v>
      </c>
      <c r="J11" s="1">
        <v>181</v>
      </c>
      <c r="K11" s="1">
        <v>124</v>
      </c>
      <c r="L11" s="1">
        <v>1</v>
      </c>
      <c r="M11" s="1">
        <v>1</v>
      </c>
      <c r="N11" s="1">
        <v>52</v>
      </c>
      <c r="O11" s="2" t="s">
        <v>728</v>
      </c>
      <c r="P11" s="2" t="s">
        <v>728</v>
      </c>
      <c r="Q11" s="2" t="s">
        <v>728</v>
      </c>
      <c r="R11" s="1">
        <v>2</v>
      </c>
      <c r="S11" s="1">
        <v>1</v>
      </c>
      <c r="T11" s="1">
        <v>0</v>
      </c>
      <c r="U11" s="1">
        <v>0</v>
      </c>
      <c r="V11" s="1">
        <v>6</v>
      </c>
      <c r="W11" s="1">
        <v>0</v>
      </c>
      <c r="X11" s="1">
        <v>5</v>
      </c>
      <c r="Y11" s="1">
        <f t="shared" si="0"/>
        <v>376</v>
      </c>
      <c r="Z11" s="1">
        <f t="shared" si="1"/>
        <v>93</v>
      </c>
      <c r="AA11" s="15">
        <f t="shared" si="2"/>
        <v>0.80170575692963753</v>
      </c>
      <c r="AB11" s="15">
        <f t="shared" si="3"/>
        <v>0.19829424307036247</v>
      </c>
    </row>
    <row r="12" spans="1:38" x14ac:dyDescent="0.25">
      <c r="B12" s="3"/>
      <c r="C12" s="3"/>
      <c r="D12" s="128" t="s">
        <v>660</v>
      </c>
      <c r="E12" s="129"/>
      <c r="F12" s="81">
        <v>3</v>
      </c>
      <c r="G12" s="81">
        <v>8</v>
      </c>
      <c r="H12" s="70">
        <f>SUM(H4:H11)</f>
        <v>4220</v>
      </c>
      <c r="I12" s="70">
        <f t="shared" ref="I12:X12" si="4">SUM(I4:I11)</f>
        <v>23</v>
      </c>
      <c r="J12" s="70">
        <f t="shared" si="4"/>
        <v>1193</v>
      </c>
      <c r="K12" s="70">
        <f t="shared" si="4"/>
        <v>1573</v>
      </c>
      <c r="L12" s="70">
        <f t="shared" si="4"/>
        <v>12</v>
      </c>
      <c r="M12" s="70">
        <f t="shared" si="4"/>
        <v>15</v>
      </c>
      <c r="N12" s="70">
        <f t="shared" si="4"/>
        <v>311</v>
      </c>
      <c r="O12" s="120" t="s">
        <v>728</v>
      </c>
      <c r="P12" s="120" t="s">
        <v>728</v>
      </c>
      <c r="Q12" s="120" t="s">
        <v>728</v>
      </c>
      <c r="R12" s="70">
        <f t="shared" si="4"/>
        <v>61</v>
      </c>
      <c r="S12" s="70">
        <f t="shared" si="4"/>
        <v>5</v>
      </c>
      <c r="T12" s="70">
        <f t="shared" si="4"/>
        <v>1</v>
      </c>
      <c r="U12" s="70">
        <f t="shared" si="4"/>
        <v>14</v>
      </c>
      <c r="V12" s="70">
        <f t="shared" si="4"/>
        <v>89</v>
      </c>
      <c r="W12" s="70">
        <f t="shared" si="4"/>
        <v>0</v>
      </c>
      <c r="X12" s="70">
        <f t="shared" si="4"/>
        <v>47</v>
      </c>
      <c r="Y12" s="70">
        <f t="shared" ref="Y12" si="5">SUM(I12:X12)</f>
        <v>3344</v>
      </c>
      <c r="Z12" s="70">
        <f t="shared" ref="Z12" si="6">H12-Y12</f>
        <v>876</v>
      </c>
      <c r="AA12" s="71">
        <f t="shared" ref="AA12" si="7">Y12/H12</f>
        <v>0.79241706161137437</v>
      </c>
      <c r="AB12" s="71">
        <f t="shared" ref="AB12" si="8">Z12/H12</f>
        <v>0.2075829383886256</v>
      </c>
    </row>
    <row r="14" spans="1:38" s="32" customFormat="1" x14ac:dyDescent="0.25">
      <c r="A14" s="31"/>
      <c r="B14" s="31"/>
      <c r="C14" s="31"/>
      <c r="E14" s="133" t="s">
        <v>51</v>
      </c>
      <c r="F14" s="134"/>
      <c r="G14" s="134"/>
      <c r="H14" s="134"/>
      <c r="I14" s="109" t="s">
        <v>0</v>
      </c>
      <c r="J14" s="109" t="s">
        <v>1</v>
      </c>
      <c r="K14" s="109" t="s">
        <v>2</v>
      </c>
      <c r="L14" s="109" t="s">
        <v>27</v>
      </c>
      <c r="M14" s="109" t="s">
        <v>3</v>
      </c>
      <c r="N14" s="109" t="s">
        <v>28</v>
      </c>
      <c r="O14" s="109" t="s">
        <v>25</v>
      </c>
      <c r="P14" s="109" t="s">
        <v>29</v>
      </c>
      <c r="Q14" s="109" t="s">
        <v>4</v>
      </c>
      <c r="R14" s="36" t="s">
        <v>26</v>
      </c>
      <c r="S14" s="37" t="s">
        <v>46</v>
      </c>
      <c r="T14" s="37"/>
      <c r="AA14" s="33"/>
      <c r="AB14" s="3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x14ac:dyDescent="0.25">
      <c r="B15" s="3"/>
      <c r="C15" s="3"/>
      <c r="E15" s="134"/>
      <c r="F15" s="134"/>
      <c r="G15" s="134"/>
      <c r="H15" s="134"/>
      <c r="I15" s="96">
        <v>46</v>
      </c>
      <c r="J15" s="96">
        <v>1238</v>
      </c>
      <c r="K15" s="96">
        <v>1604</v>
      </c>
      <c r="L15" s="96">
        <v>56</v>
      </c>
      <c r="M15" s="96">
        <v>42</v>
      </c>
      <c r="N15" s="96">
        <v>311</v>
      </c>
      <c r="O15" s="96" t="s">
        <v>727</v>
      </c>
      <c r="P15" s="96" t="s">
        <v>727</v>
      </c>
      <c r="Q15" s="96" t="s">
        <v>727</v>
      </c>
      <c r="R15" s="97">
        <f>W12</f>
        <v>0</v>
      </c>
      <c r="S15" s="98">
        <f>X12</f>
        <v>47</v>
      </c>
      <c r="T15" s="38"/>
      <c r="AA15" s="10"/>
      <c r="AB15" s="10"/>
    </row>
    <row r="16" spans="1:38" ht="6.75" customHeight="1" x14ac:dyDescent="0.25">
      <c r="B16" s="3"/>
      <c r="C16" s="3"/>
      <c r="H16" s="12"/>
      <c r="I16" s="3"/>
      <c r="J16" s="3"/>
      <c r="K16" s="3"/>
      <c r="L16" s="3"/>
      <c r="M16" s="3"/>
      <c r="N16" s="3"/>
      <c r="O16" s="3"/>
      <c r="P16" s="3"/>
      <c r="Q16" s="3"/>
      <c r="R16" s="39"/>
      <c r="S16" s="40"/>
      <c r="T16" s="40"/>
      <c r="AA16" s="10"/>
      <c r="AB16" s="10"/>
    </row>
    <row r="17" spans="1:38" s="13" customFormat="1" x14ac:dyDescent="0.25">
      <c r="A17" s="34"/>
      <c r="B17" s="34"/>
      <c r="C17" s="34"/>
      <c r="E17" s="133" t="s">
        <v>52</v>
      </c>
      <c r="F17" s="133"/>
      <c r="G17" s="133"/>
      <c r="H17" s="133"/>
      <c r="I17" s="133" t="s">
        <v>530</v>
      </c>
      <c r="J17" s="134"/>
      <c r="K17" s="134"/>
      <c r="L17" s="133" t="s">
        <v>531</v>
      </c>
      <c r="M17" s="133"/>
      <c r="N17" s="109" t="s">
        <v>28</v>
      </c>
      <c r="O17" s="109" t="s">
        <v>25</v>
      </c>
      <c r="P17" s="109" t="s">
        <v>29</v>
      </c>
      <c r="Q17" s="109" t="s">
        <v>4</v>
      </c>
      <c r="AA17" s="35"/>
      <c r="AB17" s="35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x14ac:dyDescent="0.25">
      <c r="B18" s="3"/>
      <c r="C18" s="3"/>
      <c r="E18" s="133"/>
      <c r="F18" s="133"/>
      <c r="G18" s="133"/>
      <c r="H18" s="133"/>
      <c r="I18" s="135">
        <f>I15+K15+M15</f>
        <v>1692</v>
      </c>
      <c r="J18" s="136"/>
      <c r="K18" s="136"/>
      <c r="L18" s="135">
        <f>J15+L15</f>
        <v>1294</v>
      </c>
      <c r="M18" s="136"/>
      <c r="N18" s="110">
        <f>N15</f>
        <v>311</v>
      </c>
      <c r="O18" s="110" t="str">
        <f>O15</f>
        <v>N.P.</v>
      </c>
      <c r="P18" s="110" t="str">
        <f>P15</f>
        <v>N.P.</v>
      </c>
      <c r="Q18" s="110" t="str">
        <f>Q15</f>
        <v>N.P.</v>
      </c>
      <c r="AA18" s="10"/>
      <c r="AB18" s="10"/>
    </row>
    <row r="19" spans="1:38" x14ac:dyDescent="0.25">
      <c r="B19" s="3"/>
      <c r="C19" s="3"/>
    </row>
    <row r="21" spans="1:38" x14ac:dyDescent="0.25">
      <c r="A21" s="2">
        <v>1</v>
      </c>
      <c r="B21" s="2">
        <v>18</v>
      </c>
      <c r="C21" s="92">
        <v>44</v>
      </c>
      <c r="D21" s="1" t="s">
        <v>165</v>
      </c>
      <c r="E21" s="1" t="s">
        <v>165</v>
      </c>
      <c r="F21" s="2">
        <v>333</v>
      </c>
      <c r="G21" s="2" t="s">
        <v>10</v>
      </c>
      <c r="H21" s="24">
        <v>467</v>
      </c>
      <c r="I21" s="1">
        <v>5</v>
      </c>
      <c r="J21" s="1">
        <v>48</v>
      </c>
      <c r="K21" s="1">
        <v>106</v>
      </c>
      <c r="L21" s="1">
        <v>7</v>
      </c>
      <c r="M21" s="1">
        <v>3</v>
      </c>
      <c r="N21" s="1">
        <v>63</v>
      </c>
      <c r="O21" s="1">
        <v>63</v>
      </c>
      <c r="P21" s="1">
        <v>3</v>
      </c>
      <c r="Q21" s="1">
        <v>6</v>
      </c>
      <c r="R21" s="1">
        <v>2</v>
      </c>
      <c r="S21" s="1">
        <v>1</v>
      </c>
      <c r="T21" s="1">
        <v>0</v>
      </c>
      <c r="U21" s="1">
        <v>1</v>
      </c>
      <c r="V21" s="1">
        <v>0</v>
      </c>
      <c r="W21" s="1"/>
      <c r="X21" s="1">
        <v>14</v>
      </c>
      <c r="Y21" s="1">
        <f>SUM(I21:X21)</f>
        <v>322</v>
      </c>
      <c r="Z21" s="1">
        <f>H21-Y21</f>
        <v>145</v>
      </c>
      <c r="AA21" s="15">
        <f t="shared" ref="AA21" si="9">Y21/H21</f>
        <v>0.68950749464668093</v>
      </c>
      <c r="AB21" s="15">
        <f t="shared" ref="AB21" si="10">Z21/H21</f>
        <v>0.31049250535331907</v>
      </c>
    </row>
    <row r="22" spans="1:38" x14ac:dyDescent="0.25">
      <c r="A22" s="2">
        <v>2</v>
      </c>
      <c r="B22" s="2">
        <v>18</v>
      </c>
      <c r="C22" s="92">
        <v>44</v>
      </c>
      <c r="D22" s="1" t="s">
        <v>165</v>
      </c>
      <c r="E22" s="1" t="s">
        <v>165</v>
      </c>
      <c r="F22" s="2">
        <v>333</v>
      </c>
      <c r="G22" s="2" t="s">
        <v>11</v>
      </c>
      <c r="H22" s="24">
        <v>467</v>
      </c>
      <c r="I22" s="1">
        <v>2</v>
      </c>
      <c r="J22" s="1">
        <v>49</v>
      </c>
      <c r="K22" s="1">
        <v>111</v>
      </c>
      <c r="L22" s="1">
        <v>6</v>
      </c>
      <c r="M22" s="1">
        <v>3</v>
      </c>
      <c r="N22" s="1">
        <v>54</v>
      </c>
      <c r="O22" s="1">
        <v>45</v>
      </c>
      <c r="P22" s="1">
        <v>4</v>
      </c>
      <c r="Q22" s="1">
        <v>1</v>
      </c>
      <c r="R22" s="1">
        <v>5</v>
      </c>
      <c r="S22" s="1">
        <v>6</v>
      </c>
      <c r="T22" s="1">
        <v>0</v>
      </c>
      <c r="U22" s="1">
        <v>3</v>
      </c>
      <c r="V22" s="1">
        <v>10</v>
      </c>
      <c r="W22" s="1">
        <v>0</v>
      </c>
      <c r="X22" s="1">
        <v>19</v>
      </c>
      <c r="Y22" s="1">
        <f t="shared" ref="Y22:Y77" si="11">SUM(I22:X22)</f>
        <v>318</v>
      </c>
      <c r="Z22" s="1">
        <f t="shared" ref="Z22:Z77" si="12">H22-Y22</f>
        <v>149</v>
      </c>
      <c r="AA22" s="15">
        <f t="shared" ref="AA22:AA78" si="13">Y22/H22</f>
        <v>0.68094218415417562</v>
      </c>
      <c r="AB22" s="15">
        <f t="shared" ref="AB22:AB78" si="14">Z22/H22</f>
        <v>0.31905781584582443</v>
      </c>
    </row>
    <row r="23" spans="1:38" x14ac:dyDescent="0.25">
      <c r="A23" s="2">
        <v>3</v>
      </c>
      <c r="B23" s="2">
        <v>18</v>
      </c>
      <c r="C23" s="92">
        <v>44</v>
      </c>
      <c r="D23" s="1" t="s">
        <v>165</v>
      </c>
      <c r="E23" s="1" t="s">
        <v>165</v>
      </c>
      <c r="F23" s="2">
        <v>334</v>
      </c>
      <c r="G23" s="2" t="s">
        <v>10</v>
      </c>
      <c r="H23" s="24">
        <v>396</v>
      </c>
      <c r="I23" s="1">
        <v>10</v>
      </c>
      <c r="J23" s="1">
        <v>62</v>
      </c>
      <c r="K23" s="1">
        <v>42</v>
      </c>
      <c r="L23" s="1">
        <v>6</v>
      </c>
      <c r="M23" s="1">
        <v>2</v>
      </c>
      <c r="N23" s="1">
        <v>68</v>
      </c>
      <c r="O23" s="1">
        <v>33</v>
      </c>
      <c r="P23" s="1">
        <v>3</v>
      </c>
      <c r="Q23" s="1">
        <v>1</v>
      </c>
      <c r="R23" s="1">
        <v>1</v>
      </c>
      <c r="S23" s="1">
        <v>0</v>
      </c>
      <c r="T23" s="1">
        <v>2</v>
      </c>
      <c r="U23" s="1">
        <v>1</v>
      </c>
      <c r="V23" s="1">
        <v>3</v>
      </c>
      <c r="W23" s="1">
        <v>0</v>
      </c>
      <c r="X23" s="1">
        <v>3</v>
      </c>
      <c r="Y23" s="1">
        <f t="shared" si="11"/>
        <v>237</v>
      </c>
      <c r="Z23" s="1">
        <f t="shared" si="12"/>
        <v>159</v>
      </c>
      <c r="AA23" s="15">
        <f t="shared" si="13"/>
        <v>0.59848484848484851</v>
      </c>
      <c r="AB23" s="15">
        <f t="shared" si="14"/>
        <v>0.40151515151515149</v>
      </c>
    </row>
    <row r="24" spans="1:38" x14ac:dyDescent="0.25">
      <c r="A24" s="2">
        <v>4</v>
      </c>
      <c r="B24" s="2">
        <v>18</v>
      </c>
      <c r="C24" s="92">
        <v>44</v>
      </c>
      <c r="D24" s="1" t="s">
        <v>165</v>
      </c>
      <c r="E24" s="1" t="s">
        <v>165</v>
      </c>
      <c r="F24" s="2">
        <v>334</v>
      </c>
      <c r="G24" s="2" t="s">
        <v>11</v>
      </c>
      <c r="H24" s="24">
        <v>397</v>
      </c>
      <c r="I24" s="1">
        <v>5</v>
      </c>
      <c r="J24" s="1">
        <v>46</v>
      </c>
      <c r="K24" s="1">
        <v>56</v>
      </c>
      <c r="L24" s="1">
        <v>4</v>
      </c>
      <c r="M24" s="1">
        <v>5</v>
      </c>
      <c r="N24" s="1">
        <v>61</v>
      </c>
      <c r="O24" s="1">
        <v>32</v>
      </c>
      <c r="P24" s="1">
        <v>4</v>
      </c>
      <c r="Q24" s="1">
        <v>1</v>
      </c>
      <c r="R24" s="1">
        <v>3</v>
      </c>
      <c r="S24" s="1">
        <v>3</v>
      </c>
      <c r="T24" s="1">
        <v>0</v>
      </c>
      <c r="U24" s="1">
        <v>0</v>
      </c>
      <c r="V24" s="1">
        <v>7</v>
      </c>
      <c r="W24" s="1">
        <v>0</v>
      </c>
      <c r="X24" s="1">
        <v>10</v>
      </c>
      <c r="Y24" s="1">
        <f t="shared" si="11"/>
        <v>237</v>
      </c>
      <c r="Z24" s="1">
        <f t="shared" si="12"/>
        <v>160</v>
      </c>
      <c r="AA24" s="15">
        <f t="shared" si="13"/>
        <v>0.59697732997481112</v>
      </c>
      <c r="AB24" s="15">
        <f t="shared" si="14"/>
        <v>0.40302267002518893</v>
      </c>
    </row>
    <row r="25" spans="1:38" x14ac:dyDescent="0.25">
      <c r="A25" s="2">
        <v>5</v>
      </c>
      <c r="B25" s="2">
        <v>18</v>
      </c>
      <c r="C25" s="92">
        <v>44</v>
      </c>
      <c r="D25" s="1" t="s">
        <v>165</v>
      </c>
      <c r="E25" s="1" t="s">
        <v>165</v>
      </c>
      <c r="F25" s="2">
        <v>335</v>
      </c>
      <c r="G25" s="2" t="s">
        <v>10</v>
      </c>
      <c r="H25" s="24">
        <v>481</v>
      </c>
      <c r="I25" s="1">
        <v>8</v>
      </c>
      <c r="J25" s="1">
        <v>34</v>
      </c>
      <c r="K25" s="1">
        <v>60</v>
      </c>
      <c r="L25" s="1">
        <v>1</v>
      </c>
      <c r="M25" s="1">
        <v>1</v>
      </c>
      <c r="N25" s="1">
        <v>80</v>
      </c>
      <c r="O25" s="1">
        <v>70</v>
      </c>
      <c r="P25" s="1">
        <v>4</v>
      </c>
      <c r="Q25" s="1">
        <v>2</v>
      </c>
      <c r="R25" s="1">
        <v>6</v>
      </c>
      <c r="S25" s="1">
        <v>3</v>
      </c>
      <c r="T25" s="1">
        <v>3</v>
      </c>
      <c r="U25" s="1">
        <v>0</v>
      </c>
      <c r="V25" s="1">
        <v>3</v>
      </c>
      <c r="W25" s="1">
        <v>1</v>
      </c>
      <c r="X25" s="1">
        <v>15</v>
      </c>
      <c r="Y25" s="1">
        <f t="shared" si="11"/>
        <v>291</v>
      </c>
      <c r="Z25" s="1">
        <f t="shared" si="12"/>
        <v>190</v>
      </c>
      <c r="AA25" s="15">
        <f t="shared" si="13"/>
        <v>0.60498960498960497</v>
      </c>
      <c r="AB25" s="15">
        <f t="shared" si="14"/>
        <v>0.39501039501039503</v>
      </c>
    </row>
    <row r="26" spans="1:38" x14ac:dyDescent="0.25">
      <c r="A26" s="2">
        <v>6</v>
      </c>
      <c r="B26" s="2">
        <v>18</v>
      </c>
      <c r="C26" s="92">
        <v>44</v>
      </c>
      <c r="D26" s="1" t="s">
        <v>165</v>
      </c>
      <c r="E26" s="1" t="s">
        <v>165</v>
      </c>
      <c r="F26" s="2">
        <v>335</v>
      </c>
      <c r="G26" s="2" t="s">
        <v>11</v>
      </c>
      <c r="H26" s="24">
        <v>482</v>
      </c>
      <c r="I26" s="1">
        <v>3</v>
      </c>
      <c r="J26" s="1">
        <v>46</v>
      </c>
      <c r="K26" s="1">
        <v>53</v>
      </c>
      <c r="L26" s="1">
        <v>5</v>
      </c>
      <c r="M26" s="1">
        <v>3</v>
      </c>
      <c r="N26" s="1">
        <v>76</v>
      </c>
      <c r="O26" s="1">
        <v>52</v>
      </c>
      <c r="P26" s="1">
        <v>5</v>
      </c>
      <c r="Q26" s="1">
        <v>0</v>
      </c>
      <c r="R26" s="1">
        <v>1</v>
      </c>
      <c r="S26" s="1">
        <v>1</v>
      </c>
      <c r="T26" s="1">
        <v>0</v>
      </c>
      <c r="U26" s="1">
        <v>7</v>
      </c>
      <c r="V26" s="1">
        <v>10</v>
      </c>
      <c r="W26" s="1">
        <v>0</v>
      </c>
      <c r="X26" s="1">
        <v>12</v>
      </c>
      <c r="Y26" s="1">
        <f t="shared" si="11"/>
        <v>274</v>
      </c>
      <c r="Z26" s="1">
        <f t="shared" si="12"/>
        <v>208</v>
      </c>
      <c r="AA26" s="15">
        <f t="shared" si="13"/>
        <v>0.56846473029045641</v>
      </c>
      <c r="AB26" s="15">
        <f t="shared" si="14"/>
        <v>0.43153526970954359</v>
      </c>
    </row>
    <row r="27" spans="1:38" x14ac:dyDescent="0.25">
      <c r="A27" s="2">
        <v>7</v>
      </c>
      <c r="B27" s="2">
        <v>18</v>
      </c>
      <c r="C27" s="92">
        <v>44</v>
      </c>
      <c r="D27" s="1" t="s">
        <v>165</v>
      </c>
      <c r="E27" s="1" t="s">
        <v>165</v>
      </c>
      <c r="F27" s="2">
        <v>336</v>
      </c>
      <c r="G27" s="2" t="s">
        <v>10</v>
      </c>
      <c r="H27" s="24">
        <v>384</v>
      </c>
      <c r="I27" s="1">
        <v>8</v>
      </c>
      <c r="J27" s="1">
        <v>39</v>
      </c>
      <c r="K27" s="1">
        <v>83</v>
      </c>
      <c r="L27" s="1">
        <v>6</v>
      </c>
      <c r="M27" s="1">
        <v>1</v>
      </c>
      <c r="N27" s="1">
        <v>50</v>
      </c>
      <c r="O27" s="1">
        <v>61</v>
      </c>
      <c r="P27" s="1">
        <v>5</v>
      </c>
      <c r="Q27" s="1">
        <v>0</v>
      </c>
      <c r="R27" s="1">
        <v>1</v>
      </c>
      <c r="S27" s="1">
        <v>1</v>
      </c>
      <c r="T27" s="1">
        <v>0</v>
      </c>
      <c r="U27" s="1">
        <v>3</v>
      </c>
      <c r="V27" s="1">
        <v>4</v>
      </c>
      <c r="W27" s="1">
        <v>0</v>
      </c>
      <c r="X27" s="1">
        <v>1</v>
      </c>
      <c r="Y27" s="1">
        <f t="shared" si="11"/>
        <v>263</v>
      </c>
      <c r="Z27" s="1">
        <f t="shared" si="12"/>
        <v>121</v>
      </c>
      <c r="AA27" s="15">
        <f t="shared" si="13"/>
        <v>0.68489583333333337</v>
      </c>
      <c r="AB27" s="15">
        <f t="shared" si="14"/>
        <v>0.31510416666666669</v>
      </c>
    </row>
    <row r="28" spans="1:38" x14ac:dyDescent="0.25">
      <c r="A28" s="2">
        <v>8</v>
      </c>
      <c r="B28" s="2">
        <v>18</v>
      </c>
      <c r="C28" s="92">
        <v>44</v>
      </c>
      <c r="D28" s="1" t="s">
        <v>165</v>
      </c>
      <c r="E28" s="1" t="s">
        <v>165</v>
      </c>
      <c r="F28" s="2">
        <v>336</v>
      </c>
      <c r="G28" s="2" t="s">
        <v>11</v>
      </c>
      <c r="H28" s="24">
        <v>384</v>
      </c>
      <c r="I28" s="1">
        <v>7</v>
      </c>
      <c r="J28" s="1">
        <v>23</v>
      </c>
      <c r="K28" s="1">
        <v>61</v>
      </c>
      <c r="L28" s="1">
        <v>4</v>
      </c>
      <c r="M28" s="1">
        <v>8</v>
      </c>
      <c r="N28" s="1">
        <v>52</v>
      </c>
      <c r="O28" s="1">
        <v>72</v>
      </c>
      <c r="P28" s="1">
        <v>7</v>
      </c>
      <c r="Q28" s="1">
        <v>2</v>
      </c>
      <c r="R28" s="1">
        <v>3</v>
      </c>
      <c r="S28" s="1">
        <v>0</v>
      </c>
      <c r="T28" s="1">
        <v>0</v>
      </c>
      <c r="U28" s="1">
        <v>2</v>
      </c>
      <c r="V28" s="1">
        <v>2</v>
      </c>
      <c r="W28" s="1">
        <v>0</v>
      </c>
      <c r="X28" s="1">
        <v>9</v>
      </c>
      <c r="Y28" s="1">
        <f t="shared" si="11"/>
        <v>252</v>
      </c>
      <c r="Z28" s="1">
        <f t="shared" si="12"/>
        <v>132</v>
      </c>
      <c r="AA28" s="15">
        <f t="shared" si="13"/>
        <v>0.65625</v>
      </c>
      <c r="AB28" s="15">
        <f t="shared" si="14"/>
        <v>0.34375</v>
      </c>
    </row>
    <row r="29" spans="1:38" x14ac:dyDescent="0.25">
      <c r="A29" s="2">
        <v>9</v>
      </c>
      <c r="B29" s="2">
        <v>18</v>
      </c>
      <c r="C29" s="92">
        <v>44</v>
      </c>
      <c r="D29" s="1" t="s">
        <v>165</v>
      </c>
      <c r="E29" s="1" t="s">
        <v>165</v>
      </c>
      <c r="F29" s="2">
        <v>337</v>
      </c>
      <c r="G29" s="2" t="s">
        <v>10</v>
      </c>
      <c r="H29" s="24">
        <v>427</v>
      </c>
      <c r="I29" s="1">
        <v>3</v>
      </c>
      <c r="J29" s="1">
        <v>51</v>
      </c>
      <c r="K29" s="1">
        <v>58</v>
      </c>
      <c r="L29" s="1">
        <v>5</v>
      </c>
      <c r="M29" s="1">
        <v>1</v>
      </c>
      <c r="N29" s="1">
        <v>68</v>
      </c>
      <c r="O29" s="1">
        <v>50</v>
      </c>
      <c r="P29" s="1">
        <v>13</v>
      </c>
      <c r="Q29" s="1">
        <v>3</v>
      </c>
      <c r="R29" s="1">
        <v>2</v>
      </c>
      <c r="S29" s="1">
        <v>0</v>
      </c>
      <c r="T29" s="1">
        <v>1</v>
      </c>
      <c r="U29" s="1">
        <v>0</v>
      </c>
      <c r="V29" s="1">
        <v>7</v>
      </c>
      <c r="W29" s="1">
        <v>0</v>
      </c>
      <c r="X29" s="1">
        <v>2</v>
      </c>
      <c r="Y29" s="1">
        <f t="shared" si="11"/>
        <v>264</v>
      </c>
      <c r="Z29" s="1">
        <f t="shared" si="12"/>
        <v>163</v>
      </c>
      <c r="AA29" s="15">
        <f t="shared" si="13"/>
        <v>0.61826697892271665</v>
      </c>
      <c r="AB29" s="15">
        <f t="shared" si="14"/>
        <v>0.38173302107728335</v>
      </c>
    </row>
    <row r="30" spans="1:38" x14ac:dyDescent="0.25">
      <c r="A30" s="2">
        <v>10</v>
      </c>
      <c r="B30" s="2">
        <v>18</v>
      </c>
      <c r="C30" s="92">
        <v>44</v>
      </c>
      <c r="D30" s="1" t="s">
        <v>165</v>
      </c>
      <c r="E30" s="1" t="s">
        <v>165</v>
      </c>
      <c r="F30" s="2">
        <v>337</v>
      </c>
      <c r="G30" s="2" t="s">
        <v>11</v>
      </c>
      <c r="H30" s="24">
        <v>427</v>
      </c>
      <c r="I30" s="1">
        <v>1</v>
      </c>
      <c r="J30" s="1">
        <v>61</v>
      </c>
      <c r="K30" s="1">
        <v>65</v>
      </c>
      <c r="L30" s="1">
        <v>2</v>
      </c>
      <c r="M30" s="1">
        <v>4</v>
      </c>
      <c r="N30" s="1">
        <v>76</v>
      </c>
      <c r="O30" s="1">
        <v>49</v>
      </c>
      <c r="P30" s="1">
        <v>8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10</v>
      </c>
      <c r="W30" s="1">
        <v>0</v>
      </c>
      <c r="X30" s="1">
        <v>6</v>
      </c>
      <c r="Y30" s="1">
        <f t="shared" si="11"/>
        <v>282</v>
      </c>
      <c r="Z30" s="1">
        <f t="shared" si="12"/>
        <v>145</v>
      </c>
      <c r="AA30" s="15">
        <f t="shared" si="13"/>
        <v>0.66042154566744726</v>
      </c>
      <c r="AB30" s="15">
        <f t="shared" si="14"/>
        <v>0.33957845433255268</v>
      </c>
    </row>
    <row r="31" spans="1:38" x14ac:dyDescent="0.25">
      <c r="A31" s="2">
        <v>11</v>
      </c>
      <c r="B31" s="2">
        <v>18</v>
      </c>
      <c r="C31" s="92">
        <v>44</v>
      </c>
      <c r="D31" s="1" t="s">
        <v>165</v>
      </c>
      <c r="E31" s="1" t="s">
        <v>165</v>
      </c>
      <c r="F31" s="2">
        <v>338</v>
      </c>
      <c r="G31" s="2" t="s">
        <v>10</v>
      </c>
      <c r="H31" s="24">
        <v>489</v>
      </c>
      <c r="I31" s="1">
        <v>3</v>
      </c>
      <c r="J31" s="1">
        <v>43</v>
      </c>
      <c r="K31" s="1">
        <v>71</v>
      </c>
      <c r="L31" s="1">
        <v>3</v>
      </c>
      <c r="M31" s="1">
        <v>1</v>
      </c>
      <c r="N31" s="1">
        <v>81</v>
      </c>
      <c r="O31" s="1">
        <v>78</v>
      </c>
      <c r="P31" s="1">
        <v>13</v>
      </c>
      <c r="Q31" s="1">
        <v>5</v>
      </c>
      <c r="R31" s="1">
        <v>4</v>
      </c>
      <c r="S31" s="1">
        <v>0</v>
      </c>
      <c r="T31" s="1">
        <v>0</v>
      </c>
      <c r="U31" s="1">
        <v>0</v>
      </c>
      <c r="V31" s="1">
        <v>4</v>
      </c>
      <c r="W31" s="1">
        <v>0</v>
      </c>
      <c r="X31" s="1">
        <v>5</v>
      </c>
      <c r="Y31" s="1">
        <f t="shared" si="11"/>
        <v>311</v>
      </c>
      <c r="Z31" s="1">
        <f t="shared" si="12"/>
        <v>178</v>
      </c>
      <c r="AA31" s="15">
        <f t="shared" si="13"/>
        <v>0.63599182004089982</v>
      </c>
      <c r="AB31" s="15">
        <f t="shared" si="14"/>
        <v>0.36400817995910023</v>
      </c>
    </row>
    <row r="32" spans="1:38" x14ac:dyDescent="0.25">
      <c r="A32" s="2">
        <v>12</v>
      </c>
      <c r="B32" s="2">
        <v>18</v>
      </c>
      <c r="C32" s="92">
        <v>44</v>
      </c>
      <c r="D32" s="1" t="s">
        <v>165</v>
      </c>
      <c r="E32" s="1" t="s">
        <v>165</v>
      </c>
      <c r="F32" s="2">
        <v>338</v>
      </c>
      <c r="G32" s="2" t="s">
        <v>11</v>
      </c>
      <c r="H32" s="24">
        <v>489</v>
      </c>
      <c r="I32" s="1">
        <v>5</v>
      </c>
      <c r="J32" s="1">
        <v>55</v>
      </c>
      <c r="K32" s="1">
        <v>74</v>
      </c>
      <c r="L32" s="1">
        <v>4</v>
      </c>
      <c r="M32" s="1">
        <v>7</v>
      </c>
      <c r="N32" s="1">
        <v>79</v>
      </c>
      <c r="O32" s="1">
        <v>60</v>
      </c>
      <c r="P32" s="1">
        <v>9</v>
      </c>
      <c r="Q32" s="1">
        <v>6</v>
      </c>
      <c r="R32" s="1">
        <v>4</v>
      </c>
      <c r="S32" s="1">
        <v>0</v>
      </c>
      <c r="T32" s="1">
        <v>1</v>
      </c>
      <c r="U32" s="1">
        <v>0</v>
      </c>
      <c r="V32" s="1">
        <v>5</v>
      </c>
      <c r="W32" s="1">
        <v>0</v>
      </c>
      <c r="X32" s="1">
        <v>8</v>
      </c>
      <c r="Y32" s="1">
        <f t="shared" si="11"/>
        <v>317</v>
      </c>
      <c r="Z32" s="1">
        <f t="shared" si="12"/>
        <v>172</v>
      </c>
      <c r="AA32" s="15">
        <f t="shared" si="13"/>
        <v>0.6482617586912065</v>
      </c>
      <c r="AB32" s="15">
        <f t="shared" si="14"/>
        <v>0.35173824130879344</v>
      </c>
    </row>
    <row r="33" spans="1:28" x14ac:dyDescent="0.25">
      <c r="A33" s="2">
        <v>13</v>
      </c>
      <c r="B33" s="2">
        <v>18</v>
      </c>
      <c r="C33" s="92">
        <v>44</v>
      </c>
      <c r="D33" s="1" t="s">
        <v>165</v>
      </c>
      <c r="E33" s="1" t="s">
        <v>165</v>
      </c>
      <c r="F33" s="2">
        <v>339</v>
      </c>
      <c r="G33" s="2" t="s">
        <v>10</v>
      </c>
      <c r="H33" s="24">
        <v>490</v>
      </c>
      <c r="I33" s="1">
        <v>6</v>
      </c>
      <c r="J33" s="1">
        <v>62</v>
      </c>
      <c r="K33" s="1">
        <v>85</v>
      </c>
      <c r="L33" s="1">
        <v>3</v>
      </c>
      <c r="M33" s="1">
        <v>4</v>
      </c>
      <c r="N33" s="1">
        <v>80</v>
      </c>
      <c r="O33" s="1">
        <v>84</v>
      </c>
      <c r="P33" s="1">
        <v>5</v>
      </c>
      <c r="Q33" s="1">
        <v>0</v>
      </c>
      <c r="R33" s="1">
        <v>3</v>
      </c>
      <c r="S33" s="1">
        <v>0</v>
      </c>
      <c r="T33" s="1">
        <v>0</v>
      </c>
      <c r="U33" s="1">
        <v>0</v>
      </c>
      <c r="V33" s="1">
        <v>4</v>
      </c>
      <c r="W33" s="1">
        <v>0</v>
      </c>
      <c r="X33" s="1">
        <v>2</v>
      </c>
      <c r="Y33" s="1">
        <f t="shared" si="11"/>
        <v>338</v>
      </c>
      <c r="Z33" s="1">
        <f t="shared" si="12"/>
        <v>152</v>
      </c>
      <c r="AA33" s="15">
        <f t="shared" si="13"/>
        <v>0.68979591836734699</v>
      </c>
      <c r="AB33" s="15">
        <f t="shared" si="14"/>
        <v>0.31020408163265306</v>
      </c>
    </row>
    <row r="34" spans="1:28" x14ac:dyDescent="0.25">
      <c r="A34" s="2">
        <v>14</v>
      </c>
      <c r="B34" s="2">
        <v>18</v>
      </c>
      <c r="C34" s="92">
        <v>44</v>
      </c>
      <c r="D34" s="1" t="s">
        <v>165</v>
      </c>
      <c r="E34" s="1" t="s">
        <v>165</v>
      </c>
      <c r="F34" s="2">
        <v>339</v>
      </c>
      <c r="G34" s="2" t="s">
        <v>11</v>
      </c>
      <c r="H34" s="24">
        <v>490</v>
      </c>
      <c r="I34" s="1">
        <v>7</v>
      </c>
      <c r="J34" s="1">
        <v>45</v>
      </c>
      <c r="K34" s="1">
        <v>67</v>
      </c>
      <c r="L34" s="1">
        <v>4</v>
      </c>
      <c r="M34" s="1">
        <v>3</v>
      </c>
      <c r="N34" s="1">
        <v>65</v>
      </c>
      <c r="O34" s="1">
        <v>78</v>
      </c>
      <c r="P34" s="1">
        <v>3</v>
      </c>
      <c r="Q34" s="1">
        <v>3</v>
      </c>
      <c r="R34" s="1">
        <v>2</v>
      </c>
      <c r="S34" s="1">
        <v>1</v>
      </c>
      <c r="T34" s="1">
        <v>0</v>
      </c>
      <c r="U34" s="1">
        <v>0</v>
      </c>
      <c r="V34" s="1">
        <v>4</v>
      </c>
      <c r="W34" s="1">
        <v>0</v>
      </c>
      <c r="X34" s="1">
        <v>0</v>
      </c>
      <c r="Y34" s="1">
        <f t="shared" si="11"/>
        <v>282</v>
      </c>
      <c r="Z34" s="1">
        <f t="shared" si="12"/>
        <v>208</v>
      </c>
      <c r="AA34" s="15">
        <f t="shared" si="13"/>
        <v>0.57551020408163267</v>
      </c>
      <c r="AB34" s="15">
        <f t="shared" si="14"/>
        <v>0.42448979591836733</v>
      </c>
    </row>
    <row r="35" spans="1:28" x14ac:dyDescent="0.25">
      <c r="A35" s="2">
        <v>15</v>
      </c>
      <c r="B35" s="2">
        <v>18</v>
      </c>
      <c r="C35" s="92">
        <v>44</v>
      </c>
      <c r="D35" s="1" t="s">
        <v>165</v>
      </c>
      <c r="E35" s="1" t="s">
        <v>165</v>
      </c>
      <c r="F35" s="2">
        <v>340</v>
      </c>
      <c r="G35" s="2" t="s">
        <v>10</v>
      </c>
      <c r="H35" s="24">
        <v>384</v>
      </c>
      <c r="I35" s="1">
        <v>7</v>
      </c>
      <c r="J35" s="1">
        <v>35</v>
      </c>
      <c r="K35" s="1">
        <v>44</v>
      </c>
      <c r="L35" s="1">
        <v>2</v>
      </c>
      <c r="M35" s="1">
        <v>3</v>
      </c>
      <c r="N35" s="1">
        <v>58</v>
      </c>
      <c r="O35" s="1">
        <v>82</v>
      </c>
      <c r="P35" s="1">
        <v>6</v>
      </c>
      <c r="Q35" s="1">
        <v>3</v>
      </c>
      <c r="R35" s="1">
        <v>5</v>
      </c>
      <c r="S35" s="1">
        <v>1</v>
      </c>
      <c r="T35" s="1">
        <v>0</v>
      </c>
      <c r="U35" s="1">
        <v>0</v>
      </c>
      <c r="V35" s="1">
        <v>6</v>
      </c>
      <c r="W35" s="1">
        <v>0</v>
      </c>
      <c r="X35" s="1">
        <v>5</v>
      </c>
      <c r="Y35" s="1">
        <f t="shared" si="11"/>
        <v>257</v>
      </c>
      <c r="Z35" s="1">
        <f t="shared" si="12"/>
        <v>127</v>
      </c>
      <c r="AA35" s="15">
        <f t="shared" si="13"/>
        <v>0.66927083333333337</v>
      </c>
      <c r="AB35" s="15">
        <f t="shared" si="14"/>
        <v>0.33072916666666669</v>
      </c>
    </row>
    <row r="36" spans="1:28" x14ac:dyDescent="0.25">
      <c r="A36" s="2">
        <v>16</v>
      </c>
      <c r="B36" s="2">
        <v>18</v>
      </c>
      <c r="C36" s="92">
        <v>44</v>
      </c>
      <c r="D36" s="1" t="s">
        <v>165</v>
      </c>
      <c r="E36" s="1" t="s">
        <v>165</v>
      </c>
      <c r="F36" s="2">
        <v>340</v>
      </c>
      <c r="G36" s="2" t="s">
        <v>11</v>
      </c>
      <c r="H36" s="24">
        <v>385</v>
      </c>
      <c r="I36" s="1">
        <v>6</v>
      </c>
      <c r="J36" s="1">
        <v>49</v>
      </c>
      <c r="K36" s="1">
        <v>40</v>
      </c>
      <c r="L36" s="1">
        <v>3</v>
      </c>
      <c r="M36" s="1">
        <v>4</v>
      </c>
      <c r="N36" s="1">
        <v>49</v>
      </c>
      <c r="O36" s="1">
        <v>82</v>
      </c>
      <c r="P36" s="1">
        <v>7</v>
      </c>
      <c r="Q36" s="1">
        <v>3</v>
      </c>
      <c r="R36" s="1">
        <v>3</v>
      </c>
      <c r="S36" s="1">
        <v>0</v>
      </c>
      <c r="T36" s="1">
        <v>0</v>
      </c>
      <c r="U36" s="1">
        <v>0</v>
      </c>
      <c r="V36" s="1">
        <v>9</v>
      </c>
      <c r="W36" s="1">
        <v>1</v>
      </c>
      <c r="X36" s="1">
        <v>10</v>
      </c>
      <c r="Y36" s="1">
        <f t="shared" si="11"/>
        <v>266</v>
      </c>
      <c r="Z36" s="1">
        <f t="shared" si="12"/>
        <v>119</v>
      </c>
      <c r="AA36" s="15">
        <f t="shared" si="13"/>
        <v>0.69090909090909092</v>
      </c>
      <c r="AB36" s="15">
        <f t="shared" si="14"/>
        <v>0.30909090909090908</v>
      </c>
    </row>
    <row r="37" spans="1:28" x14ac:dyDescent="0.25">
      <c r="A37" s="2">
        <v>17</v>
      </c>
      <c r="B37" s="2">
        <v>18</v>
      </c>
      <c r="C37" s="92">
        <v>44</v>
      </c>
      <c r="D37" s="1" t="s">
        <v>165</v>
      </c>
      <c r="E37" s="1" t="s">
        <v>165</v>
      </c>
      <c r="F37" s="2">
        <v>341</v>
      </c>
      <c r="G37" s="2" t="s">
        <v>10</v>
      </c>
      <c r="H37" s="24">
        <v>514</v>
      </c>
      <c r="I37" s="1">
        <v>17</v>
      </c>
      <c r="J37" s="1">
        <v>25</v>
      </c>
      <c r="K37" s="1">
        <v>69</v>
      </c>
      <c r="L37" s="1">
        <v>4</v>
      </c>
      <c r="M37" s="1">
        <v>11</v>
      </c>
      <c r="N37" s="1">
        <v>58</v>
      </c>
      <c r="O37" s="1">
        <v>103</v>
      </c>
      <c r="P37" s="1">
        <v>11</v>
      </c>
      <c r="Q37" s="1">
        <v>5</v>
      </c>
      <c r="R37" s="1">
        <v>3</v>
      </c>
      <c r="S37" s="1">
        <v>2</v>
      </c>
      <c r="T37" s="1">
        <v>0</v>
      </c>
      <c r="U37" s="1">
        <v>2</v>
      </c>
      <c r="V37" s="1">
        <v>0</v>
      </c>
      <c r="W37" s="1">
        <v>0</v>
      </c>
      <c r="X37" s="4">
        <v>12</v>
      </c>
      <c r="Y37" s="1">
        <f t="shared" si="11"/>
        <v>322</v>
      </c>
      <c r="Z37" s="1">
        <f t="shared" si="12"/>
        <v>192</v>
      </c>
      <c r="AA37" s="15">
        <f t="shared" si="13"/>
        <v>0.62645914396887159</v>
      </c>
      <c r="AB37" s="15">
        <f t="shared" si="14"/>
        <v>0.37354085603112841</v>
      </c>
    </row>
    <row r="38" spans="1:28" x14ac:dyDescent="0.25">
      <c r="A38" s="2">
        <v>18</v>
      </c>
      <c r="B38" s="2">
        <v>18</v>
      </c>
      <c r="C38" s="92">
        <v>44</v>
      </c>
      <c r="D38" s="1" t="s">
        <v>165</v>
      </c>
      <c r="E38" s="1" t="s">
        <v>165</v>
      </c>
      <c r="F38" s="2">
        <v>341</v>
      </c>
      <c r="G38" s="2" t="s">
        <v>11</v>
      </c>
      <c r="H38" s="24">
        <v>514</v>
      </c>
      <c r="I38" s="1">
        <v>8</v>
      </c>
      <c r="J38" s="1">
        <v>29</v>
      </c>
      <c r="K38" s="1">
        <v>73</v>
      </c>
      <c r="L38" s="1">
        <v>3</v>
      </c>
      <c r="M38" s="1">
        <v>5</v>
      </c>
      <c r="N38" s="1">
        <v>68</v>
      </c>
      <c r="O38" s="1">
        <v>94</v>
      </c>
      <c r="P38" s="1">
        <v>14</v>
      </c>
      <c r="Q38" s="1">
        <v>2</v>
      </c>
      <c r="R38" s="1">
        <v>1</v>
      </c>
      <c r="S38" s="1">
        <v>0</v>
      </c>
      <c r="T38" s="1">
        <v>1</v>
      </c>
      <c r="U38" s="1">
        <v>0</v>
      </c>
      <c r="V38" s="1">
        <v>5</v>
      </c>
      <c r="W38" s="1">
        <v>0</v>
      </c>
      <c r="X38" s="1">
        <v>7</v>
      </c>
      <c r="Y38" s="1">
        <f t="shared" si="11"/>
        <v>310</v>
      </c>
      <c r="Z38" s="1">
        <f t="shared" si="12"/>
        <v>204</v>
      </c>
      <c r="AA38" s="15">
        <f t="shared" si="13"/>
        <v>0.60311284046692604</v>
      </c>
      <c r="AB38" s="15">
        <f t="shared" si="14"/>
        <v>0.39688715953307391</v>
      </c>
    </row>
    <row r="39" spans="1:28" x14ac:dyDescent="0.25">
      <c r="A39" s="2">
        <v>19</v>
      </c>
      <c r="B39" s="2">
        <v>18</v>
      </c>
      <c r="C39" s="92">
        <v>44</v>
      </c>
      <c r="D39" s="1" t="s">
        <v>165</v>
      </c>
      <c r="E39" s="1" t="s">
        <v>165</v>
      </c>
      <c r="F39" s="2">
        <v>341</v>
      </c>
      <c r="G39" s="2" t="s">
        <v>12</v>
      </c>
      <c r="H39" s="24">
        <v>514</v>
      </c>
      <c r="I39" s="1">
        <v>14</v>
      </c>
      <c r="J39" s="1">
        <v>32</v>
      </c>
      <c r="K39" s="1">
        <v>93</v>
      </c>
      <c r="L39" s="1">
        <v>4</v>
      </c>
      <c r="M39" s="1">
        <v>8</v>
      </c>
      <c r="N39" s="1">
        <v>67</v>
      </c>
      <c r="O39" s="1">
        <v>89</v>
      </c>
      <c r="P39" s="1">
        <v>12</v>
      </c>
      <c r="Q39" s="1">
        <v>1</v>
      </c>
      <c r="R39" s="1">
        <v>3</v>
      </c>
      <c r="S39" s="1">
        <v>0</v>
      </c>
      <c r="T39" s="1">
        <v>0</v>
      </c>
      <c r="U39" s="1">
        <v>0</v>
      </c>
      <c r="V39" s="1">
        <v>4</v>
      </c>
      <c r="W39" s="1">
        <v>0</v>
      </c>
      <c r="X39" s="1">
        <v>6</v>
      </c>
      <c r="Y39" s="1">
        <f t="shared" si="11"/>
        <v>333</v>
      </c>
      <c r="Z39" s="1">
        <f t="shared" si="12"/>
        <v>181</v>
      </c>
      <c r="AA39" s="15">
        <f t="shared" si="13"/>
        <v>0.64785992217898836</v>
      </c>
      <c r="AB39" s="15">
        <f t="shared" si="14"/>
        <v>0.3521400778210117</v>
      </c>
    </row>
    <row r="40" spans="1:28" x14ac:dyDescent="0.25">
      <c r="A40" s="2">
        <v>20</v>
      </c>
      <c r="B40" s="2">
        <v>18</v>
      </c>
      <c r="C40" s="92">
        <v>44</v>
      </c>
      <c r="D40" s="1" t="s">
        <v>165</v>
      </c>
      <c r="E40" s="1" t="s">
        <v>165</v>
      </c>
      <c r="F40" s="2">
        <v>342</v>
      </c>
      <c r="G40" s="2" t="s">
        <v>10</v>
      </c>
      <c r="H40" s="24">
        <v>486</v>
      </c>
      <c r="I40" s="1">
        <v>7</v>
      </c>
      <c r="J40" s="1">
        <v>42</v>
      </c>
      <c r="K40" s="1">
        <v>49</v>
      </c>
      <c r="L40" s="1">
        <v>5</v>
      </c>
      <c r="M40" s="1">
        <v>16</v>
      </c>
      <c r="N40" s="1">
        <v>77</v>
      </c>
      <c r="O40" s="1">
        <v>48</v>
      </c>
      <c r="P40" s="1">
        <v>12</v>
      </c>
      <c r="Q40" s="1">
        <v>11</v>
      </c>
      <c r="R40" s="1">
        <v>6</v>
      </c>
      <c r="S40" s="1">
        <v>0</v>
      </c>
      <c r="T40" s="1">
        <v>0</v>
      </c>
      <c r="U40" s="1">
        <v>2</v>
      </c>
      <c r="V40" s="1">
        <v>10</v>
      </c>
      <c r="W40" s="1">
        <v>1</v>
      </c>
      <c r="X40" s="1">
        <v>4</v>
      </c>
      <c r="Y40" s="1">
        <f t="shared" si="11"/>
        <v>290</v>
      </c>
      <c r="Z40" s="1">
        <f t="shared" si="12"/>
        <v>196</v>
      </c>
      <c r="AA40" s="15">
        <f t="shared" si="13"/>
        <v>0.5967078189300411</v>
      </c>
      <c r="AB40" s="15">
        <f t="shared" si="14"/>
        <v>0.40329218106995884</v>
      </c>
    </row>
    <row r="41" spans="1:28" x14ac:dyDescent="0.25">
      <c r="A41" s="2">
        <v>21</v>
      </c>
      <c r="B41" s="2">
        <v>18</v>
      </c>
      <c r="C41" s="92">
        <v>44</v>
      </c>
      <c r="D41" s="1" t="s">
        <v>165</v>
      </c>
      <c r="E41" s="1" t="s">
        <v>165</v>
      </c>
      <c r="F41" s="2">
        <v>342</v>
      </c>
      <c r="G41" s="2" t="s">
        <v>11</v>
      </c>
      <c r="H41" s="24">
        <v>487</v>
      </c>
      <c r="I41" s="1">
        <v>8</v>
      </c>
      <c r="J41" s="1">
        <v>37</v>
      </c>
      <c r="K41" s="1">
        <v>58</v>
      </c>
      <c r="L41" s="1">
        <v>2</v>
      </c>
      <c r="M41" s="1">
        <v>9</v>
      </c>
      <c r="N41" s="1">
        <v>84</v>
      </c>
      <c r="O41" s="1">
        <v>42</v>
      </c>
      <c r="P41" s="1">
        <v>5</v>
      </c>
      <c r="Q41" s="1">
        <v>9</v>
      </c>
      <c r="R41" s="1">
        <v>6</v>
      </c>
      <c r="S41" s="1">
        <v>0</v>
      </c>
      <c r="T41" s="1">
        <v>0</v>
      </c>
      <c r="U41" s="1">
        <v>0</v>
      </c>
      <c r="V41" s="1">
        <v>7</v>
      </c>
      <c r="W41" s="1">
        <v>0</v>
      </c>
      <c r="X41" s="1">
        <v>5</v>
      </c>
      <c r="Y41" s="1">
        <f t="shared" si="11"/>
        <v>272</v>
      </c>
      <c r="Z41" s="1">
        <f t="shared" si="12"/>
        <v>215</v>
      </c>
      <c r="AA41" s="15">
        <f t="shared" si="13"/>
        <v>0.55852156057494862</v>
      </c>
      <c r="AB41" s="15">
        <f t="shared" si="14"/>
        <v>0.44147843942505133</v>
      </c>
    </row>
    <row r="42" spans="1:28" x14ac:dyDescent="0.25">
      <c r="A42" s="2">
        <v>22</v>
      </c>
      <c r="B42" s="2">
        <v>18</v>
      </c>
      <c r="C42" s="92">
        <v>44</v>
      </c>
      <c r="D42" s="1" t="s">
        <v>165</v>
      </c>
      <c r="E42" s="1" t="s">
        <v>165</v>
      </c>
      <c r="F42" s="2">
        <v>343</v>
      </c>
      <c r="G42" s="2" t="s">
        <v>10</v>
      </c>
      <c r="H42" s="24">
        <v>379</v>
      </c>
      <c r="I42" s="1">
        <v>9</v>
      </c>
      <c r="J42" s="1">
        <v>40</v>
      </c>
      <c r="K42" s="1">
        <v>50</v>
      </c>
      <c r="L42" s="1">
        <v>4</v>
      </c>
      <c r="M42" s="1">
        <v>1</v>
      </c>
      <c r="N42" s="1">
        <v>84</v>
      </c>
      <c r="O42" s="1">
        <v>49</v>
      </c>
      <c r="P42" s="1">
        <v>5</v>
      </c>
      <c r="Q42" s="1">
        <v>5</v>
      </c>
      <c r="R42" s="1">
        <v>1</v>
      </c>
      <c r="S42" s="1">
        <v>1</v>
      </c>
      <c r="T42" s="1">
        <v>0</v>
      </c>
      <c r="U42" s="1">
        <v>1</v>
      </c>
      <c r="V42" s="1">
        <v>9</v>
      </c>
      <c r="W42" s="1">
        <v>0</v>
      </c>
      <c r="X42" s="1">
        <v>2</v>
      </c>
      <c r="Y42" s="1">
        <f t="shared" si="11"/>
        <v>261</v>
      </c>
      <c r="Z42" s="1">
        <f t="shared" si="12"/>
        <v>118</v>
      </c>
      <c r="AA42" s="15">
        <f t="shared" si="13"/>
        <v>0.68865435356200533</v>
      </c>
      <c r="AB42" s="15">
        <f t="shared" si="14"/>
        <v>0.31134564643799473</v>
      </c>
    </row>
    <row r="43" spans="1:28" x14ac:dyDescent="0.25">
      <c r="A43" s="2">
        <v>23</v>
      </c>
      <c r="B43" s="2">
        <v>18</v>
      </c>
      <c r="C43" s="92">
        <v>44</v>
      </c>
      <c r="D43" s="1" t="s">
        <v>165</v>
      </c>
      <c r="E43" s="1" t="s">
        <v>165</v>
      </c>
      <c r="F43" s="2">
        <v>343</v>
      </c>
      <c r="G43" s="2" t="s">
        <v>11</v>
      </c>
      <c r="H43" s="24">
        <v>380</v>
      </c>
      <c r="I43" s="1">
        <v>9</v>
      </c>
      <c r="J43" s="1">
        <v>42</v>
      </c>
      <c r="K43" s="1">
        <v>50</v>
      </c>
      <c r="L43" s="1">
        <v>6</v>
      </c>
      <c r="M43" s="1">
        <v>2</v>
      </c>
      <c r="N43" s="1">
        <v>54</v>
      </c>
      <c r="O43" s="1">
        <v>55</v>
      </c>
      <c r="P43" s="1">
        <v>8</v>
      </c>
      <c r="Q43" s="1">
        <v>3</v>
      </c>
      <c r="R43" s="1">
        <v>0</v>
      </c>
      <c r="S43" s="1">
        <v>0</v>
      </c>
      <c r="T43" s="1">
        <v>1</v>
      </c>
      <c r="U43" s="1">
        <v>3</v>
      </c>
      <c r="V43" s="1">
        <v>5</v>
      </c>
      <c r="W43" s="1">
        <v>0</v>
      </c>
      <c r="X43" s="1">
        <v>9</v>
      </c>
      <c r="Y43" s="1">
        <f t="shared" si="11"/>
        <v>247</v>
      </c>
      <c r="Z43" s="1">
        <f t="shared" si="12"/>
        <v>133</v>
      </c>
      <c r="AA43" s="15">
        <f t="shared" si="13"/>
        <v>0.65</v>
      </c>
      <c r="AB43" s="15">
        <f t="shared" si="14"/>
        <v>0.35</v>
      </c>
    </row>
    <row r="44" spans="1:28" x14ac:dyDescent="0.25">
      <c r="A44" s="2">
        <v>24</v>
      </c>
      <c r="B44" s="2">
        <v>18</v>
      </c>
      <c r="C44" s="92">
        <v>44</v>
      </c>
      <c r="D44" s="1" t="s">
        <v>165</v>
      </c>
      <c r="E44" s="1" t="s">
        <v>165</v>
      </c>
      <c r="F44" s="2">
        <v>344</v>
      </c>
      <c r="G44" s="2" t="s">
        <v>10</v>
      </c>
      <c r="H44" s="24">
        <v>689</v>
      </c>
      <c r="I44" s="1">
        <v>26</v>
      </c>
      <c r="J44" s="1">
        <v>128</v>
      </c>
      <c r="K44" s="1">
        <v>55</v>
      </c>
      <c r="L44" s="1">
        <v>22</v>
      </c>
      <c r="M44" s="1">
        <v>3</v>
      </c>
      <c r="N44" s="1">
        <v>101</v>
      </c>
      <c r="O44" s="1">
        <v>73</v>
      </c>
      <c r="P44" s="1">
        <v>10</v>
      </c>
      <c r="Q44" s="1">
        <v>3</v>
      </c>
      <c r="R44" s="1">
        <v>0</v>
      </c>
      <c r="S44" s="1">
        <v>0</v>
      </c>
      <c r="T44" s="1">
        <v>0</v>
      </c>
      <c r="U44" s="1">
        <v>0</v>
      </c>
      <c r="V44" s="1">
        <v>15</v>
      </c>
      <c r="W44" s="1">
        <v>0</v>
      </c>
      <c r="X44" s="1">
        <v>17</v>
      </c>
      <c r="Y44" s="1">
        <f t="shared" si="11"/>
        <v>453</v>
      </c>
      <c r="Z44" s="1">
        <f t="shared" si="12"/>
        <v>236</v>
      </c>
      <c r="AA44" s="15">
        <f t="shared" si="13"/>
        <v>0.65747460087082732</v>
      </c>
      <c r="AB44" s="15">
        <f t="shared" si="14"/>
        <v>0.34252539912917274</v>
      </c>
    </row>
    <row r="45" spans="1:28" x14ac:dyDescent="0.25">
      <c r="A45" s="2">
        <v>25</v>
      </c>
      <c r="B45" s="2">
        <v>18</v>
      </c>
      <c r="C45" s="92">
        <v>44</v>
      </c>
      <c r="D45" s="1" t="s">
        <v>165</v>
      </c>
      <c r="E45" s="1" t="s">
        <v>165</v>
      </c>
      <c r="F45" s="2">
        <v>345</v>
      </c>
      <c r="G45" s="2" t="s">
        <v>10</v>
      </c>
      <c r="H45" s="24">
        <v>513</v>
      </c>
      <c r="I45" s="1">
        <v>7</v>
      </c>
      <c r="J45" s="1">
        <v>60</v>
      </c>
      <c r="K45" s="1">
        <v>64</v>
      </c>
      <c r="L45" s="1">
        <v>4</v>
      </c>
      <c r="M45" s="1">
        <v>1</v>
      </c>
      <c r="N45" s="1">
        <v>71</v>
      </c>
      <c r="O45" s="1">
        <v>63</v>
      </c>
      <c r="P45" s="1">
        <v>6</v>
      </c>
      <c r="Q45" s="1">
        <v>4</v>
      </c>
      <c r="R45" s="1">
        <v>7</v>
      </c>
      <c r="S45" s="1">
        <v>1</v>
      </c>
      <c r="T45" s="1">
        <v>0</v>
      </c>
      <c r="U45" s="1">
        <v>1</v>
      </c>
      <c r="V45" s="1">
        <v>4</v>
      </c>
      <c r="W45" s="1">
        <v>0</v>
      </c>
      <c r="X45" s="1">
        <v>2</v>
      </c>
      <c r="Y45" s="1">
        <f t="shared" si="11"/>
        <v>295</v>
      </c>
      <c r="Z45" s="1">
        <f t="shared" si="12"/>
        <v>218</v>
      </c>
      <c r="AA45" s="15">
        <f t="shared" si="13"/>
        <v>0.57504873294346981</v>
      </c>
      <c r="AB45" s="15">
        <f t="shared" si="14"/>
        <v>0.42495126705653019</v>
      </c>
    </row>
    <row r="46" spans="1:28" x14ac:dyDescent="0.25">
      <c r="A46" s="2">
        <v>26</v>
      </c>
      <c r="B46" s="2">
        <v>18</v>
      </c>
      <c r="C46" s="92">
        <v>44</v>
      </c>
      <c r="D46" s="1" t="s">
        <v>165</v>
      </c>
      <c r="E46" s="1" t="s">
        <v>165</v>
      </c>
      <c r="F46" s="2">
        <v>345</v>
      </c>
      <c r="G46" s="2" t="s">
        <v>11</v>
      </c>
      <c r="H46" s="24">
        <v>514</v>
      </c>
      <c r="I46" s="1">
        <v>3</v>
      </c>
      <c r="J46" s="1">
        <v>68</v>
      </c>
      <c r="K46" s="1">
        <v>88</v>
      </c>
      <c r="L46" s="1">
        <v>4</v>
      </c>
      <c r="M46" s="1">
        <v>3</v>
      </c>
      <c r="N46" s="1">
        <v>64</v>
      </c>
      <c r="O46" s="1">
        <v>51</v>
      </c>
      <c r="P46" s="1">
        <v>7</v>
      </c>
      <c r="Q46" s="1">
        <v>9</v>
      </c>
      <c r="R46" s="1">
        <v>3</v>
      </c>
      <c r="S46" s="1">
        <v>0</v>
      </c>
      <c r="T46" s="1">
        <v>0</v>
      </c>
      <c r="U46" s="1">
        <v>2</v>
      </c>
      <c r="V46" s="1">
        <v>8</v>
      </c>
      <c r="W46" s="1">
        <v>0</v>
      </c>
      <c r="X46" s="1">
        <v>8</v>
      </c>
      <c r="Y46" s="1">
        <f t="shared" si="11"/>
        <v>318</v>
      </c>
      <c r="Z46" s="1">
        <f t="shared" si="12"/>
        <v>196</v>
      </c>
      <c r="AA46" s="15">
        <f t="shared" si="13"/>
        <v>0.61867704280155644</v>
      </c>
      <c r="AB46" s="15">
        <f t="shared" si="14"/>
        <v>0.38132295719844356</v>
      </c>
    </row>
    <row r="47" spans="1:28" x14ac:dyDescent="0.25">
      <c r="A47" s="2">
        <v>27</v>
      </c>
      <c r="B47" s="2">
        <v>18</v>
      </c>
      <c r="C47" s="92">
        <v>44</v>
      </c>
      <c r="D47" s="1" t="s">
        <v>165</v>
      </c>
      <c r="E47" s="1" t="s">
        <v>165</v>
      </c>
      <c r="F47" s="2">
        <v>346</v>
      </c>
      <c r="G47" s="2" t="s">
        <v>10</v>
      </c>
      <c r="H47" s="24">
        <v>544</v>
      </c>
      <c r="I47" s="1">
        <v>10</v>
      </c>
      <c r="J47" s="1">
        <v>42</v>
      </c>
      <c r="K47" s="1">
        <v>98</v>
      </c>
      <c r="L47" s="1">
        <v>4</v>
      </c>
      <c r="M47" s="1">
        <v>4</v>
      </c>
      <c r="N47" s="1">
        <v>102</v>
      </c>
      <c r="O47" s="1">
        <v>69</v>
      </c>
      <c r="P47" s="1">
        <v>9</v>
      </c>
      <c r="Q47" s="1">
        <v>2</v>
      </c>
      <c r="R47" s="1">
        <v>4</v>
      </c>
      <c r="S47" s="1">
        <v>3</v>
      </c>
      <c r="T47" s="1">
        <v>0</v>
      </c>
      <c r="U47" s="1">
        <v>0</v>
      </c>
      <c r="V47" s="1">
        <v>9</v>
      </c>
      <c r="W47" s="1">
        <v>0</v>
      </c>
      <c r="X47" s="1">
        <v>11</v>
      </c>
      <c r="Y47" s="1">
        <f t="shared" si="11"/>
        <v>367</v>
      </c>
      <c r="Z47" s="1">
        <f t="shared" si="12"/>
        <v>177</v>
      </c>
      <c r="AA47" s="15">
        <f t="shared" si="13"/>
        <v>0.67463235294117652</v>
      </c>
      <c r="AB47" s="15">
        <f t="shared" si="14"/>
        <v>0.32536764705882354</v>
      </c>
    </row>
    <row r="48" spans="1:28" x14ac:dyDescent="0.25">
      <c r="A48" s="2">
        <v>28</v>
      </c>
      <c r="B48" s="2">
        <v>18</v>
      </c>
      <c r="C48" s="92">
        <v>44</v>
      </c>
      <c r="D48" s="1" t="s">
        <v>165</v>
      </c>
      <c r="E48" s="1" t="s">
        <v>165</v>
      </c>
      <c r="F48" s="2">
        <v>347</v>
      </c>
      <c r="G48" s="2" t="s">
        <v>10</v>
      </c>
      <c r="H48" s="24">
        <v>596</v>
      </c>
      <c r="I48" s="1">
        <v>8</v>
      </c>
      <c r="J48" s="1">
        <v>80</v>
      </c>
      <c r="K48" s="1">
        <v>92</v>
      </c>
      <c r="L48" s="1">
        <v>8</v>
      </c>
      <c r="M48" s="1">
        <v>4</v>
      </c>
      <c r="N48" s="1">
        <v>78</v>
      </c>
      <c r="O48" s="1">
        <v>74</v>
      </c>
      <c r="P48" s="1">
        <v>4</v>
      </c>
      <c r="Q48" s="1">
        <v>2</v>
      </c>
      <c r="R48" s="1">
        <v>5</v>
      </c>
      <c r="S48" s="1">
        <v>1</v>
      </c>
      <c r="T48" s="1">
        <v>0</v>
      </c>
      <c r="U48" s="1">
        <v>0</v>
      </c>
      <c r="V48" s="1">
        <v>10</v>
      </c>
      <c r="W48" s="1">
        <v>0</v>
      </c>
      <c r="X48" s="1">
        <v>3</v>
      </c>
      <c r="Y48" s="1">
        <f t="shared" si="11"/>
        <v>369</v>
      </c>
      <c r="Z48" s="1">
        <f t="shared" si="12"/>
        <v>227</v>
      </c>
      <c r="AA48" s="15">
        <f t="shared" si="13"/>
        <v>0.61912751677852351</v>
      </c>
      <c r="AB48" s="15">
        <f t="shared" si="14"/>
        <v>0.38087248322147649</v>
      </c>
    </row>
    <row r="49" spans="1:28" x14ac:dyDescent="0.25">
      <c r="A49" s="2">
        <v>29</v>
      </c>
      <c r="B49" s="2">
        <v>18</v>
      </c>
      <c r="C49" s="92">
        <v>44</v>
      </c>
      <c r="D49" s="1" t="s">
        <v>165</v>
      </c>
      <c r="E49" s="1" t="s">
        <v>165</v>
      </c>
      <c r="F49" s="2">
        <v>347</v>
      </c>
      <c r="G49" s="2" t="s">
        <v>11</v>
      </c>
      <c r="H49" s="24">
        <v>597</v>
      </c>
      <c r="I49" s="1">
        <v>8</v>
      </c>
      <c r="J49" s="1">
        <v>73</v>
      </c>
      <c r="K49" s="1">
        <v>61</v>
      </c>
      <c r="L49" s="1">
        <v>2</v>
      </c>
      <c r="M49" s="1">
        <v>6</v>
      </c>
      <c r="N49" s="1">
        <v>64</v>
      </c>
      <c r="O49" s="1">
        <v>113</v>
      </c>
      <c r="P49" s="1">
        <v>4</v>
      </c>
      <c r="Q49" s="1">
        <v>8</v>
      </c>
      <c r="R49" s="1">
        <v>3</v>
      </c>
      <c r="S49" s="1">
        <v>1</v>
      </c>
      <c r="T49" s="1">
        <v>0</v>
      </c>
      <c r="U49" s="1">
        <v>2</v>
      </c>
      <c r="V49" s="1">
        <v>17</v>
      </c>
      <c r="W49" s="1">
        <v>0</v>
      </c>
      <c r="X49" s="1">
        <v>8</v>
      </c>
      <c r="Y49" s="1">
        <f t="shared" si="11"/>
        <v>370</v>
      </c>
      <c r="Z49" s="1">
        <f t="shared" si="12"/>
        <v>227</v>
      </c>
      <c r="AA49" s="15">
        <f t="shared" si="13"/>
        <v>0.61976549413735338</v>
      </c>
      <c r="AB49" s="15">
        <f t="shared" si="14"/>
        <v>0.38023450586264657</v>
      </c>
    </row>
    <row r="50" spans="1:28" x14ac:dyDescent="0.25">
      <c r="A50" s="2">
        <v>30</v>
      </c>
      <c r="B50" s="2">
        <v>18</v>
      </c>
      <c r="C50" s="92">
        <v>44</v>
      </c>
      <c r="D50" s="1" t="s">
        <v>165</v>
      </c>
      <c r="E50" s="1" t="s">
        <v>165</v>
      </c>
      <c r="F50" s="2">
        <v>348</v>
      </c>
      <c r="G50" s="2" t="s">
        <v>10</v>
      </c>
      <c r="H50" s="24">
        <v>519</v>
      </c>
      <c r="I50" s="1">
        <v>7</v>
      </c>
      <c r="J50" s="1">
        <v>70</v>
      </c>
      <c r="K50" s="1">
        <v>57</v>
      </c>
      <c r="L50" s="1">
        <v>2</v>
      </c>
      <c r="M50" s="1">
        <v>2</v>
      </c>
      <c r="N50" s="1">
        <v>74</v>
      </c>
      <c r="O50" s="1">
        <v>76</v>
      </c>
      <c r="P50" s="1">
        <v>6</v>
      </c>
      <c r="Q50" s="1">
        <v>3</v>
      </c>
      <c r="R50" s="1">
        <v>4</v>
      </c>
      <c r="S50" s="1">
        <v>1</v>
      </c>
      <c r="T50" s="1">
        <v>0</v>
      </c>
      <c r="U50" s="1">
        <v>0</v>
      </c>
      <c r="V50" s="1">
        <v>6</v>
      </c>
      <c r="W50" s="1">
        <v>0</v>
      </c>
      <c r="X50" s="1">
        <v>7</v>
      </c>
      <c r="Y50" s="1">
        <f t="shared" si="11"/>
        <v>315</v>
      </c>
      <c r="Z50" s="1">
        <f t="shared" si="12"/>
        <v>204</v>
      </c>
      <c r="AA50" s="15">
        <f t="shared" si="13"/>
        <v>0.60693641618497107</v>
      </c>
      <c r="AB50" s="15">
        <f t="shared" si="14"/>
        <v>0.39306358381502893</v>
      </c>
    </row>
    <row r="51" spans="1:28" x14ac:dyDescent="0.25">
      <c r="A51" s="2">
        <v>31</v>
      </c>
      <c r="B51" s="2">
        <v>18</v>
      </c>
      <c r="C51" s="92">
        <v>44</v>
      </c>
      <c r="D51" s="1" t="s">
        <v>165</v>
      </c>
      <c r="E51" s="1" t="s">
        <v>165</v>
      </c>
      <c r="F51" s="2">
        <v>348</v>
      </c>
      <c r="G51" s="2" t="s">
        <v>11</v>
      </c>
      <c r="H51" s="24">
        <v>519</v>
      </c>
      <c r="I51" s="1">
        <v>4</v>
      </c>
      <c r="J51" s="1">
        <v>71</v>
      </c>
      <c r="K51" s="1">
        <v>58</v>
      </c>
      <c r="L51" s="1">
        <v>3</v>
      </c>
      <c r="M51" s="1">
        <v>6</v>
      </c>
      <c r="N51" s="1">
        <v>92</v>
      </c>
      <c r="O51" s="1">
        <v>63</v>
      </c>
      <c r="P51" s="1">
        <v>2</v>
      </c>
      <c r="Q51" s="1">
        <v>9</v>
      </c>
      <c r="R51" s="1">
        <v>3</v>
      </c>
      <c r="S51" s="1">
        <v>1</v>
      </c>
      <c r="T51" s="1">
        <v>0</v>
      </c>
      <c r="U51" s="1">
        <v>4</v>
      </c>
      <c r="V51" s="1">
        <v>11</v>
      </c>
      <c r="W51" s="1">
        <v>0</v>
      </c>
      <c r="X51" s="1">
        <v>5</v>
      </c>
      <c r="Y51" s="1">
        <f t="shared" si="11"/>
        <v>332</v>
      </c>
      <c r="Z51" s="1">
        <f t="shared" si="12"/>
        <v>187</v>
      </c>
      <c r="AA51" s="15">
        <f t="shared" si="13"/>
        <v>0.63969171483622356</v>
      </c>
      <c r="AB51" s="15">
        <f t="shared" si="14"/>
        <v>0.3603082851637765</v>
      </c>
    </row>
    <row r="52" spans="1:28" x14ac:dyDescent="0.25">
      <c r="A52" s="2">
        <v>32</v>
      </c>
      <c r="B52" s="2">
        <v>18</v>
      </c>
      <c r="C52" s="92">
        <v>44</v>
      </c>
      <c r="D52" s="1" t="s">
        <v>165</v>
      </c>
      <c r="E52" s="1" t="s">
        <v>165</v>
      </c>
      <c r="F52" s="2">
        <v>349</v>
      </c>
      <c r="G52" s="2" t="s">
        <v>10</v>
      </c>
      <c r="H52" s="24">
        <v>475</v>
      </c>
      <c r="I52" s="1">
        <v>8</v>
      </c>
      <c r="J52" s="1">
        <v>49</v>
      </c>
      <c r="K52" s="1">
        <v>39</v>
      </c>
      <c r="L52" s="1">
        <v>6</v>
      </c>
      <c r="M52" s="1">
        <v>4</v>
      </c>
      <c r="N52" s="1">
        <v>101</v>
      </c>
      <c r="O52" s="1">
        <v>58</v>
      </c>
      <c r="P52" s="1">
        <v>16</v>
      </c>
      <c r="Q52" s="1">
        <v>6</v>
      </c>
      <c r="R52" s="1">
        <v>0</v>
      </c>
      <c r="S52" s="1">
        <v>0</v>
      </c>
      <c r="T52" s="1">
        <v>0</v>
      </c>
      <c r="U52" s="1">
        <v>0</v>
      </c>
      <c r="V52" s="1">
        <v>6</v>
      </c>
      <c r="W52" s="1">
        <v>1</v>
      </c>
      <c r="X52" s="1">
        <v>4</v>
      </c>
      <c r="Y52" s="1">
        <f t="shared" si="11"/>
        <v>298</v>
      </c>
      <c r="Z52" s="1">
        <f t="shared" si="12"/>
        <v>177</v>
      </c>
      <c r="AA52" s="15">
        <f t="shared" si="13"/>
        <v>0.62736842105263158</v>
      </c>
      <c r="AB52" s="15">
        <f t="shared" si="14"/>
        <v>0.37263157894736842</v>
      </c>
    </row>
    <row r="53" spans="1:28" x14ac:dyDescent="0.25">
      <c r="A53" s="2">
        <v>33</v>
      </c>
      <c r="B53" s="2">
        <v>18</v>
      </c>
      <c r="C53" s="92">
        <v>44</v>
      </c>
      <c r="D53" s="1" t="s">
        <v>165</v>
      </c>
      <c r="E53" s="1" t="s">
        <v>165</v>
      </c>
      <c r="F53" s="2">
        <v>350</v>
      </c>
      <c r="G53" s="2" t="s">
        <v>10</v>
      </c>
      <c r="H53" s="24">
        <v>515</v>
      </c>
      <c r="I53" s="1">
        <v>3</v>
      </c>
      <c r="J53" s="1">
        <v>52</v>
      </c>
      <c r="K53" s="1">
        <v>85</v>
      </c>
      <c r="L53" s="1">
        <v>3</v>
      </c>
      <c r="M53" s="1">
        <v>2</v>
      </c>
      <c r="N53" s="1">
        <v>60</v>
      </c>
      <c r="O53" s="1">
        <v>81</v>
      </c>
      <c r="P53" s="1">
        <v>6</v>
      </c>
      <c r="Q53" s="1">
        <v>1</v>
      </c>
      <c r="R53" s="1">
        <v>4</v>
      </c>
      <c r="S53" s="1">
        <v>0</v>
      </c>
      <c r="T53" s="1">
        <v>0</v>
      </c>
      <c r="U53" s="1">
        <v>0</v>
      </c>
      <c r="V53" s="1">
        <v>8</v>
      </c>
      <c r="W53" s="1">
        <v>1</v>
      </c>
      <c r="X53" s="1">
        <v>5</v>
      </c>
      <c r="Y53" s="1">
        <f t="shared" si="11"/>
        <v>311</v>
      </c>
      <c r="Z53" s="1">
        <f t="shared" si="12"/>
        <v>204</v>
      </c>
      <c r="AA53" s="15">
        <f t="shared" si="13"/>
        <v>0.60388349514563111</v>
      </c>
      <c r="AB53" s="15">
        <f t="shared" si="14"/>
        <v>0.39611650485436894</v>
      </c>
    </row>
    <row r="54" spans="1:28" x14ac:dyDescent="0.25">
      <c r="A54" s="2">
        <v>34</v>
      </c>
      <c r="B54" s="2">
        <v>18</v>
      </c>
      <c r="C54" s="92">
        <v>44</v>
      </c>
      <c r="D54" s="1" t="s">
        <v>165</v>
      </c>
      <c r="E54" s="1" t="s">
        <v>165</v>
      </c>
      <c r="F54" s="2">
        <v>350</v>
      </c>
      <c r="G54" s="2" t="s">
        <v>11</v>
      </c>
      <c r="H54" s="24">
        <v>516</v>
      </c>
      <c r="I54" s="1">
        <v>4</v>
      </c>
      <c r="J54" s="1">
        <v>58</v>
      </c>
      <c r="K54" s="1">
        <v>89</v>
      </c>
      <c r="L54" s="1">
        <v>2</v>
      </c>
      <c r="M54" s="1">
        <v>1</v>
      </c>
      <c r="N54" s="1">
        <v>52</v>
      </c>
      <c r="O54" s="1">
        <v>80</v>
      </c>
      <c r="P54" s="1">
        <v>3</v>
      </c>
      <c r="Q54" s="1">
        <v>9</v>
      </c>
      <c r="R54" s="1">
        <v>4</v>
      </c>
      <c r="S54" s="1">
        <v>0</v>
      </c>
      <c r="T54" s="1">
        <v>0</v>
      </c>
      <c r="U54" s="1">
        <v>1</v>
      </c>
      <c r="V54" s="1">
        <v>10</v>
      </c>
      <c r="W54" s="1">
        <v>0</v>
      </c>
      <c r="X54" s="1">
        <v>25</v>
      </c>
      <c r="Y54" s="1">
        <f t="shared" si="11"/>
        <v>338</v>
      </c>
      <c r="Z54" s="1">
        <f t="shared" si="12"/>
        <v>178</v>
      </c>
      <c r="AA54" s="15">
        <f t="shared" si="13"/>
        <v>0.65503875968992253</v>
      </c>
      <c r="AB54" s="15">
        <f t="shared" si="14"/>
        <v>0.34496124031007752</v>
      </c>
    </row>
    <row r="55" spans="1:28" x14ac:dyDescent="0.25">
      <c r="A55" s="2">
        <v>35</v>
      </c>
      <c r="B55" s="2">
        <v>18</v>
      </c>
      <c r="C55" s="92">
        <v>44</v>
      </c>
      <c r="D55" s="1" t="s">
        <v>165</v>
      </c>
      <c r="E55" s="1" t="s">
        <v>165</v>
      </c>
      <c r="F55" s="2">
        <v>351</v>
      </c>
      <c r="G55" s="2" t="s">
        <v>10</v>
      </c>
      <c r="H55" s="24">
        <v>629</v>
      </c>
      <c r="I55" s="1">
        <v>14</v>
      </c>
      <c r="J55" s="1">
        <v>48</v>
      </c>
      <c r="K55" s="1">
        <v>83</v>
      </c>
      <c r="L55" s="1">
        <v>0</v>
      </c>
      <c r="M55" s="1">
        <v>10</v>
      </c>
      <c r="N55" s="1">
        <v>79</v>
      </c>
      <c r="O55" s="1">
        <v>106</v>
      </c>
      <c r="P55" s="1">
        <v>11</v>
      </c>
      <c r="Q55" s="1">
        <v>8</v>
      </c>
      <c r="R55" s="1">
        <v>9</v>
      </c>
      <c r="S55" s="1">
        <v>0</v>
      </c>
      <c r="T55" s="1">
        <v>0</v>
      </c>
      <c r="U55" s="1">
        <v>0</v>
      </c>
      <c r="V55" s="1">
        <v>6</v>
      </c>
      <c r="W55" s="1">
        <v>0</v>
      </c>
      <c r="X55" s="1">
        <v>11</v>
      </c>
      <c r="Y55" s="1">
        <f t="shared" si="11"/>
        <v>385</v>
      </c>
      <c r="Z55" s="1">
        <f t="shared" si="12"/>
        <v>244</v>
      </c>
      <c r="AA55" s="15">
        <f t="shared" si="13"/>
        <v>0.61208267090620028</v>
      </c>
      <c r="AB55" s="15">
        <f t="shared" si="14"/>
        <v>0.38791732909379967</v>
      </c>
    </row>
    <row r="56" spans="1:28" x14ac:dyDescent="0.25">
      <c r="A56" s="2">
        <v>36</v>
      </c>
      <c r="B56" s="2">
        <v>18</v>
      </c>
      <c r="C56" s="92">
        <v>44</v>
      </c>
      <c r="D56" s="1" t="s">
        <v>165</v>
      </c>
      <c r="E56" s="1" t="s">
        <v>165</v>
      </c>
      <c r="F56" s="2">
        <v>351</v>
      </c>
      <c r="G56" s="2" t="s">
        <v>11</v>
      </c>
      <c r="H56" s="24">
        <v>630</v>
      </c>
      <c r="I56" s="1">
        <v>9</v>
      </c>
      <c r="J56" s="1">
        <v>52</v>
      </c>
      <c r="K56" s="1">
        <v>75</v>
      </c>
      <c r="L56" s="1">
        <v>2</v>
      </c>
      <c r="M56" s="1">
        <v>7</v>
      </c>
      <c r="N56" s="1">
        <v>90</v>
      </c>
      <c r="O56" s="1">
        <v>88</v>
      </c>
      <c r="P56" s="1">
        <v>12</v>
      </c>
      <c r="Q56" s="1">
        <v>7</v>
      </c>
      <c r="R56" s="1">
        <v>3</v>
      </c>
      <c r="S56" s="1">
        <v>0</v>
      </c>
      <c r="T56" s="1">
        <v>0</v>
      </c>
      <c r="U56" s="1">
        <v>1</v>
      </c>
      <c r="V56" s="1">
        <v>1</v>
      </c>
      <c r="W56" s="1">
        <v>0</v>
      </c>
      <c r="X56" s="1">
        <v>9</v>
      </c>
      <c r="Y56" s="1">
        <f t="shared" si="11"/>
        <v>356</v>
      </c>
      <c r="Z56" s="1">
        <f t="shared" si="12"/>
        <v>274</v>
      </c>
      <c r="AA56" s="15">
        <f t="shared" si="13"/>
        <v>0.56507936507936507</v>
      </c>
      <c r="AB56" s="15">
        <f t="shared" si="14"/>
        <v>0.43492063492063493</v>
      </c>
    </row>
    <row r="57" spans="1:28" x14ac:dyDescent="0.25">
      <c r="A57" s="2">
        <v>37</v>
      </c>
      <c r="B57" s="2">
        <v>18</v>
      </c>
      <c r="C57" s="92">
        <v>44</v>
      </c>
      <c r="D57" s="1" t="s">
        <v>165</v>
      </c>
      <c r="E57" s="1" t="s">
        <v>165</v>
      </c>
      <c r="F57" s="2">
        <v>352</v>
      </c>
      <c r="G57" s="2" t="s">
        <v>10</v>
      </c>
      <c r="H57" s="24">
        <v>497</v>
      </c>
      <c r="I57" s="1">
        <v>9</v>
      </c>
      <c r="J57" s="1">
        <v>66</v>
      </c>
      <c r="K57" s="1">
        <v>56</v>
      </c>
      <c r="L57" s="1">
        <v>4</v>
      </c>
      <c r="M57" s="1">
        <v>7</v>
      </c>
      <c r="N57" s="1">
        <v>69</v>
      </c>
      <c r="O57" s="1">
        <v>74</v>
      </c>
      <c r="P57" s="1">
        <v>14</v>
      </c>
      <c r="Q57" s="1">
        <v>4</v>
      </c>
      <c r="R57" s="1">
        <v>2</v>
      </c>
      <c r="S57" s="1">
        <v>0</v>
      </c>
      <c r="T57" s="1">
        <v>0</v>
      </c>
      <c r="U57" s="1">
        <v>0</v>
      </c>
      <c r="V57" s="1">
        <v>5</v>
      </c>
      <c r="W57" s="1">
        <v>0</v>
      </c>
      <c r="X57" s="1">
        <v>7</v>
      </c>
      <c r="Y57" s="1">
        <f t="shared" si="11"/>
        <v>317</v>
      </c>
      <c r="Z57" s="1">
        <f t="shared" si="12"/>
        <v>180</v>
      </c>
      <c r="AA57" s="15">
        <f t="shared" si="13"/>
        <v>0.6378269617706237</v>
      </c>
      <c r="AB57" s="15">
        <f t="shared" si="14"/>
        <v>0.36217303822937624</v>
      </c>
    </row>
    <row r="58" spans="1:28" x14ac:dyDescent="0.25">
      <c r="A58" s="2">
        <v>38</v>
      </c>
      <c r="B58" s="2">
        <v>18</v>
      </c>
      <c r="C58" s="92">
        <v>44</v>
      </c>
      <c r="D58" s="1" t="s">
        <v>165</v>
      </c>
      <c r="E58" s="1" t="s">
        <v>165</v>
      </c>
      <c r="F58" s="2">
        <v>352</v>
      </c>
      <c r="G58" s="2" t="s">
        <v>11</v>
      </c>
      <c r="H58" s="24">
        <v>498</v>
      </c>
      <c r="I58" s="1">
        <v>9</v>
      </c>
      <c r="J58" s="1">
        <v>74</v>
      </c>
      <c r="K58" s="1">
        <v>58</v>
      </c>
      <c r="L58" s="1">
        <v>6</v>
      </c>
      <c r="M58" s="1">
        <v>1</v>
      </c>
      <c r="N58" s="1">
        <v>77</v>
      </c>
      <c r="O58" s="1">
        <v>81</v>
      </c>
      <c r="P58" s="1">
        <v>6</v>
      </c>
      <c r="Q58" s="1">
        <v>7</v>
      </c>
      <c r="R58" s="1">
        <v>7</v>
      </c>
      <c r="S58" s="1">
        <v>0</v>
      </c>
      <c r="T58" s="1">
        <v>0</v>
      </c>
      <c r="U58" s="1">
        <v>0</v>
      </c>
      <c r="V58" s="1">
        <v>4</v>
      </c>
      <c r="W58" s="1">
        <v>0</v>
      </c>
      <c r="X58" s="1">
        <v>4</v>
      </c>
      <c r="Y58" s="1">
        <f t="shared" si="11"/>
        <v>334</v>
      </c>
      <c r="Z58" s="1">
        <f t="shared" si="12"/>
        <v>164</v>
      </c>
      <c r="AA58" s="15">
        <f t="shared" si="13"/>
        <v>0.67068273092369479</v>
      </c>
      <c r="AB58" s="15">
        <f t="shared" si="14"/>
        <v>0.32931726907630521</v>
      </c>
    </row>
    <row r="59" spans="1:28" x14ac:dyDescent="0.25">
      <c r="A59" s="2">
        <v>39</v>
      </c>
      <c r="B59" s="2">
        <v>18</v>
      </c>
      <c r="C59" s="92">
        <v>44</v>
      </c>
      <c r="D59" s="1" t="s">
        <v>165</v>
      </c>
      <c r="E59" s="1" t="s">
        <v>165</v>
      </c>
      <c r="F59" s="2">
        <v>353</v>
      </c>
      <c r="G59" s="2" t="s">
        <v>10</v>
      </c>
      <c r="H59" s="24">
        <v>690</v>
      </c>
      <c r="I59" s="1">
        <v>5</v>
      </c>
      <c r="J59" s="1">
        <v>54</v>
      </c>
      <c r="K59" s="1">
        <v>95</v>
      </c>
      <c r="L59" s="1">
        <v>2</v>
      </c>
      <c r="M59" s="1">
        <v>5</v>
      </c>
      <c r="N59" s="1">
        <v>93</v>
      </c>
      <c r="O59" s="1">
        <v>101</v>
      </c>
      <c r="P59" s="1">
        <v>15</v>
      </c>
      <c r="Q59" s="1">
        <v>5</v>
      </c>
      <c r="R59" s="1">
        <v>9</v>
      </c>
      <c r="S59" s="1">
        <v>0</v>
      </c>
      <c r="T59" s="1">
        <v>2</v>
      </c>
      <c r="U59" s="1">
        <v>3</v>
      </c>
      <c r="V59" s="1">
        <v>6</v>
      </c>
      <c r="W59" s="1">
        <v>0</v>
      </c>
      <c r="X59" s="1">
        <v>10</v>
      </c>
      <c r="Y59" s="1">
        <f t="shared" si="11"/>
        <v>405</v>
      </c>
      <c r="Z59" s="1">
        <f t="shared" si="12"/>
        <v>285</v>
      </c>
      <c r="AA59" s="15">
        <f t="shared" si="13"/>
        <v>0.58695652173913049</v>
      </c>
      <c r="AB59" s="15">
        <f t="shared" si="14"/>
        <v>0.41304347826086957</v>
      </c>
    </row>
    <row r="60" spans="1:28" x14ac:dyDescent="0.25">
      <c r="A60" s="2">
        <v>40</v>
      </c>
      <c r="B60" s="2">
        <v>18</v>
      </c>
      <c r="C60" s="92">
        <v>44</v>
      </c>
      <c r="D60" s="1" t="s">
        <v>165</v>
      </c>
      <c r="E60" s="1" t="s">
        <v>165</v>
      </c>
      <c r="F60" s="2">
        <v>354</v>
      </c>
      <c r="G60" s="2" t="s">
        <v>10</v>
      </c>
      <c r="H60" s="24">
        <v>540</v>
      </c>
      <c r="I60" s="1">
        <v>8</v>
      </c>
      <c r="J60" s="1">
        <v>47</v>
      </c>
      <c r="K60" s="1">
        <v>63</v>
      </c>
      <c r="L60" s="1">
        <v>3</v>
      </c>
      <c r="M60" s="1">
        <v>4</v>
      </c>
      <c r="N60" s="1">
        <v>97</v>
      </c>
      <c r="O60" s="1">
        <v>57</v>
      </c>
      <c r="P60" s="1">
        <v>11</v>
      </c>
      <c r="Q60" s="1">
        <v>7</v>
      </c>
      <c r="R60" s="1">
        <v>2</v>
      </c>
      <c r="S60" s="1">
        <v>0</v>
      </c>
      <c r="T60" s="1">
        <v>2</v>
      </c>
      <c r="U60" s="1">
        <v>1</v>
      </c>
      <c r="V60" s="1">
        <v>10</v>
      </c>
      <c r="W60" s="1">
        <v>0</v>
      </c>
      <c r="X60" s="1">
        <v>7</v>
      </c>
      <c r="Y60" s="1">
        <f t="shared" si="11"/>
        <v>319</v>
      </c>
      <c r="Z60" s="1">
        <f t="shared" si="12"/>
        <v>221</v>
      </c>
      <c r="AA60" s="15">
        <f t="shared" si="13"/>
        <v>0.59074074074074079</v>
      </c>
      <c r="AB60" s="15">
        <f t="shared" si="14"/>
        <v>0.40925925925925927</v>
      </c>
    </row>
    <row r="61" spans="1:28" x14ac:dyDescent="0.25">
      <c r="A61" s="2">
        <v>41</v>
      </c>
      <c r="B61" s="2">
        <v>18</v>
      </c>
      <c r="C61" s="92">
        <v>44</v>
      </c>
      <c r="D61" s="1" t="s">
        <v>165</v>
      </c>
      <c r="E61" s="1" t="s">
        <v>165</v>
      </c>
      <c r="F61" s="2">
        <v>354</v>
      </c>
      <c r="G61" s="2" t="s">
        <v>11</v>
      </c>
      <c r="H61" s="24">
        <v>540</v>
      </c>
      <c r="I61" s="1">
        <v>7</v>
      </c>
      <c r="J61" s="1">
        <v>47</v>
      </c>
      <c r="K61" s="1">
        <v>62</v>
      </c>
      <c r="L61" s="1">
        <v>4</v>
      </c>
      <c r="M61" s="1">
        <v>5</v>
      </c>
      <c r="N61" s="1">
        <v>114</v>
      </c>
      <c r="O61" s="1">
        <v>56</v>
      </c>
      <c r="P61" s="1">
        <v>7</v>
      </c>
      <c r="Q61" s="1">
        <v>7</v>
      </c>
      <c r="R61" s="1">
        <v>2</v>
      </c>
      <c r="S61" s="1">
        <v>0</v>
      </c>
      <c r="T61" s="1">
        <v>3</v>
      </c>
      <c r="U61" s="1">
        <v>1</v>
      </c>
      <c r="V61" s="1">
        <v>12</v>
      </c>
      <c r="W61" s="1">
        <v>0</v>
      </c>
      <c r="X61" s="1">
        <v>7</v>
      </c>
      <c r="Y61" s="1">
        <f t="shared" si="11"/>
        <v>334</v>
      </c>
      <c r="Z61" s="1">
        <f t="shared" si="12"/>
        <v>206</v>
      </c>
      <c r="AA61" s="15">
        <f t="shared" si="13"/>
        <v>0.61851851851851847</v>
      </c>
      <c r="AB61" s="15">
        <f t="shared" si="14"/>
        <v>0.38148148148148148</v>
      </c>
    </row>
    <row r="62" spans="1:28" x14ac:dyDescent="0.25">
      <c r="A62" s="2">
        <v>42</v>
      </c>
      <c r="B62" s="2">
        <v>18</v>
      </c>
      <c r="C62" s="92">
        <v>44</v>
      </c>
      <c r="D62" s="1" t="s">
        <v>165</v>
      </c>
      <c r="E62" s="1" t="s">
        <v>165</v>
      </c>
      <c r="F62" s="2">
        <v>355</v>
      </c>
      <c r="G62" s="2" t="s">
        <v>10</v>
      </c>
      <c r="H62" s="24">
        <v>412</v>
      </c>
      <c r="I62" s="1">
        <v>3</v>
      </c>
      <c r="J62" s="1">
        <v>36</v>
      </c>
      <c r="K62" s="1">
        <v>42</v>
      </c>
      <c r="L62" s="1">
        <v>0</v>
      </c>
      <c r="M62" s="1">
        <v>0</v>
      </c>
      <c r="N62" s="1">
        <v>103</v>
      </c>
      <c r="O62" s="1">
        <v>75</v>
      </c>
      <c r="P62" s="1">
        <v>2</v>
      </c>
      <c r="Q62" s="1">
        <v>6</v>
      </c>
      <c r="R62" s="1">
        <v>4</v>
      </c>
      <c r="S62" s="1">
        <v>2</v>
      </c>
      <c r="T62" s="1">
        <v>0</v>
      </c>
      <c r="U62" s="1">
        <v>1</v>
      </c>
      <c r="V62" s="1">
        <v>2</v>
      </c>
      <c r="W62" s="1">
        <v>0</v>
      </c>
      <c r="X62" s="1">
        <v>4</v>
      </c>
      <c r="Y62" s="1">
        <f t="shared" si="11"/>
        <v>280</v>
      </c>
      <c r="Z62" s="1">
        <f t="shared" si="12"/>
        <v>132</v>
      </c>
      <c r="AA62" s="15">
        <f t="shared" si="13"/>
        <v>0.67961165048543692</v>
      </c>
      <c r="AB62" s="15">
        <f t="shared" si="14"/>
        <v>0.32038834951456313</v>
      </c>
    </row>
    <row r="63" spans="1:28" x14ac:dyDescent="0.25">
      <c r="A63" s="2">
        <v>43</v>
      </c>
      <c r="B63" s="2">
        <v>18</v>
      </c>
      <c r="C63" s="92">
        <v>44</v>
      </c>
      <c r="D63" s="1" t="s">
        <v>165</v>
      </c>
      <c r="E63" s="1" t="s">
        <v>165</v>
      </c>
      <c r="F63" s="2">
        <v>355</v>
      </c>
      <c r="G63" s="2" t="s">
        <v>11</v>
      </c>
      <c r="H63" s="24">
        <v>412</v>
      </c>
      <c r="I63" s="1">
        <v>9</v>
      </c>
      <c r="J63" s="1">
        <v>35</v>
      </c>
      <c r="K63" s="1">
        <v>44</v>
      </c>
      <c r="L63" s="1">
        <v>3</v>
      </c>
      <c r="M63" s="1">
        <v>4</v>
      </c>
      <c r="N63" s="1">
        <v>70</v>
      </c>
      <c r="O63" s="1">
        <v>73</v>
      </c>
      <c r="P63" s="1">
        <v>4</v>
      </c>
      <c r="Q63" s="1">
        <v>0</v>
      </c>
      <c r="R63" s="1">
        <v>0</v>
      </c>
      <c r="S63" s="1">
        <v>1</v>
      </c>
      <c r="T63" s="1">
        <v>0</v>
      </c>
      <c r="U63" s="1">
        <v>3</v>
      </c>
      <c r="V63" s="1">
        <v>3</v>
      </c>
      <c r="W63" s="1">
        <v>0</v>
      </c>
      <c r="X63" s="1">
        <v>8</v>
      </c>
      <c r="Y63" s="1">
        <f t="shared" si="11"/>
        <v>257</v>
      </c>
      <c r="Z63" s="1">
        <f t="shared" si="12"/>
        <v>155</v>
      </c>
      <c r="AA63" s="15">
        <f t="shared" si="13"/>
        <v>0.62378640776699024</v>
      </c>
      <c r="AB63" s="15">
        <f t="shared" si="14"/>
        <v>0.37621359223300971</v>
      </c>
    </row>
    <row r="64" spans="1:28" x14ac:dyDescent="0.25">
      <c r="A64" s="2">
        <v>44</v>
      </c>
      <c r="B64" s="2">
        <v>18</v>
      </c>
      <c r="C64" s="92">
        <v>44</v>
      </c>
      <c r="D64" s="1" t="s">
        <v>165</v>
      </c>
      <c r="E64" s="1" t="s">
        <v>165</v>
      </c>
      <c r="F64" s="2">
        <v>356</v>
      </c>
      <c r="G64" s="2" t="s">
        <v>10</v>
      </c>
      <c r="H64" s="24">
        <v>631</v>
      </c>
      <c r="I64" s="1">
        <v>7</v>
      </c>
      <c r="J64" s="1">
        <v>44</v>
      </c>
      <c r="K64" s="1">
        <v>88</v>
      </c>
      <c r="L64" s="1">
        <v>6</v>
      </c>
      <c r="M64" s="1">
        <v>2</v>
      </c>
      <c r="N64" s="1">
        <v>100</v>
      </c>
      <c r="O64" s="1">
        <v>103</v>
      </c>
      <c r="P64" s="1">
        <v>13</v>
      </c>
      <c r="Q64" s="1">
        <v>2</v>
      </c>
      <c r="R64" s="1">
        <v>5</v>
      </c>
      <c r="S64" s="1">
        <v>1</v>
      </c>
      <c r="T64" s="1">
        <v>0</v>
      </c>
      <c r="U64" s="1">
        <v>1</v>
      </c>
      <c r="V64" s="1">
        <v>7</v>
      </c>
      <c r="W64" s="1">
        <v>0</v>
      </c>
      <c r="X64" s="1">
        <v>9</v>
      </c>
      <c r="Y64" s="1">
        <f t="shared" si="11"/>
        <v>388</v>
      </c>
      <c r="Z64" s="1">
        <f t="shared" si="12"/>
        <v>243</v>
      </c>
      <c r="AA64" s="15">
        <f t="shared" si="13"/>
        <v>0.61489698890649758</v>
      </c>
      <c r="AB64" s="15">
        <f t="shared" si="14"/>
        <v>0.38510301109350237</v>
      </c>
    </row>
    <row r="65" spans="1:38" x14ac:dyDescent="0.25">
      <c r="A65" s="2">
        <v>45</v>
      </c>
      <c r="B65" s="2">
        <v>18</v>
      </c>
      <c r="C65" s="92">
        <v>44</v>
      </c>
      <c r="D65" s="1" t="s">
        <v>165</v>
      </c>
      <c r="E65" s="1" t="s">
        <v>662</v>
      </c>
      <c r="F65" s="2">
        <v>357</v>
      </c>
      <c r="G65" s="2" t="s">
        <v>10</v>
      </c>
      <c r="H65" s="24">
        <v>523</v>
      </c>
      <c r="I65" s="1">
        <v>5</v>
      </c>
      <c r="J65" s="1">
        <v>28</v>
      </c>
      <c r="K65" s="1">
        <v>46</v>
      </c>
      <c r="L65" s="1">
        <v>6</v>
      </c>
      <c r="M65" s="1">
        <v>7</v>
      </c>
      <c r="N65" s="1">
        <v>111</v>
      </c>
      <c r="O65" s="1">
        <v>54</v>
      </c>
      <c r="P65" s="1">
        <v>3</v>
      </c>
      <c r="Q65" s="1">
        <v>1</v>
      </c>
      <c r="R65" s="1">
        <v>3</v>
      </c>
      <c r="S65" s="1">
        <v>1</v>
      </c>
      <c r="T65" s="1">
        <v>0</v>
      </c>
      <c r="U65" s="1">
        <v>2</v>
      </c>
      <c r="V65" s="1">
        <v>3</v>
      </c>
      <c r="W65" s="1">
        <v>0</v>
      </c>
      <c r="X65" s="1">
        <v>8</v>
      </c>
      <c r="Y65" s="1">
        <f t="shared" si="11"/>
        <v>278</v>
      </c>
      <c r="Z65" s="1">
        <f t="shared" si="12"/>
        <v>245</v>
      </c>
      <c r="AA65" s="15">
        <f t="shared" si="13"/>
        <v>0.53154875717017214</v>
      </c>
      <c r="AB65" s="15">
        <f t="shared" si="14"/>
        <v>0.46845124282982792</v>
      </c>
    </row>
    <row r="66" spans="1:38" x14ac:dyDescent="0.25">
      <c r="A66" s="2">
        <v>46</v>
      </c>
      <c r="B66" s="2">
        <v>18</v>
      </c>
      <c r="C66" s="92">
        <v>44</v>
      </c>
      <c r="D66" s="1" t="s">
        <v>165</v>
      </c>
      <c r="E66" s="1" t="s">
        <v>662</v>
      </c>
      <c r="F66" s="2">
        <v>357</v>
      </c>
      <c r="G66" s="2" t="s">
        <v>11</v>
      </c>
      <c r="H66" s="24">
        <v>523</v>
      </c>
      <c r="I66" s="1">
        <v>9</v>
      </c>
      <c r="J66" s="1">
        <v>36</v>
      </c>
      <c r="K66" s="1">
        <v>45</v>
      </c>
      <c r="L66" s="1">
        <v>5</v>
      </c>
      <c r="M66" s="1">
        <v>2</v>
      </c>
      <c r="N66" s="1">
        <v>99</v>
      </c>
      <c r="O66" s="1">
        <v>64</v>
      </c>
      <c r="P66" s="1">
        <v>3</v>
      </c>
      <c r="Q66" s="1">
        <v>1</v>
      </c>
      <c r="R66" s="1">
        <v>3</v>
      </c>
      <c r="S66" s="1">
        <v>3</v>
      </c>
      <c r="T66" s="1">
        <v>0</v>
      </c>
      <c r="U66" s="1">
        <v>0</v>
      </c>
      <c r="V66" s="1">
        <v>2</v>
      </c>
      <c r="W66" s="1">
        <v>0</v>
      </c>
      <c r="X66" s="1">
        <v>9</v>
      </c>
      <c r="Y66" s="1">
        <f t="shared" si="11"/>
        <v>281</v>
      </c>
      <c r="Z66" s="1">
        <f t="shared" si="12"/>
        <v>242</v>
      </c>
      <c r="AA66" s="15">
        <f t="shared" si="13"/>
        <v>0.5372848948374761</v>
      </c>
      <c r="AB66" s="15">
        <f t="shared" si="14"/>
        <v>0.4627151051625239</v>
      </c>
    </row>
    <row r="67" spans="1:38" x14ac:dyDescent="0.25">
      <c r="A67" s="2">
        <v>47</v>
      </c>
      <c r="B67" s="2">
        <v>18</v>
      </c>
      <c r="C67" s="92">
        <v>44</v>
      </c>
      <c r="D67" s="1" t="s">
        <v>165</v>
      </c>
      <c r="E67" s="1" t="s">
        <v>663</v>
      </c>
      <c r="F67" s="2">
        <v>358</v>
      </c>
      <c r="G67" s="2" t="s">
        <v>10</v>
      </c>
      <c r="H67" s="24">
        <v>496</v>
      </c>
      <c r="I67" s="1">
        <v>11</v>
      </c>
      <c r="J67" s="1">
        <v>16</v>
      </c>
      <c r="K67" s="1">
        <v>61</v>
      </c>
      <c r="L67" s="1">
        <v>1</v>
      </c>
      <c r="M67" s="1">
        <v>4</v>
      </c>
      <c r="N67" s="1">
        <v>127</v>
      </c>
      <c r="O67" s="1">
        <v>41</v>
      </c>
      <c r="P67" s="1">
        <v>3</v>
      </c>
      <c r="Q67" s="1">
        <v>3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6</v>
      </c>
      <c r="Y67" s="1">
        <f t="shared" si="11"/>
        <v>273</v>
      </c>
      <c r="Z67" s="1">
        <f t="shared" si="12"/>
        <v>223</v>
      </c>
      <c r="AA67" s="15">
        <f t="shared" si="13"/>
        <v>0.55040322580645162</v>
      </c>
      <c r="AB67" s="15">
        <f t="shared" si="14"/>
        <v>0.44959677419354838</v>
      </c>
    </row>
    <row r="68" spans="1:38" x14ac:dyDescent="0.25">
      <c r="A68" s="2">
        <v>48</v>
      </c>
      <c r="B68" s="2">
        <v>18</v>
      </c>
      <c r="C68" s="92">
        <v>44</v>
      </c>
      <c r="D68" s="1" t="s">
        <v>165</v>
      </c>
      <c r="E68" s="1" t="s">
        <v>664</v>
      </c>
      <c r="F68" s="2">
        <v>359</v>
      </c>
      <c r="G68" s="2" t="s">
        <v>10</v>
      </c>
      <c r="H68" s="24">
        <v>403</v>
      </c>
      <c r="I68" s="1">
        <v>2</v>
      </c>
      <c r="J68" s="1">
        <v>23</v>
      </c>
      <c r="K68" s="1">
        <v>83</v>
      </c>
      <c r="L68" s="1">
        <v>0</v>
      </c>
      <c r="M68" s="1">
        <v>5</v>
      </c>
      <c r="N68" s="1">
        <v>104</v>
      </c>
      <c r="O68" s="1">
        <v>29</v>
      </c>
      <c r="P68" s="1">
        <v>2</v>
      </c>
      <c r="Q68" s="1">
        <v>1</v>
      </c>
      <c r="R68" s="1">
        <v>3</v>
      </c>
      <c r="S68" s="1">
        <v>1</v>
      </c>
      <c r="T68" s="1">
        <v>0</v>
      </c>
      <c r="U68" s="1">
        <v>1</v>
      </c>
      <c r="V68" s="1">
        <v>0</v>
      </c>
      <c r="W68" s="1">
        <v>0</v>
      </c>
      <c r="X68" s="1">
        <v>7</v>
      </c>
      <c r="Y68" s="1">
        <f t="shared" si="11"/>
        <v>261</v>
      </c>
      <c r="Z68" s="1">
        <f t="shared" si="12"/>
        <v>142</v>
      </c>
      <c r="AA68" s="15">
        <f t="shared" si="13"/>
        <v>0.64764267990074442</v>
      </c>
      <c r="AB68" s="15">
        <f t="shared" si="14"/>
        <v>0.35235732009925558</v>
      </c>
    </row>
    <row r="69" spans="1:38" x14ac:dyDescent="0.25">
      <c r="A69" s="2">
        <v>49</v>
      </c>
      <c r="B69" s="2">
        <v>18</v>
      </c>
      <c r="C69" s="92">
        <v>44</v>
      </c>
      <c r="D69" s="1" t="s">
        <v>165</v>
      </c>
      <c r="E69" s="1" t="s">
        <v>664</v>
      </c>
      <c r="F69" s="2">
        <v>359</v>
      </c>
      <c r="G69" s="2" t="s">
        <v>11</v>
      </c>
      <c r="H69" s="24">
        <v>404</v>
      </c>
      <c r="I69" s="1">
        <v>1</v>
      </c>
      <c r="J69" s="1">
        <v>21</v>
      </c>
      <c r="K69" s="1">
        <v>84</v>
      </c>
      <c r="L69" s="1">
        <v>1</v>
      </c>
      <c r="M69" s="1">
        <v>2</v>
      </c>
      <c r="N69" s="1">
        <v>111</v>
      </c>
      <c r="O69" s="1">
        <v>29</v>
      </c>
      <c r="P69" s="1">
        <v>7</v>
      </c>
      <c r="Q69" s="1">
        <v>1</v>
      </c>
      <c r="R69" s="1">
        <v>10</v>
      </c>
      <c r="S69" s="1">
        <v>0</v>
      </c>
      <c r="T69" s="1">
        <v>0</v>
      </c>
      <c r="U69" s="1">
        <v>0</v>
      </c>
      <c r="V69" s="1">
        <v>2</v>
      </c>
      <c r="W69" s="1">
        <v>0</v>
      </c>
      <c r="X69" s="1">
        <v>5</v>
      </c>
      <c r="Y69" s="1">
        <f t="shared" si="11"/>
        <v>274</v>
      </c>
      <c r="Z69" s="1">
        <f t="shared" si="12"/>
        <v>130</v>
      </c>
      <c r="AA69" s="15">
        <f t="shared" si="13"/>
        <v>0.67821782178217827</v>
      </c>
      <c r="AB69" s="15">
        <f t="shared" si="14"/>
        <v>0.32178217821782179</v>
      </c>
    </row>
    <row r="70" spans="1:38" x14ac:dyDescent="0.25">
      <c r="A70" s="2">
        <v>50</v>
      </c>
      <c r="B70" s="2">
        <v>18</v>
      </c>
      <c r="C70" s="92">
        <v>44</v>
      </c>
      <c r="D70" s="1" t="s">
        <v>165</v>
      </c>
      <c r="E70" s="1" t="s">
        <v>665</v>
      </c>
      <c r="F70" s="2">
        <v>360</v>
      </c>
      <c r="G70" s="2" t="s">
        <v>10</v>
      </c>
      <c r="H70" s="24">
        <v>677</v>
      </c>
      <c r="I70" s="1">
        <v>12</v>
      </c>
      <c r="J70" s="1">
        <v>70</v>
      </c>
      <c r="K70" s="1">
        <v>63</v>
      </c>
      <c r="L70" s="1">
        <v>6</v>
      </c>
      <c r="M70" s="1">
        <v>1</v>
      </c>
      <c r="N70" s="1">
        <v>163</v>
      </c>
      <c r="O70" s="1">
        <v>79</v>
      </c>
      <c r="P70" s="1">
        <v>4</v>
      </c>
      <c r="Q70" s="1">
        <v>1</v>
      </c>
      <c r="R70" s="1">
        <v>4</v>
      </c>
      <c r="S70" s="1">
        <v>1</v>
      </c>
      <c r="T70" s="1">
        <v>0</v>
      </c>
      <c r="U70" s="1">
        <v>0</v>
      </c>
      <c r="V70" s="1">
        <v>5</v>
      </c>
      <c r="W70" s="1">
        <v>0</v>
      </c>
      <c r="X70" s="1">
        <v>15</v>
      </c>
      <c r="Y70" s="1">
        <f t="shared" si="11"/>
        <v>424</v>
      </c>
      <c r="Z70" s="1">
        <f t="shared" si="12"/>
        <v>253</v>
      </c>
      <c r="AA70" s="15">
        <f t="shared" si="13"/>
        <v>0.62629246676514028</v>
      </c>
      <c r="AB70" s="15">
        <f t="shared" si="14"/>
        <v>0.37370753323485967</v>
      </c>
    </row>
    <row r="71" spans="1:38" x14ac:dyDescent="0.25">
      <c r="A71" s="2">
        <v>51</v>
      </c>
      <c r="B71" s="2">
        <v>18</v>
      </c>
      <c r="C71" s="92">
        <v>44</v>
      </c>
      <c r="D71" s="1" t="s">
        <v>165</v>
      </c>
      <c r="E71" s="1" t="s">
        <v>665</v>
      </c>
      <c r="F71" s="2">
        <v>360</v>
      </c>
      <c r="G71" s="2" t="s">
        <v>11</v>
      </c>
      <c r="H71" s="24">
        <v>677</v>
      </c>
      <c r="I71" s="1">
        <v>9</v>
      </c>
      <c r="J71" s="1">
        <v>80</v>
      </c>
      <c r="K71" s="1">
        <v>53</v>
      </c>
      <c r="L71" s="1">
        <v>4</v>
      </c>
      <c r="M71" s="1">
        <v>5</v>
      </c>
      <c r="N71" s="1">
        <v>116</v>
      </c>
      <c r="O71" s="1">
        <v>79</v>
      </c>
      <c r="P71" s="1">
        <v>7</v>
      </c>
      <c r="Q71" s="1">
        <v>4</v>
      </c>
      <c r="R71" s="1">
        <v>4</v>
      </c>
      <c r="S71" s="1">
        <v>0</v>
      </c>
      <c r="T71" s="1">
        <v>1</v>
      </c>
      <c r="U71" s="1">
        <v>0</v>
      </c>
      <c r="V71" s="1">
        <v>4</v>
      </c>
      <c r="W71" s="1">
        <v>2</v>
      </c>
      <c r="X71" s="1">
        <v>32</v>
      </c>
      <c r="Y71" s="1">
        <f t="shared" si="11"/>
        <v>400</v>
      </c>
      <c r="Z71" s="1">
        <f t="shared" si="12"/>
        <v>277</v>
      </c>
      <c r="AA71" s="15">
        <f t="shared" si="13"/>
        <v>0.59084194977843429</v>
      </c>
      <c r="AB71" s="15">
        <f t="shared" si="14"/>
        <v>0.40915805022156571</v>
      </c>
    </row>
    <row r="72" spans="1:38" x14ac:dyDescent="0.25">
      <c r="A72" s="2">
        <v>52</v>
      </c>
      <c r="B72" s="2">
        <v>18</v>
      </c>
      <c r="C72" s="92">
        <v>44</v>
      </c>
      <c r="D72" s="1" t="s">
        <v>165</v>
      </c>
      <c r="E72" s="1" t="s">
        <v>666</v>
      </c>
      <c r="F72" s="2">
        <v>361</v>
      </c>
      <c r="G72" s="2" t="s">
        <v>10</v>
      </c>
      <c r="H72" s="24">
        <v>412</v>
      </c>
      <c r="I72" s="1">
        <v>6</v>
      </c>
      <c r="J72" s="1">
        <v>26</v>
      </c>
      <c r="K72" s="1">
        <v>36</v>
      </c>
      <c r="L72" s="1">
        <v>2</v>
      </c>
      <c r="M72" s="1">
        <v>2</v>
      </c>
      <c r="N72" s="1">
        <v>30</v>
      </c>
      <c r="O72" s="1">
        <v>93</v>
      </c>
      <c r="P72" s="1">
        <v>4</v>
      </c>
      <c r="Q72" s="1">
        <v>12</v>
      </c>
      <c r="R72" s="1">
        <v>3</v>
      </c>
      <c r="S72" s="1">
        <v>2</v>
      </c>
      <c r="T72" s="1">
        <v>0</v>
      </c>
      <c r="U72" s="1">
        <v>3</v>
      </c>
      <c r="V72" s="1">
        <v>5</v>
      </c>
      <c r="W72" s="1">
        <v>0</v>
      </c>
      <c r="X72" s="1">
        <v>6</v>
      </c>
      <c r="Y72" s="1">
        <f t="shared" si="11"/>
        <v>230</v>
      </c>
      <c r="Z72" s="1">
        <f t="shared" si="12"/>
        <v>182</v>
      </c>
      <c r="AA72" s="15">
        <f t="shared" si="13"/>
        <v>0.55825242718446599</v>
      </c>
      <c r="AB72" s="15">
        <f t="shared" si="14"/>
        <v>0.44174757281553401</v>
      </c>
    </row>
    <row r="73" spans="1:38" x14ac:dyDescent="0.25">
      <c r="A73" s="2">
        <v>53</v>
      </c>
      <c r="B73" s="2">
        <v>18</v>
      </c>
      <c r="C73" s="92">
        <v>44</v>
      </c>
      <c r="D73" s="1" t="s">
        <v>165</v>
      </c>
      <c r="E73" s="1" t="s">
        <v>495</v>
      </c>
      <c r="F73" s="2">
        <v>361</v>
      </c>
      <c r="G73" s="2" t="s">
        <v>19</v>
      </c>
      <c r="H73" s="24">
        <v>409</v>
      </c>
      <c r="I73" s="1">
        <v>3</v>
      </c>
      <c r="J73" s="1">
        <v>52</v>
      </c>
      <c r="K73" s="1">
        <v>6</v>
      </c>
      <c r="L73" s="1">
        <v>0</v>
      </c>
      <c r="M73" s="1">
        <v>2</v>
      </c>
      <c r="N73" s="1">
        <v>45</v>
      </c>
      <c r="O73" s="1">
        <v>105</v>
      </c>
      <c r="P73" s="1">
        <v>1</v>
      </c>
      <c r="Q73" s="1">
        <v>1</v>
      </c>
      <c r="R73" s="1">
        <v>0</v>
      </c>
      <c r="S73" s="1">
        <v>0</v>
      </c>
      <c r="T73" s="1">
        <v>0</v>
      </c>
      <c r="U73" s="1">
        <v>0</v>
      </c>
      <c r="V73" s="1">
        <v>1</v>
      </c>
      <c r="W73" s="1">
        <v>0</v>
      </c>
      <c r="X73" s="1">
        <v>7</v>
      </c>
      <c r="Y73" s="1">
        <f t="shared" si="11"/>
        <v>223</v>
      </c>
      <c r="Z73" s="1">
        <f t="shared" si="12"/>
        <v>186</v>
      </c>
      <c r="AA73" s="15">
        <f t="shared" si="13"/>
        <v>0.54523227383863082</v>
      </c>
      <c r="AB73" s="15">
        <f t="shared" si="14"/>
        <v>0.45476772616136918</v>
      </c>
    </row>
    <row r="74" spans="1:38" x14ac:dyDescent="0.25">
      <c r="A74" s="2">
        <v>54</v>
      </c>
      <c r="B74" s="2">
        <v>18</v>
      </c>
      <c r="C74" s="92">
        <v>44</v>
      </c>
      <c r="D74" s="1" t="s">
        <v>165</v>
      </c>
      <c r="E74" s="1" t="s">
        <v>667</v>
      </c>
      <c r="F74" s="2">
        <v>362</v>
      </c>
      <c r="G74" s="2" t="s">
        <v>10</v>
      </c>
      <c r="H74" s="24">
        <v>547</v>
      </c>
      <c r="I74" s="1">
        <v>5</v>
      </c>
      <c r="J74" s="1">
        <v>80</v>
      </c>
      <c r="K74" s="1">
        <v>44</v>
      </c>
      <c r="L74" s="1">
        <v>5</v>
      </c>
      <c r="M74" s="1">
        <v>3</v>
      </c>
      <c r="N74" s="1">
        <v>57</v>
      </c>
      <c r="O74" s="1">
        <v>162</v>
      </c>
      <c r="P74" s="1">
        <v>4</v>
      </c>
      <c r="Q74" s="1">
        <v>0</v>
      </c>
      <c r="R74" s="1">
        <v>3</v>
      </c>
      <c r="S74" s="1">
        <v>0</v>
      </c>
      <c r="T74" s="1">
        <v>0</v>
      </c>
      <c r="U74" s="1">
        <v>1</v>
      </c>
      <c r="V74" s="1">
        <v>10</v>
      </c>
      <c r="W74" s="1">
        <v>0</v>
      </c>
      <c r="X74" s="1">
        <v>10</v>
      </c>
      <c r="Y74" s="1">
        <f t="shared" si="11"/>
        <v>384</v>
      </c>
      <c r="Z74" s="1">
        <f t="shared" si="12"/>
        <v>163</v>
      </c>
      <c r="AA74" s="15">
        <f t="shared" si="13"/>
        <v>0.70201096892138937</v>
      </c>
      <c r="AB74" s="15">
        <f t="shared" si="14"/>
        <v>0.29798903107861058</v>
      </c>
    </row>
    <row r="75" spans="1:38" x14ac:dyDescent="0.25">
      <c r="A75" s="2">
        <v>55</v>
      </c>
      <c r="B75" s="2">
        <v>18</v>
      </c>
      <c r="C75" s="92">
        <v>44</v>
      </c>
      <c r="D75" s="1" t="s">
        <v>165</v>
      </c>
      <c r="E75" s="1" t="s">
        <v>668</v>
      </c>
      <c r="F75" s="2">
        <v>362</v>
      </c>
      <c r="G75" s="2" t="s">
        <v>19</v>
      </c>
      <c r="H75" s="24">
        <v>320</v>
      </c>
      <c r="I75" s="1">
        <v>6</v>
      </c>
      <c r="J75" s="1">
        <v>38</v>
      </c>
      <c r="K75" s="1">
        <v>68</v>
      </c>
      <c r="L75" s="1">
        <v>5</v>
      </c>
      <c r="M75" s="1">
        <v>8</v>
      </c>
      <c r="N75" s="1">
        <v>45</v>
      </c>
      <c r="O75" s="1">
        <v>25</v>
      </c>
      <c r="P75" s="1">
        <v>2</v>
      </c>
      <c r="Q75" s="1">
        <v>1</v>
      </c>
      <c r="R75" s="1">
        <v>3</v>
      </c>
      <c r="S75" s="1">
        <v>0</v>
      </c>
      <c r="T75" s="1">
        <v>0</v>
      </c>
      <c r="U75" s="1">
        <v>0</v>
      </c>
      <c r="V75" s="1">
        <v>2</v>
      </c>
      <c r="W75" s="1">
        <v>0</v>
      </c>
      <c r="X75" s="1">
        <v>1</v>
      </c>
      <c r="Y75" s="1">
        <f t="shared" si="11"/>
        <v>204</v>
      </c>
      <c r="Z75" s="1">
        <f t="shared" si="12"/>
        <v>116</v>
      </c>
      <c r="AA75" s="15">
        <f t="shared" si="13"/>
        <v>0.63749999999999996</v>
      </c>
      <c r="AB75" s="15">
        <f t="shared" si="14"/>
        <v>0.36249999999999999</v>
      </c>
    </row>
    <row r="76" spans="1:38" x14ac:dyDescent="0.25">
      <c r="A76" s="2">
        <v>56</v>
      </c>
      <c r="B76" s="2">
        <v>18</v>
      </c>
      <c r="C76" s="92">
        <v>44</v>
      </c>
      <c r="D76" s="1" t="s">
        <v>165</v>
      </c>
      <c r="E76" s="4" t="s">
        <v>669</v>
      </c>
      <c r="F76" s="2">
        <v>363</v>
      </c>
      <c r="G76" s="2" t="s">
        <v>10</v>
      </c>
      <c r="H76" s="24">
        <v>602</v>
      </c>
      <c r="I76" s="1">
        <v>5</v>
      </c>
      <c r="J76" s="1">
        <v>58</v>
      </c>
      <c r="K76" s="1">
        <v>131</v>
      </c>
      <c r="L76" s="1">
        <v>0</v>
      </c>
      <c r="M76" s="1">
        <v>3</v>
      </c>
      <c r="N76" s="1">
        <v>20</v>
      </c>
      <c r="O76" s="1">
        <v>155</v>
      </c>
      <c r="P76" s="1">
        <v>1</v>
      </c>
      <c r="Q76" s="1">
        <v>1</v>
      </c>
      <c r="R76" s="1">
        <v>1</v>
      </c>
      <c r="S76" s="1">
        <v>0</v>
      </c>
      <c r="T76" s="1">
        <v>2</v>
      </c>
      <c r="U76" s="1">
        <v>0</v>
      </c>
      <c r="V76" s="1">
        <v>4</v>
      </c>
      <c r="W76" s="1">
        <v>0</v>
      </c>
      <c r="X76" s="1">
        <v>10</v>
      </c>
      <c r="Y76" s="1">
        <f t="shared" si="11"/>
        <v>391</v>
      </c>
      <c r="Z76" s="1">
        <f t="shared" si="12"/>
        <v>211</v>
      </c>
      <c r="AA76" s="15">
        <f t="shared" si="13"/>
        <v>0.64950166112956809</v>
      </c>
      <c r="AB76" s="15">
        <f t="shared" si="14"/>
        <v>0.35049833887043191</v>
      </c>
    </row>
    <row r="77" spans="1:38" x14ac:dyDescent="0.25">
      <c r="A77" s="2">
        <v>57</v>
      </c>
      <c r="B77" s="2">
        <v>18</v>
      </c>
      <c r="C77" s="92">
        <v>44</v>
      </c>
      <c r="D77" s="1" t="s">
        <v>165</v>
      </c>
      <c r="E77" s="1" t="s">
        <v>670</v>
      </c>
      <c r="F77" s="2">
        <v>364</v>
      </c>
      <c r="G77" s="2" t="s">
        <v>10</v>
      </c>
      <c r="H77" s="24">
        <v>351</v>
      </c>
      <c r="I77" s="1">
        <v>4</v>
      </c>
      <c r="J77" s="1">
        <v>37</v>
      </c>
      <c r="K77" s="1">
        <v>51</v>
      </c>
      <c r="L77" s="1">
        <v>1</v>
      </c>
      <c r="M77" s="1">
        <v>2</v>
      </c>
      <c r="N77" s="1">
        <v>46</v>
      </c>
      <c r="O77" s="1">
        <v>43</v>
      </c>
      <c r="P77" s="1">
        <v>2</v>
      </c>
      <c r="Q77" s="1">
        <v>1</v>
      </c>
      <c r="R77" s="1">
        <v>2</v>
      </c>
      <c r="S77" s="1">
        <v>1</v>
      </c>
      <c r="T77" s="1">
        <v>0</v>
      </c>
      <c r="U77" s="1">
        <v>3</v>
      </c>
      <c r="V77" s="1">
        <v>9</v>
      </c>
      <c r="W77" s="1">
        <v>0</v>
      </c>
      <c r="X77" s="1">
        <v>25</v>
      </c>
      <c r="Y77" s="1">
        <f t="shared" si="11"/>
        <v>227</v>
      </c>
      <c r="Z77" s="1">
        <f t="shared" si="12"/>
        <v>124</v>
      </c>
      <c r="AA77" s="15">
        <f t="shared" si="13"/>
        <v>0.64672364672364668</v>
      </c>
      <c r="AB77" s="15">
        <f t="shared" si="14"/>
        <v>0.35327635327635326</v>
      </c>
    </row>
    <row r="78" spans="1:38" x14ac:dyDescent="0.25">
      <c r="B78" s="3"/>
      <c r="C78" s="3"/>
      <c r="D78" s="128" t="s">
        <v>661</v>
      </c>
      <c r="E78" s="129"/>
      <c r="F78" s="81">
        <f>COUNTIF(G21:G77,"B")</f>
        <v>32</v>
      </c>
      <c r="G78" s="81">
        <f>COUNTA(G21:G77)</f>
        <v>57</v>
      </c>
      <c r="H78" s="70">
        <f>SUM(H21:H77)</f>
        <v>28133</v>
      </c>
      <c r="I78" s="70">
        <f>SUM(I21:I77)</f>
        <v>404</v>
      </c>
      <c r="J78" s="70">
        <f t="shared" ref="J78:Y78" si="15">SUM(J21:J77)</f>
        <v>2814</v>
      </c>
      <c r="K78" s="70">
        <f t="shared" si="15"/>
        <v>3741</v>
      </c>
      <c r="L78" s="70">
        <f t="shared" si="15"/>
        <v>219</v>
      </c>
      <c r="M78" s="70">
        <f t="shared" si="15"/>
        <v>232</v>
      </c>
      <c r="N78" s="70">
        <f t="shared" si="15"/>
        <v>4377</v>
      </c>
      <c r="O78" s="70">
        <f t="shared" si="15"/>
        <v>4044</v>
      </c>
      <c r="P78" s="70">
        <f t="shared" si="15"/>
        <v>377</v>
      </c>
      <c r="Q78" s="70">
        <f t="shared" si="15"/>
        <v>209</v>
      </c>
      <c r="R78" s="70">
        <f t="shared" si="15"/>
        <v>184</v>
      </c>
      <c r="S78" s="70">
        <f t="shared" si="15"/>
        <v>41</v>
      </c>
      <c r="T78" s="70">
        <f t="shared" si="15"/>
        <v>19</v>
      </c>
      <c r="U78" s="70">
        <f t="shared" si="15"/>
        <v>56</v>
      </c>
      <c r="V78" s="70">
        <f t="shared" si="15"/>
        <v>335</v>
      </c>
      <c r="W78" s="70">
        <f t="shared" si="15"/>
        <v>7</v>
      </c>
      <c r="X78" s="70">
        <f t="shared" si="15"/>
        <v>478</v>
      </c>
      <c r="Y78" s="70">
        <f t="shared" si="15"/>
        <v>17537</v>
      </c>
      <c r="Z78" s="70">
        <f>H78-Y78</f>
        <v>10596</v>
      </c>
      <c r="AA78" s="71">
        <f t="shared" si="13"/>
        <v>0.62336046635623643</v>
      </c>
      <c r="AB78" s="71">
        <f t="shared" si="14"/>
        <v>0.37663953364376357</v>
      </c>
    </row>
    <row r="80" spans="1:38" s="32" customFormat="1" x14ac:dyDescent="0.25">
      <c r="A80" s="31"/>
      <c r="B80" s="31"/>
      <c r="C80" s="31"/>
      <c r="E80" s="133" t="s">
        <v>51</v>
      </c>
      <c r="F80" s="134"/>
      <c r="G80" s="134"/>
      <c r="H80" s="134"/>
      <c r="I80" s="109" t="s">
        <v>0</v>
      </c>
      <c r="J80" s="109" t="s">
        <v>1</v>
      </c>
      <c r="K80" s="109" t="s">
        <v>2</v>
      </c>
      <c r="L80" s="109" t="s">
        <v>27</v>
      </c>
      <c r="M80" s="109" t="s">
        <v>3</v>
      </c>
      <c r="N80" s="109" t="s">
        <v>28</v>
      </c>
      <c r="O80" s="109" t="s">
        <v>25</v>
      </c>
      <c r="P80" s="109" t="s">
        <v>29</v>
      </c>
      <c r="Q80" s="109" t="s">
        <v>4</v>
      </c>
      <c r="R80" s="36" t="s">
        <v>26</v>
      </c>
      <c r="S80" s="37" t="s">
        <v>46</v>
      </c>
      <c r="T80" s="37"/>
      <c r="AA80" s="33"/>
      <c r="AB80" s="33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 x14ac:dyDescent="0.25">
      <c r="B81" s="3"/>
      <c r="C81" s="3"/>
      <c r="E81" s="134"/>
      <c r="F81" s="134"/>
      <c r="G81" s="134"/>
      <c r="H81" s="134"/>
      <c r="I81" s="96">
        <v>495</v>
      </c>
      <c r="J81" s="96">
        <v>2982</v>
      </c>
      <c r="K81" s="96">
        <v>3852</v>
      </c>
      <c r="L81" s="96">
        <v>386</v>
      </c>
      <c r="M81" s="96">
        <v>330</v>
      </c>
      <c r="N81" s="96">
        <v>4377</v>
      </c>
      <c r="O81" s="96">
        <v>4044</v>
      </c>
      <c r="P81" s="96">
        <v>377</v>
      </c>
      <c r="Q81" s="96">
        <v>209</v>
      </c>
      <c r="R81" s="97">
        <f>W78</f>
        <v>7</v>
      </c>
      <c r="S81" s="98">
        <f>X78</f>
        <v>478</v>
      </c>
      <c r="T81" s="38"/>
      <c r="AA81" s="10"/>
      <c r="AB81" s="10"/>
    </row>
    <row r="82" spans="1:38" ht="6.75" customHeight="1" x14ac:dyDescent="0.25">
      <c r="B82" s="3"/>
      <c r="C82" s="3"/>
      <c r="H82" s="12"/>
      <c r="I82" s="3"/>
      <c r="J82" s="3"/>
      <c r="K82" s="3"/>
      <c r="L82" s="3"/>
      <c r="M82" s="3"/>
      <c r="N82" s="3"/>
      <c r="O82" s="3"/>
      <c r="P82" s="3"/>
      <c r="Q82" s="3"/>
      <c r="R82" s="39"/>
      <c r="S82" s="40"/>
      <c r="T82" s="40"/>
      <c r="AA82" s="10"/>
      <c r="AB82" s="10"/>
    </row>
    <row r="83" spans="1:38" s="13" customFormat="1" x14ac:dyDescent="0.25">
      <c r="A83" s="34"/>
      <c r="B83" s="34"/>
      <c r="C83" s="34"/>
      <c r="E83" s="133" t="s">
        <v>52</v>
      </c>
      <c r="F83" s="133"/>
      <c r="G83" s="133"/>
      <c r="H83" s="133"/>
      <c r="I83" s="133" t="s">
        <v>530</v>
      </c>
      <c r="J83" s="134"/>
      <c r="K83" s="134"/>
      <c r="L83" s="133" t="s">
        <v>531</v>
      </c>
      <c r="M83" s="133"/>
      <c r="N83" s="109" t="s">
        <v>28</v>
      </c>
      <c r="O83" s="109" t="s">
        <v>25</v>
      </c>
      <c r="P83" s="109" t="s">
        <v>29</v>
      </c>
      <c r="Q83" s="109" t="s">
        <v>4</v>
      </c>
      <c r="AA83" s="35"/>
      <c r="AB83" s="35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 x14ac:dyDescent="0.25">
      <c r="B84" s="3"/>
      <c r="C84" s="3"/>
      <c r="E84" s="133"/>
      <c r="F84" s="133"/>
      <c r="G84" s="133"/>
      <c r="H84" s="133"/>
      <c r="I84" s="135">
        <f>I81+K81+M81</f>
        <v>4677</v>
      </c>
      <c r="J84" s="136"/>
      <c r="K84" s="136"/>
      <c r="L84" s="135">
        <f>J81+L81</f>
        <v>3368</v>
      </c>
      <c r="M84" s="136"/>
      <c r="N84" s="110">
        <f>N81</f>
        <v>4377</v>
      </c>
      <c r="O84" s="110">
        <f>O81</f>
        <v>4044</v>
      </c>
      <c r="P84" s="110">
        <f>P81</f>
        <v>377</v>
      </c>
      <c r="Q84" s="110">
        <f>Q81</f>
        <v>209</v>
      </c>
      <c r="AA84" s="10"/>
      <c r="AB84" s="10"/>
    </row>
    <row r="85" spans="1:38" x14ac:dyDescent="0.25">
      <c r="B85" s="3"/>
      <c r="C85" s="3"/>
    </row>
    <row r="87" spans="1:38" x14ac:dyDescent="0.25">
      <c r="A87" s="2">
        <v>1</v>
      </c>
      <c r="B87" s="2" t="s">
        <v>33</v>
      </c>
      <c r="C87" s="2">
        <v>164</v>
      </c>
      <c r="D87" s="1" t="s">
        <v>166</v>
      </c>
      <c r="E87" s="1" t="s">
        <v>166</v>
      </c>
      <c r="F87" s="2">
        <v>943</v>
      </c>
      <c r="G87" s="2" t="s">
        <v>10</v>
      </c>
      <c r="H87" s="1">
        <v>614</v>
      </c>
      <c r="I87" s="1">
        <v>69</v>
      </c>
      <c r="J87" s="1">
        <v>69</v>
      </c>
      <c r="K87" s="1">
        <v>20</v>
      </c>
      <c r="L87" s="1">
        <v>3</v>
      </c>
      <c r="M87" s="1">
        <v>0</v>
      </c>
      <c r="N87" s="1">
        <v>149</v>
      </c>
      <c r="O87" s="1">
        <v>15</v>
      </c>
      <c r="P87" s="1">
        <v>8</v>
      </c>
      <c r="Q87" s="1">
        <v>132</v>
      </c>
      <c r="R87" s="1">
        <v>6</v>
      </c>
      <c r="S87" s="1">
        <v>0</v>
      </c>
      <c r="T87" s="1">
        <v>0</v>
      </c>
      <c r="U87" s="1">
        <v>0</v>
      </c>
      <c r="V87" s="1">
        <v>17</v>
      </c>
      <c r="W87" s="1">
        <v>0</v>
      </c>
      <c r="X87" s="1">
        <v>4</v>
      </c>
      <c r="Y87" s="1">
        <f t="shared" si="0"/>
        <v>492</v>
      </c>
      <c r="Z87" s="1">
        <f t="shared" si="1"/>
        <v>122</v>
      </c>
      <c r="AA87" s="15">
        <f t="shared" si="2"/>
        <v>0.80130293159609123</v>
      </c>
      <c r="AB87" s="15">
        <f t="shared" si="3"/>
        <v>0.1986970684039088</v>
      </c>
    </row>
    <row r="88" spans="1:38" x14ac:dyDescent="0.25">
      <c r="A88" s="2">
        <v>2</v>
      </c>
      <c r="B88" s="2" t="s">
        <v>33</v>
      </c>
      <c r="C88" s="2">
        <v>164</v>
      </c>
      <c r="D88" s="1" t="s">
        <v>166</v>
      </c>
      <c r="E88" s="1" t="s">
        <v>166</v>
      </c>
      <c r="F88" s="2">
        <v>943</v>
      </c>
      <c r="G88" s="2" t="s">
        <v>11</v>
      </c>
      <c r="H88" s="1">
        <v>614</v>
      </c>
      <c r="I88" s="1">
        <v>100</v>
      </c>
      <c r="J88" s="1">
        <v>42</v>
      </c>
      <c r="K88" s="1">
        <v>21</v>
      </c>
      <c r="L88" s="1">
        <v>2</v>
      </c>
      <c r="M88" s="1">
        <v>3</v>
      </c>
      <c r="N88" s="1">
        <v>155</v>
      </c>
      <c r="O88" s="1">
        <v>21</v>
      </c>
      <c r="P88" s="1">
        <v>4</v>
      </c>
      <c r="Q88" s="1">
        <v>116</v>
      </c>
      <c r="R88" s="1">
        <v>4</v>
      </c>
      <c r="S88" s="1">
        <v>1</v>
      </c>
      <c r="T88" s="1">
        <v>1</v>
      </c>
      <c r="U88" s="1">
        <v>0</v>
      </c>
      <c r="V88" s="1">
        <v>10</v>
      </c>
      <c r="W88" s="1">
        <v>1</v>
      </c>
      <c r="X88" s="1">
        <v>5</v>
      </c>
      <c r="Y88" s="1">
        <f t="shared" si="0"/>
        <v>486</v>
      </c>
      <c r="Z88" s="1">
        <f t="shared" si="1"/>
        <v>128</v>
      </c>
      <c r="AA88" s="15">
        <f t="shared" si="2"/>
        <v>0.79153094462540718</v>
      </c>
      <c r="AB88" s="15">
        <f t="shared" si="3"/>
        <v>0.20846905537459284</v>
      </c>
    </row>
    <row r="89" spans="1:38" x14ac:dyDescent="0.25">
      <c r="A89" s="2">
        <v>3</v>
      </c>
      <c r="B89" s="2" t="s">
        <v>33</v>
      </c>
      <c r="C89" s="2">
        <v>164</v>
      </c>
      <c r="D89" s="1" t="s">
        <v>166</v>
      </c>
      <c r="E89" s="1" t="s">
        <v>166</v>
      </c>
      <c r="F89" s="2">
        <v>943</v>
      </c>
      <c r="G89" s="2" t="s">
        <v>12</v>
      </c>
      <c r="H89" s="1">
        <v>613</v>
      </c>
      <c r="I89" s="1">
        <v>111</v>
      </c>
      <c r="J89" s="1">
        <v>44</v>
      </c>
      <c r="K89" s="1">
        <v>14</v>
      </c>
      <c r="L89" s="1">
        <v>2</v>
      </c>
      <c r="M89" s="1">
        <v>1</v>
      </c>
      <c r="N89" s="1">
        <v>135</v>
      </c>
      <c r="O89" s="1">
        <v>11</v>
      </c>
      <c r="P89" s="1">
        <v>12</v>
      </c>
      <c r="Q89" s="1">
        <v>117</v>
      </c>
      <c r="R89" s="1">
        <v>15</v>
      </c>
      <c r="S89" s="1">
        <v>2</v>
      </c>
      <c r="T89" s="1">
        <v>1</v>
      </c>
      <c r="U89" s="1">
        <v>0</v>
      </c>
      <c r="V89" s="1">
        <v>2</v>
      </c>
      <c r="W89" s="1">
        <v>0</v>
      </c>
      <c r="X89" s="1">
        <v>6</v>
      </c>
      <c r="Y89" s="1">
        <f t="shared" si="0"/>
        <v>473</v>
      </c>
      <c r="Z89" s="1">
        <f t="shared" si="1"/>
        <v>140</v>
      </c>
      <c r="AA89" s="15">
        <f t="shared" si="2"/>
        <v>0.77161500815660689</v>
      </c>
      <c r="AB89" s="15">
        <f t="shared" si="3"/>
        <v>0.22838499184339314</v>
      </c>
    </row>
    <row r="90" spans="1:38" x14ac:dyDescent="0.25">
      <c r="A90" s="2">
        <v>4</v>
      </c>
      <c r="B90" s="2" t="s">
        <v>33</v>
      </c>
      <c r="C90" s="2">
        <v>164</v>
      </c>
      <c r="D90" s="1" t="s">
        <v>166</v>
      </c>
      <c r="E90" s="1" t="s">
        <v>167</v>
      </c>
      <c r="F90" s="2">
        <v>943</v>
      </c>
      <c r="G90" s="2" t="s">
        <v>19</v>
      </c>
      <c r="H90" s="1">
        <v>274</v>
      </c>
      <c r="I90" s="1">
        <v>30</v>
      </c>
      <c r="J90" s="1">
        <v>7</v>
      </c>
      <c r="K90" s="1">
        <v>3</v>
      </c>
      <c r="L90" s="1">
        <v>1</v>
      </c>
      <c r="M90" s="1">
        <v>0</v>
      </c>
      <c r="N90" s="1">
        <v>116</v>
      </c>
      <c r="O90" s="1">
        <v>2</v>
      </c>
      <c r="P90" s="1">
        <v>4</v>
      </c>
      <c r="Q90" s="1">
        <v>51</v>
      </c>
      <c r="R90" s="1">
        <v>4</v>
      </c>
      <c r="S90" s="1">
        <v>1</v>
      </c>
      <c r="T90" s="1">
        <v>1</v>
      </c>
      <c r="U90" s="1">
        <v>0</v>
      </c>
      <c r="V90" s="1">
        <v>0</v>
      </c>
      <c r="W90" s="1">
        <v>0</v>
      </c>
      <c r="X90" s="1">
        <v>7</v>
      </c>
      <c r="Y90" s="1">
        <f t="shared" si="0"/>
        <v>227</v>
      </c>
      <c r="Z90" s="1">
        <f t="shared" si="1"/>
        <v>47</v>
      </c>
      <c r="AA90" s="15">
        <f t="shared" si="2"/>
        <v>0.82846715328467158</v>
      </c>
      <c r="AB90" s="15">
        <f t="shared" si="3"/>
        <v>0.17153284671532848</v>
      </c>
    </row>
    <row r="91" spans="1:38" x14ac:dyDescent="0.25">
      <c r="A91" s="2">
        <v>5</v>
      </c>
      <c r="B91" s="2" t="s">
        <v>33</v>
      </c>
      <c r="C91" s="2">
        <v>164</v>
      </c>
      <c r="D91" s="1" t="s">
        <v>166</v>
      </c>
      <c r="E91" s="1" t="s">
        <v>166</v>
      </c>
      <c r="F91" s="2">
        <v>944</v>
      </c>
      <c r="G91" s="2" t="s">
        <v>10</v>
      </c>
      <c r="H91" s="1">
        <v>523</v>
      </c>
      <c r="I91" s="1">
        <v>88</v>
      </c>
      <c r="J91" s="1">
        <v>49</v>
      </c>
      <c r="K91" s="1">
        <v>6</v>
      </c>
      <c r="L91" s="1">
        <v>0</v>
      </c>
      <c r="M91" s="1">
        <v>1</v>
      </c>
      <c r="N91" s="1">
        <v>168</v>
      </c>
      <c r="O91" s="1">
        <v>27</v>
      </c>
      <c r="P91" s="1">
        <v>3</v>
      </c>
      <c r="Q91" s="1">
        <v>79</v>
      </c>
      <c r="R91" s="1">
        <v>5</v>
      </c>
      <c r="S91" s="1">
        <v>1</v>
      </c>
      <c r="T91" s="1">
        <v>0</v>
      </c>
      <c r="U91" s="1">
        <v>0</v>
      </c>
      <c r="V91" s="1">
        <v>14</v>
      </c>
      <c r="W91" s="1">
        <v>0</v>
      </c>
      <c r="X91" s="1">
        <v>1</v>
      </c>
      <c r="Y91" s="1">
        <f t="shared" si="0"/>
        <v>442</v>
      </c>
      <c r="Z91" s="1">
        <f t="shared" si="1"/>
        <v>81</v>
      </c>
      <c r="AA91" s="15">
        <f t="shared" si="2"/>
        <v>0.84512428298279163</v>
      </c>
      <c r="AB91" s="15">
        <f t="shared" si="3"/>
        <v>0.15487571701720843</v>
      </c>
    </row>
    <row r="92" spans="1:38" x14ac:dyDescent="0.25">
      <c r="A92" s="2">
        <v>6</v>
      </c>
      <c r="B92" s="2" t="s">
        <v>33</v>
      </c>
      <c r="C92" s="2">
        <v>164</v>
      </c>
      <c r="D92" s="1" t="s">
        <v>166</v>
      </c>
      <c r="E92" s="1" t="s">
        <v>166</v>
      </c>
      <c r="F92" s="2">
        <v>944</v>
      </c>
      <c r="G92" s="2" t="s">
        <v>11</v>
      </c>
      <c r="H92" s="1">
        <v>522</v>
      </c>
      <c r="I92" s="1">
        <v>77</v>
      </c>
      <c r="J92" s="1">
        <v>40</v>
      </c>
      <c r="K92" s="1">
        <v>5</v>
      </c>
      <c r="L92" s="1">
        <v>1</v>
      </c>
      <c r="M92" s="1">
        <v>3</v>
      </c>
      <c r="N92" s="1">
        <v>158</v>
      </c>
      <c r="O92" s="1">
        <v>26</v>
      </c>
      <c r="P92" s="1">
        <v>4</v>
      </c>
      <c r="Q92" s="1">
        <v>97</v>
      </c>
      <c r="R92" s="1">
        <v>4</v>
      </c>
      <c r="S92" s="1">
        <v>1</v>
      </c>
      <c r="T92" s="1">
        <v>0</v>
      </c>
      <c r="U92" s="1">
        <v>0</v>
      </c>
      <c r="V92" s="1">
        <v>7</v>
      </c>
      <c r="W92" s="1">
        <v>0</v>
      </c>
      <c r="X92" s="1">
        <v>5</v>
      </c>
      <c r="Y92" s="1">
        <f t="shared" si="0"/>
        <v>428</v>
      </c>
      <c r="Z92" s="1">
        <f t="shared" si="1"/>
        <v>94</v>
      </c>
      <c r="AA92" s="15">
        <f t="shared" si="2"/>
        <v>0.81992337164750961</v>
      </c>
      <c r="AB92" s="15">
        <f t="shared" si="3"/>
        <v>0.18007662835249041</v>
      </c>
    </row>
    <row r="93" spans="1:38" x14ac:dyDescent="0.25">
      <c r="A93" s="2">
        <v>7</v>
      </c>
      <c r="B93" s="2" t="s">
        <v>33</v>
      </c>
      <c r="C93" s="2">
        <v>164</v>
      </c>
      <c r="D93" s="1" t="s">
        <v>166</v>
      </c>
      <c r="E93" s="1" t="s">
        <v>168</v>
      </c>
      <c r="F93" s="2">
        <v>944</v>
      </c>
      <c r="G93" s="2" t="s">
        <v>19</v>
      </c>
      <c r="H93" s="1">
        <v>534</v>
      </c>
      <c r="I93" s="1">
        <v>100</v>
      </c>
      <c r="J93" s="1">
        <v>11</v>
      </c>
      <c r="K93" s="1">
        <v>5</v>
      </c>
      <c r="L93" s="1">
        <v>2</v>
      </c>
      <c r="M93" s="1">
        <v>5</v>
      </c>
      <c r="N93" s="1">
        <v>158</v>
      </c>
      <c r="O93" s="1">
        <v>10</v>
      </c>
      <c r="P93" s="1">
        <v>2</v>
      </c>
      <c r="Q93" s="1">
        <v>88</v>
      </c>
      <c r="R93" s="1">
        <v>4</v>
      </c>
      <c r="S93" s="1">
        <v>0</v>
      </c>
      <c r="T93" s="1">
        <v>1</v>
      </c>
      <c r="U93" s="1">
        <v>0</v>
      </c>
      <c r="V93" s="1">
        <v>7</v>
      </c>
      <c r="W93" s="1">
        <v>1</v>
      </c>
      <c r="X93" s="1">
        <v>7</v>
      </c>
      <c r="Y93" s="1">
        <f t="shared" si="0"/>
        <v>401</v>
      </c>
      <c r="Z93" s="1">
        <f t="shared" si="1"/>
        <v>133</v>
      </c>
      <c r="AA93" s="15">
        <f t="shared" si="2"/>
        <v>0.75093632958801493</v>
      </c>
      <c r="AB93" s="15">
        <f t="shared" si="3"/>
        <v>0.24906367041198502</v>
      </c>
    </row>
    <row r="94" spans="1:38" x14ac:dyDescent="0.25">
      <c r="A94" s="2">
        <v>8</v>
      </c>
      <c r="B94" s="2" t="s">
        <v>33</v>
      </c>
      <c r="C94" s="2">
        <v>164</v>
      </c>
      <c r="D94" s="1" t="s">
        <v>166</v>
      </c>
      <c r="E94" s="1" t="s">
        <v>169</v>
      </c>
      <c r="F94" s="2">
        <v>945</v>
      </c>
      <c r="G94" s="2" t="s">
        <v>10</v>
      </c>
      <c r="H94" s="1">
        <v>750</v>
      </c>
      <c r="I94" s="1">
        <v>135</v>
      </c>
      <c r="J94" s="1">
        <v>70</v>
      </c>
      <c r="K94" s="1">
        <v>6</v>
      </c>
      <c r="L94" s="1">
        <v>2</v>
      </c>
      <c r="M94" s="1">
        <v>5</v>
      </c>
      <c r="N94" s="1">
        <v>203</v>
      </c>
      <c r="O94" s="1">
        <v>12</v>
      </c>
      <c r="P94" s="1">
        <v>21</v>
      </c>
      <c r="Q94" s="1">
        <v>135</v>
      </c>
      <c r="R94" s="1">
        <v>7</v>
      </c>
      <c r="S94" s="1">
        <v>0</v>
      </c>
      <c r="T94" s="1">
        <v>0</v>
      </c>
      <c r="U94" s="1">
        <v>0</v>
      </c>
      <c r="V94" s="1">
        <v>7</v>
      </c>
      <c r="W94" s="1">
        <v>0</v>
      </c>
      <c r="X94" s="1">
        <v>8</v>
      </c>
      <c r="Y94" s="1">
        <f t="shared" si="0"/>
        <v>611</v>
      </c>
      <c r="Z94" s="1">
        <f t="shared" si="1"/>
        <v>139</v>
      </c>
      <c r="AA94" s="15">
        <f t="shared" si="2"/>
        <v>0.81466666666666665</v>
      </c>
      <c r="AB94" s="15">
        <f t="shared" si="3"/>
        <v>0.18533333333333332</v>
      </c>
    </row>
    <row r="95" spans="1:38" x14ac:dyDescent="0.25">
      <c r="A95" s="2">
        <v>9</v>
      </c>
      <c r="B95" s="2" t="s">
        <v>33</v>
      </c>
      <c r="C95" s="2">
        <v>164</v>
      </c>
      <c r="D95" s="1" t="s">
        <v>166</v>
      </c>
      <c r="E95" s="1" t="s">
        <v>170</v>
      </c>
      <c r="F95" s="2">
        <v>946</v>
      </c>
      <c r="G95" s="2" t="s">
        <v>10</v>
      </c>
      <c r="H95" s="1">
        <v>586</v>
      </c>
      <c r="I95" s="1">
        <v>59</v>
      </c>
      <c r="J95" s="1">
        <v>37</v>
      </c>
      <c r="K95" s="1">
        <v>5</v>
      </c>
      <c r="L95" s="1">
        <v>3</v>
      </c>
      <c r="M95" s="1">
        <v>1</v>
      </c>
      <c r="N95" s="1">
        <v>138</v>
      </c>
      <c r="O95" s="1">
        <v>8</v>
      </c>
      <c r="P95" s="1">
        <v>132</v>
      </c>
      <c r="Q95" s="1">
        <v>49</v>
      </c>
      <c r="R95" s="1">
        <v>4</v>
      </c>
      <c r="S95" s="1">
        <v>2</v>
      </c>
      <c r="T95" s="1">
        <v>0</v>
      </c>
      <c r="U95" s="1">
        <v>0</v>
      </c>
      <c r="V95" s="1">
        <v>7</v>
      </c>
      <c r="W95" s="1">
        <v>0</v>
      </c>
      <c r="X95" s="1">
        <v>3</v>
      </c>
      <c r="Y95" s="1">
        <f t="shared" si="0"/>
        <v>448</v>
      </c>
      <c r="Z95" s="1">
        <f t="shared" si="1"/>
        <v>138</v>
      </c>
      <c r="AA95" s="15">
        <f t="shared" si="2"/>
        <v>0.76450511945392496</v>
      </c>
      <c r="AB95" s="15">
        <f t="shared" si="3"/>
        <v>0.23549488054607509</v>
      </c>
    </row>
    <row r="96" spans="1:38" x14ac:dyDescent="0.25">
      <c r="A96" s="2">
        <v>10</v>
      </c>
      <c r="B96" s="2" t="s">
        <v>33</v>
      </c>
      <c r="C96" s="2">
        <v>164</v>
      </c>
      <c r="D96" s="1" t="s">
        <v>166</v>
      </c>
      <c r="E96" s="1" t="s">
        <v>170</v>
      </c>
      <c r="F96" s="2">
        <v>946</v>
      </c>
      <c r="G96" s="2" t="s">
        <v>11</v>
      </c>
      <c r="H96" s="1">
        <v>586</v>
      </c>
      <c r="I96" s="1">
        <v>68</v>
      </c>
      <c r="J96" s="1">
        <v>32</v>
      </c>
      <c r="K96" s="1">
        <v>5</v>
      </c>
      <c r="L96" s="1">
        <v>1</v>
      </c>
      <c r="M96" s="1">
        <v>0</v>
      </c>
      <c r="N96" s="1">
        <v>121</v>
      </c>
      <c r="O96" s="1">
        <v>2</v>
      </c>
      <c r="P96" s="1">
        <v>137</v>
      </c>
      <c r="Q96" s="1">
        <v>52</v>
      </c>
      <c r="R96" s="1">
        <v>5</v>
      </c>
      <c r="S96" s="1">
        <v>0</v>
      </c>
      <c r="T96" s="1">
        <v>1</v>
      </c>
      <c r="U96" s="1">
        <v>0</v>
      </c>
      <c r="V96" s="1">
        <v>11</v>
      </c>
      <c r="W96" s="1">
        <v>0</v>
      </c>
      <c r="X96" s="1">
        <v>4</v>
      </c>
      <c r="Y96" s="1">
        <f t="shared" si="0"/>
        <v>439</v>
      </c>
      <c r="Z96" s="1">
        <f t="shared" si="1"/>
        <v>147</v>
      </c>
      <c r="AA96" s="15">
        <f t="shared" si="2"/>
        <v>0.74914675767918093</v>
      </c>
      <c r="AB96" s="15">
        <f t="shared" si="3"/>
        <v>0.25085324232081913</v>
      </c>
    </row>
    <row r="97" spans="1:38" x14ac:dyDescent="0.25">
      <c r="A97" s="2">
        <v>11</v>
      </c>
      <c r="B97" s="2" t="s">
        <v>33</v>
      </c>
      <c r="C97" s="2">
        <v>164</v>
      </c>
      <c r="D97" s="1" t="s">
        <v>166</v>
      </c>
      <c r="E97" s="1" t="s">
        <v>56</v>
      </c>
      <c r="F97" s="2">
        <v>947</v>
      </c>
      <c r="G97" s="2" t="s">
        <v>10</v>
      </c>
      <c r="H97" s="1">
        <v>666</v>
      </c>
      <c r="I97" s="1">
        <v>78</v>
      </c>
      <c r="J97" s="1">
        <v>84</v>
      </c>
      <c r="K97" s="1">
        <v>13</v>
      </c>
      <c r="L97" s="1">
        <v>4</v>
      </c>
      <c r="M97" s="1">
        <v>2</v>
      </c>
      <c r="N97" s="1">
        <v>122</v>
      </c>
      <c r="O97" s="1">
        <v>5</v>
      </c>
      <c r="P97" s="1">
        <v>11</v>
      </c>
      <c r="Q97" s="1">
        <v>209</v>
      </c>
      <c r="R97" s="1">
        <v>4</v>
      </c>
      <c r="S97" s="1">
        <v>0</v>
      </c>
      <c r="T97" s="1">
        <v>0</v>
      </c>
      <c r="U97" s="1">
        <v>0</v>
      </c>
      <c r="V97" s="1">
        <v>12</v>
      </c>
      <c r="W97" s="1">
        <v>0</v>
      </c>
      <c r="X97" s="1">
        <v>14</v>
      </c>
      <c r="Y97" s="1">
        <f t="shared" si="0"/>
        <v>558</v>
      </c>
      <c r="Z97" s="1">
        <f t="shared" si="1"/>
        <v>108</v>
      </c>
      <c r="AA97" s="15">
        <f t="shared" si="2"/>
        <v>0.83783783783783783</v>
      </c>
      <c r="AB97" s="15">
        <f t="shared" si="3"/>
        <v>0.16216216216216217</v>
      </c>
    </row>
    <row r="98" spans="1:38" x14ac:dyDescent="0.25">
      <c r="A98" s="2">
        <v>12</v>
      </c>
      <c r="B98" s="2" t="s">
        <v>33</v>
      </c>
      <c r="C98" s="2">
        <v>164</v>
      </c>
      <c r="D98" s="1" t="s">
        <v>166</v>
      </c>
      <c r="E98" s="1" t="s">
        <v>56</v>
      </c>
      <c r="F98" s="2">
        <v>947</v>
      </c>
      <c r="G98" s="2" t="s">
        <v>11</v>
      </c>
      <c r="H98" s="1">
        <v>666</v>
      </c>
      <c r="I98" s="1">
        <v>81</v>
      </c>
      <c r="J98" s="1">
        <v>64</v>
      </c>
      <c r="K98" s="1">
        <v>6</v>
      </c>
      <c r="L98" s="1">
        <v>0</v>
      </c>
      <c r="M98" s="1">
        <v>2</v>
      </c>
      <c r="N98" s="1">
        <v>123</v>
      </c>
      <c r="O98" s="1">
        <v>14</v>
      </c>
      <c r="P98" s="1">
        <v>6</v>
      </c>
      <c r="Q98" s="1">
        <v>212</v>
      </c>
      <c r="R98" s="1">
        <v>6</v>
      </c>
      <c r="S98" s="1">
        <v>0</v>
      </c>
      <c r="T98" s="1">
        <v>0</v>
      </c>
      <c r="U98" s="1">
        <v>0</v>
      </c>
      <c r="V98" s="1">
        <v>12</v>
      </c>
      <c r="W98" s="1">
        <v>0</v>
      </c>
      <c r="X98" s="1">
        <v>8</v>
      </c>
      <c r="Y98" s="1">
        <f t="shared" si="0"/>
        <v>534</v>
      </c>
      <c r="Z98" s="1">
        <f t="shared" si="1"/>
        <v>132</v>
      </c>
      <c r="AA98" s="15">
        <f t="shared" si="2"/>
        <v>0.80180180180180183</v>
      </c>
      <c r="AB98" s="15">
        <f t="shared" si="3"/>
        <v>0.1981981981981982</v>
      </c>
    </row>
    <row r="99" spans="1:38" x14ac:dyDescent="0.25">
      <c r="A99" s="2">
        <v>13</v>
      </c>
      <c r="B99" s="2" t="s">
        <v>33</v>
      </c>
      <c r="C99" s="2">
        <v>164</v>
      </c>
      <c r="D99" s="1" t="s">
        <v>166</v>
      </c>
      <c r="E99" s="1" t="s">
        <v>166</v>
      </c>
      <c r="F99" s="2">
        <v>948</v>
      </c>
      <c r="G99" s="2" t="s">
        <v>10</v>
      </c>
      <c r="H99" s="1">
        <v>620</v>
      </c>
      <c r="I99" s="1">
        <v>55</v>
      </c>
      <c r="J99" s="1">
        <v>77</v>
      </c>
      <c r="K99" s="1">
        <v>1</v>
      </c>
      <c r="L99" s="1">
        <v>3</v>
      </c>
      <c r="M99" s="1">
        <v>1</v>
      </c>
      <c r="N99" s="1">
        <v>168</v>
      </c>
      <c r="O99" s="1">
        <v>18</v>
      </c>
      <c r="P99" s="1">
        <v>5</v>
      </c>
      <c r="Q99" s="1">
        <v>146</v>
      </c>
      <c r="R99" s="1">
        <v>4</v>
      </c>
      <c r="S99" s="1">
        <v>1</v>
      </c>
      <c r="T99" s="1">
        <v>0</v>
      </c>
      <c r="U99" s="1">
        <v>0</v>
      </c>
      <c r="V99" s="1">
        <v>12</v>
      </c>
      <c r="W99" s="1">
        <v>0</v>
      </c>
      <c r="X99" s="1">
        <v>12</v>
      </c>
      <c r="Y99" s="1">
        <f t="shared" si="0"/>
        <v>503</v>
      </c>
      <c r="Z99" s="1">
        <f t="shared" si="1"/>
        <v>117</v>
      </c>
      <c r="AA99" s="15">
        <f t="shared" si="2"/>
        <v>0.81129032258064515</v>
      </c>
      <c r="AB99" s="15">
        <f t="shared" si="3"/>
        <v>0.18870967741935485</v>
      </c>
    </row>
    <row r="100" spans="1:38" x14ac:dyDescent="0.25">
      <c r="A100" s="2">
        <v>14</v>
      </c>
      <c r="B100" s="2" t="s">
        <v>33</v>
      </c>
      <c r="C100" s="2">
        <v>164</v>
      </c>
      <c r="D100" s="1" t="s">
        <v>166</v>
      </c>
      <c r="E100" s="1" t="s">
        <v>166</v>
      </c>
      <c r="F100" s="2">
        <v>948</v>
      </c>
      <c r="G100" s="2" t="s">
        <v>11</v>
      </c>
      <c r="H100" s="1">
        <v>621</v>
      </c>
      <c r="I100" s="1">
        <v>43</v>
      </c>
      <c r="J100" s="1">
        <v>67</v>
      </c>
      <c r="K100" s="1">
        <v>5</v>
      </c>
      <c r="L100" s="1">
        <v>3</v>
      </c>
      <c r="M100" s="1">
        <v>1</v>
      </c>
      <c r="N100" s="1">
        <v>141</v>
      </c>
      <c r="O100" s="1">
        <v>19</v>
      </c>
      <c r="P100" s="1">
        <v>5</v>
      </c>
      <c r="Q100" s="1">
        <v>217</v>
      </c>
      <c r="R100" s="1">
        <v>4</v>
      </c>
      <c r="S100" s="1">
        <v>0</v>
      </c>
      <c r="T100" s="1">
        <v>0</v>
      </c>
      <c r="U100" s="1">
        <v>0</v>
      </c>
      <c r="V100" s="1">
        <v>10</v>
      </c>
      <c r="W100" s="1">
        <v>0</v>
      </c>
      <c r="X100" s="1">
        <v>6</v>
      </c>
      <c r="Y100" s="1">
        <f t="shared" si="0"/>
        <v>521</v>
      </c>
      <c r="Z100" s="1">
        <f t="shared" si="1"/>
        <v>100</v>
      </c>
      <c r="AA100" s="15">
        <f t="shared" si="2"/>
        <v>0.83896940418679544</v>
      </c>
      <c r="AB100" s="15">
        <f t="shared" si="3"/>
        <v>0.1610305958132045</v>
      </c>
    </row>
    <row r="101" spans="1:38" x14ac:dyDescent="0.25">
      <c r="B101" s="3"/>
      <c r="C101" s="3"/>
      <c r="D101" s="128" t="s">
        <v>671</v>
      </c>
      <c r="E101" s="129"/>
      <c r="F101" s="81">
        <f>COUNTIF(G87:G100,"B")</f>
        <v>6</v>
      </c>
      <c r="G101" s="81">
        <v>14</v>
      </c>
      <c r="H101" s="70">
        <f>SUM(H87:H100)</f>
        <v>8189</v>
      </c>
      <c r="I101" s="70">
        <f t="shared" ref="I101:X101" si="16">SUM(I87:I100)</f>
        <v>1094</v>
      </c>
      <c r="J101" s="70">
        <f t="shared" si="16"/>
        <v>693</v>
      </c>
      <c r="K101" s="70">
        <f t="shared" si="16"/>
        <v>115</v>
      </c>
      <c r="L101" s="70">
        <f t="shared" si="16"/>
        <v>27</v>
      </c>
      <c r="M101" s="70">
        <f t="shared" si="16"/>
        <v>25</v>
      </c>
      <c r="N101" s="70">
        <f t="shared" si="16"/>
        <v>2055</v>
      </c>
      <c r="O101" s="70">
        <f t="shared" si="16"/>
        <v>190</v>
      </c>
      <c r="P101" s="70">
        <f t="shared" si="16"/>
        <v>354</v>
      </c>
      <c r="Q101" s="70">
        <f t="shared" si="16"/>
        <v>1700</v>
      </c>
      <c r="R101" s="70">
        <f t="shared" si="16"/>
        <v>76</v>
      </c>
      <c r="S101" s="70">
        <f t="shared" si="16"/>
        <v>9</v>
      </c>
      <c r="T101" s="70">
        <f t="shared" si="16"/>
        <v>5</v>
      </c>
      <c r="U101" s="70">
        <f t="shared" si="16"/>
        <v>0</v>
      </c>
      <c r="V101" s="70">
        <f t="shared" si="16"/>
        <v>128</v>
      </c>
      <c r="W101" s="70">
        <f t="shared" si="16"/>
        <v>2</v>
      </c>
      <c r="X101" s="70">
        <f t="shared" si="16"/>
        <v>90</v>
      </c>
      <c r="Y101" s="70">
        <f t="shared" ref="Y101" si="17">SUM(I101:X101)</f>
        <v>6563</v>
      </c>
      <c r="Z101" s="70">
        <f t="shared" ref="Z101" si="18">H101-Y101</f>
        <v>1626</v>
      </c>
      <c r="AA101" s="71">
        <f t="shared" ref="AA101" si="19">Y101/H101</f>
        <v>0.80144095738185372</v>
      </c>
      <c r="AB101" s="71">
        <f t="shared" ref="AB101" si="20">Z101/H101</f>
        <v>0.1985590426181463</v>
      </c>
    </row>
    <row r="103" spans="1:38" s="32" customFormat="1" x14ac:dyDescent="0.25">
      <c r="A103" s="31"/>
      <c r="B103" s="31"/>
      <c r="C103" s="31"/>
      <c r="E103" s="133" t="s">
        <v>51</v>
      </c>
      <c r="F103" s="134"/>
      <c r="G103" s="134"/>
      <c r="H103" s="134"/>
      <c r="I103" s="109" t="s">
        <v>0</v>
      </c>
      <c r="J103" s="109" t="s">
        <v>1</v>
      </c>
      <c r="K103" s="109" t="s">
        <v>2</v>
      </c>
      <c r="L103" s="109" t="s">
        <v>27</v>
      </c>
      <c r="M103" s="109" t="s">
        <v>3</v>
      </c>
      <c r="N103" s="109" t="s">
        <v>28</v>
      </c>
      <c r="O103" s="109" t="s">
        <v>25</v>
      </c>
      <c r="P103" s="109" t="s">
        <v>29</v>
      </c>
      <c r="Q103" s="109" t="s">
        <v>4</v>
      </c>
      <c r="R103" s="36" t="s">
        <v>26</v>
      </c>
      <c r="S103" s="37" t="s">
        <v>46</v>
      </c>
      <c r="T103" s="37"/>
      <c r="AA103" s="33"/>
      <c r="AB103" s="33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 x14ac:dyDescent="0.25">
      <c r="B104" s="3"/>
      <c r="C104" s="3"/>
      <c r="E104" s="134"/>
      <c r="F104" s="134"/>
      <c r="G104" s="134"/>
      <c r="H104" s="134"/>
      <c r="I104" s="96">
        <v>1128</v>
      </c>
      <c r="J104" s="96">
        <v>757</v>
      </c>
      <c r="K104" s="96">
        <v>144</v>
      </c>
      <c r="L104" s="96">
        <v>91</v>
      </c>
      <c r="M104" s="96">
        <v>52</v>
      </c>
      <c r="N104" s="96">
        <v>2055</v>
      </c>
      <c r="O104" s="96">
        <v>190</v>
      </c>
      <c r="P104" s="96">
        <v>354</v>
      </c>
      <c r="Q104" s="96">
        <v>1700</v>
      </c>
      <c r="R104" s="97">
        <f>W101</f>
        <v>2</v>
      </c>
      <c r="S104" s="98">
        <f>X101</f>
        <v>90</v>
      </c>
      <c r="T104" s="38"/>
      <c r="AA104" s="10"/>
      <c r="AB104" s="10"/>
    </row>
    <row r="105" spans="1:38" ht="6.75" customHeight="1" x14ac:dyDescent="0.25">
      <c r="B105" s="3"/>
      <c r="C105" s="3"/>
      <c r="H105" s="12"/>
      <c r="I105" s="3"/>
      <c r="J105" s="3"/>
      <c r="K105" s="3"/>
      <c r="L105" s="3"/>
      <c r="M105" s="3"/>
      <c r="N105" s="3"/>
      <c r="O105" s="3"/>
      <c r="P105" s="3"/>
      <c r="Q105" s="3"/>
      <c r="R105" s="39"/>
      <c r="S105" s="40"/>
      <c r="T105" s="40"/>
      <c r="AA105" s="10"/>
      <c r="AB105" s="10"/>
    </row>
    <row r="106" spans="1:38" s="13" customFormat="1" x14ac:dyDescent="0.25">
      <c r="A106" s="34"/>
      <c r="B106" s="34"/>
      <c r="C106" s="34"/>
      <c r="E106" s="133" t="s">
        <v>52</v>
      </c>
      <c r="F106" s="133"/>
      <c r="G106" s="133"/>
      <c r="H106" s="133"/>
      <c r="I106" s="133" t="s">
        <v>530</v>
      </c>
      <c r="J106" s="134"/>
      <c r="K106" s="134"/>
      <c r="L106" s="133" t="s">
        <v>531</v>
      </c>
      <c r="M106" s="133"/>
      <c r="N106" s="109" t="s">
        <v>28</v>
      </c>
      <c r="O106" s="109" t="s">
        <v>25</v>
      </c>
      <c r="P106" s="109" t="s">
        <v>29</v>
      </c>
      <c r="Q106" s="109" t="s">
        <v>4</v>
      </c>
      <c r="AA106" s="35"/>
      <c r="AB106" s="35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 x14ac:dyDescent="0.25">
      <c r="B107" s="3"/>
      <c r="C107" s="3"/>
      <c r="E107" s="133"/>
      <c r="F107" s="133"/>
      <c r="G107" s="133"/>
      <c r="H107" s="133"/>
      <c r="I107" s="135">
        <f>I104+K104+M104</f>
        <v>1324</v>
      </c>
      <c r="J107" s="136"/>
      <c r="K107" s="136"/>
      <c r="L107" s="135">
        <f>J104+L104</f>
        <v>848</v>
      </c>
      <c r="M107" s="136"/>
      <c r="N107" s="110">
        <f>N104</f>
        <v>2055</v>
      </c>
      <c r="O107" s="110">
        <f>O104</f>
        <v>190</v>
      </c>
      <c r="P107" s="110">
        <f>P104</f>
        <v>354</v>
      </c>
      <c r="Q107" s="110">
        <f>Q104</f>
        <v>1700</v>
      </c>
      <c r="AA107" s="10"/>
      <c r="AB107" s="10"/>
    </row>
    <row r="108" spans="1:38" x14ac:dyDescent="0.25">
      <c r="B108" s="3"/>
      <c r="C108" s="3"/>
    </row>
    <row r="110" spans="1:38" x14ac:dyDescent="0.25">
      <c r="A110" s="2">
        <v>1</v>
      </c>
      <c r="B110" s="2" t="s">
        <v>33</v>
      </c>
      <c r="C110" s="2">
        <v>182</v>
      </c>
      <c r="D110" s="1" t="s">
        <v>171</v>
      </c>
      <c r="E110" s="1" t="s">
        <v>172</v>
      </c>
      <c r="F110" s="2">
        <v>1010</v>
      </c>
      <c r="G110" s="2" t="s">
        <v>10</v>
      </c>
      <c r="H110" s="1">
        <v>679</v>
      </c>
      <c r="I110" s="1">
        <v>23</v>
      </c>
      <c r="J110" s="1">
        <v>92</v>
      </c>
      <c r="K110" s="1">
        <v>21</v>
      </c>
      <c r="L110" s="1">
        <v>2</v>
      </c>
      <c r="M110" s="1">
        <v>2</v>
      </c>
      <c r="N110" s="1">
        <v>30</v>
      </c>
      <c r="O110" s="1">
        <v>3</v>
      </c>
      <c r="P110" s="1">
        <v>74</v>
      </c>
      <c r="Q110" s="1">
        <v>16</v>
      </c>
      <c r="R110" s="1">
        <v>10</v>
      </c>
      <c r="S110" s="1">
        <v>0</v>
      </c>
      <c r="T110" s="1">
        <v>0</v>
      </c>
      <c r="U110" s="1">
        <v>0</v>
      </c>
      <c r="V110" s="1">
        <v>10</v>
      </c>
      <c r="W110" s="1">
        <v>1</v>
      </c>
      <c r="X110" s="1">
        <v>8</v>
      </c>
      <c r="Y110" s="1">
        <f t="shared" si="0"/>
        <v>292</v>
      </c>
      <c r="Z110" s="1">
        <f t="shared" si="1"/>
        <v>387</v>
      </c>
      <c r="AA110" s="15">
        <f t="shared" si="2"/>
        <v>0.43004418262150224</v>
      </c>
      <c r="AB110" s="15">
        <f t="shared" si="3"/>
        <v>0.56995581737849776</v>
      </c>
    </row>
    <row r="111" spans="1:38" x14ac:dyDescent="0.25">
      <c r="A111" s="2">
        <v>2</v>
      </c>
      <c r="B111" s="2" t="s">
        <v>33</v>
      </c>
      <c r="C111" s="2">
        <v>182</v>
      </c>
      <c r="D111" s="1" t="s">
        <v>171</v>
      </c>
      <c r="E111" s="1" t="s">
        <v>172</v>
      </c>
      <c r="F111" s="2">
        <v>1010</v>
      </c>
      <c r="G111" s="2" t="s">
        <v>11</v>
      </c>
      <c r="H111" s="1">
        <v>679</v>
      </c>
      <c r="I111" s="1">
        <v>14</v>
      </c>
      <c r="J111" s="1">
        <v>94</v>
      </c>
      <c r="K111" s="1">
        <v>19</v>
      </c>
      <c r="L111" s="1">
        <v>1</v>
      </c>
      <c r="M111" s="1">
        <v>7</v>
      </c>
      <c r="N111" s="1">
        <v>57</v>
      </c>
      <c r="O111" s="1">
        <v>3</v>
      </c>
      <c r="P111" s="1">
        <v>78</v>
      </c>
      <c r="Q111" s="1">
        <v>10</v>
      </c>
      <c r="R111" s="1">
        <v>2</v>
      </c>
      <c r="S111" s="1">
        <v>0</v>
      </c>
      <c r="T111" s="1">
        <v>0</v>
      </c>
      <c r="U111" s="1">
        <v>0</v>
      </c>
      <c r="V111" s="1">
        <v>3</v>
      </c>
      <c r="W111" s="1">
        <v>0</v>
      </c>
      <c r="X111" s="1">
        <v>8</v>
      </c>
      <c r="Y111" s="1">
        <f t="shared" si="0"/>
        <v>296</v>
      </c>
      <c r="Z111" s="1">
        <f t="shared" si="1"/>
        <v>383</v>
      </c>
      <c r="AA111" s="15">
        <f t="shared" si="2"/>
        <v>0.43593519882179677</v>
      </c>
      <c r="AB111" s="15">
        <f t="shared" si="3"/>
        <v>0.56406480117820323</v>
      </c>
    </row>
    <row r="112" spans="1:38" x14ac:dyDescent="0.25">
      <c r="A112" s="2">
        <v>3</v>
      </c>
      <c r="B112" s="2" t="s">
        <v>33</v>
      </c>
      <c r="C112" s="2">
        <v>182</v>
      </c>
      <c r="D112" s="1" t="s">
        <v>171</v>
      </c>
      <c r="E112" s="1" t="s">
        <v>172</v>
      </c>
      <c r="F112" s="2">
        <v>1010</v>
      </c>
      <c r="G112" s="2" t="s">
        <v>12</v>
      </c>
      <c r="H112" s="1">
        <v>679</v>
      </c>
      <c r="I112" s="1">
        <v>15</v>
      </c>
      <c r="J112" s="1">
        <v>113</v>
      </c>
      <c r="K112" s="1">
        <v>27</v>
      </c>
      <c r="L112" s="1">
        <v>4</v>
      </c>
      <c r="M112" s="1">
        <v>1</v>
      </c>
      <c r="N112" s="1">
        <v>43</v>
      </c>
      <c r="O112" s="1">
        <v>4</v>
      </c>
      <c r="P112" s="1">
        <v>90</v>
      </c>
      <c r="Q112" s="1">
        <v>15</v>
      </c>
      <c r="R112" s="1">
        <v>3</v>
      </c>
      <c r="S112" s="1">
        <v>0</v>
      </c>
      <c r="T112" s="1">
        <v>0</v>
      </c>
      <c r="U112" s="1">
        <v>0</v>
      </c>
      <c r="V112" s="1">
        <v>4</v>
      </c>
      <c r="W112" s="1">
        <v>1</v>
      </c>
      <c r="X112" s="1">
        <v>10</v>
      </c>
      <c r="Y112" s="1">
        <f t="shared" si="0"/>
        <v>330</v>
      </c>
      <c r="Z112" s="1">
        <f t="shared" si="1"/>
        <v>349</v>
      </c>
      <c r="AA112" s="15">
        <f t="shared" si="2"/>
        <v>0.48600883652430044</v>
      </c>
      <c r="AB112" s="15">
        <f t="shared" si="3"/>
        <v>0.51399116347569951</v>
      </c>
    </row>
    <row r="113" spans="1:28" x14ac:dyDescent="0.25">
      <c r="A113" s="2">
        <v>4</v>
      </c>
      <c r="B113" s="2" t="s">
        <v>33</v>
      </c>
      <c r="C113" s="2">
        <v>182</v>
      </c>
      <c r="D113" s="1" t="s">
        <v>171</v>
      </c>
      <c r="E113" s="1" t="s">
        <v>173</v>
      </c>
      <c r="F113" s="2">
        <v>1010</v>
      </c>
      <c r="G113" s="2" t="s">
        <v>19</v>
      </c>
      <c r="H113" s="1">
        <v>574</v>
      </c>
      <c r="I113" s="1">
        <v>15</v>
      </c>
      <c r="J113" s="1">
        <v>58</v>
      </c>
      <c r="K113" s="1">
        <v>34</v>
      </c>
      <c r="L113" s="1">
        <v>0</v>
      </c>
      <c r="M113" s="1">
        <v>3</v>
      </c>
      <c r="N113" s="1">
        <v>24</v>
      </c>
      <c r="O113" s="1">
        <v>2</v>
      </c>
      <c r="P113" s="1">
        <v>88</v>
      </c>
      <c r="Q113" s="1">
        <v>0</v>
      </c>
      <c r="R113" s="1">
        <v>4</v>
      </c>
      <c r="S113" s="1">
        <v>0</v>
      </c>
      <c r="T113" s="1">
        <v>0</v>
      </c>
      <c r="U113" s="1">
        <v>0</v>
      </c>
      <c r="V113" s="1">
        <v>4</v>
      </c>
      <c r="W113" s="1">
        <v>1</v>
      </c>
      <c r="X113" s="1">
        <v>4</v>
      </c>
      <c r="Y113" s="1">
        <f t="shared" si="0"/>
        <v>237</v>
      </c>
      <c r="Z113" s="1">
        <f t="shared" si="1"/>
        <v>337</v>
      </c>
      <c r="AA113" s="15">
        <f t="shared" si="2"/>
        <v>0.41289198606271776</v>
      </c>
      <c r="AB113" s="15">
        <f t="shared" si="3"/>
        <v>0.58710801393728218</v>
      </c>
    </row>
    <row r="114" spans="1:28" x14ac:dyDescent="0.25">
      <c r="A114" s="2">
        <v>5</v>
      </c>
      <c r="B114" s="2" t="s">
        <v>33</v>
      </c>
      <c r="C114" s="2">
        <v>182</v>
      </c>
      <c r="D114" s="1" t="s">
        <v>171</v>
      </c>
      <c r="E114" s="1" t="s">
        <v>173</v>
      </c>
      <c r="F114" s="2">
        <v>1010</v>
      </c>
      <c r="G114" s="2" t="s">
        <v>21</v>
      </c>
      <c r="H114" s="1">
        <v>573</v>
      </c>
      <c r="I114" s="1">
        <v>13</v>
      </c>
      <c r="J114" s="1">
        <v>55</v>
      </c>
      <c r="K114" s="1">
        <v>24</v>
      </c>
      <c r="L114" s="1">
        <v>4</v>
      </c>
      <c r="M114" s="1">
        <v>2</v>
      </c>
      <c r="N114" s="1">
        <v>21</v>
      </c>
      <c r="O114" s="1">
        <v>2</v>
      </c>
      <c r="P114" s="1">
        <v>91</v>
      </c>
      <c r="Q114" s="1">
        <v>13</v>
      </c>
      <c r="R114" s="1">
        <v>9</v>
      </c>
      <c r="S114" s="1">
        <v>0</v>
      </c>
      <c r="T114" s="1">
        <v>0</v>
      </c>
      <c r="U114" s="1">
        <v>0</v>
      </c>
      <c r="V114" s="1">
        <v>4</v>
      </c>
      <c r="W114" s="1">
        <v>0</v>
      </c>
      <c r="X114" s="1">
        <v>5</v>
      </c>
      <c r="Y114" s="1">
        <f t="shared" si="0"/>
        <v>243</v>
      </c>
      <c r="Z114" s="1">
        <f t="shared" si="1"/>
        <v>330</v>
      </c>
      <c r="AA114" s="15">
        <f t="shared" si="2"/>
        <v>0.42408376963350786</v>
      </c>
      <c r="AB114" s="15">
        <f t="shared" si="3"/>
        <v>0.5759162303664922</v>
      </c>
    </row>
    <row r="115" spans="1:28" x14ac:dyDescent="0.25">
      <c r="A115" s="2">
        <v>6</v>
      </c>
      <c r="B115" s="2" t="s">
        <v>33</v>
      </c>
      <c r="C115" s="2">
        <v>182</v>
      </c>
      <c r="D115" s="1" t="s">
        <v>171</v>
      </c>
      <c r="E115" s="1" t="s">
        <v>173</v>
      </c>
      <c r="F115" s="2">
        <v>1010</v>
      </c>
      <c r="G115" s="2" t="s">
        <v>22</v>
      </c>
      <c r="H115" s="1">
        <v>573</v>
      </c>
      <c r="I115" s="1">
        <v>16</v>
      </c>
      <c r="J115" s="1">
        <v>66</v>
      </c>
      <c r="K115" s="1">
        <v>22</v>
      </c>
      <c r="L115" s="1">
        <v>0</v>
      </c>
      <c r="M115" s="1">
        <v>4</v>
      </c>
      <c r="N115" s="1">
        <v>19</v>
      </c>
      <c r="O115" s="1">
        <v>5</v>
      </c>
      <c r="P115" s="1">
        <v>80</v>
      </c>
      <c r="Q115" s="1">
        <v>8</v>
      </c>
      <c r="R115" s="1">
        <v>9</v>
      </c>
      <c r="S115" s="1">
        <v>1</v>
      </c>
      <c r="T115" s="1">
        <v>0</v>
      </c>
      <c r="U115" s="1">
        <v>1</v>
      </c>
      <c r="V115" s="1">
        <v>5</v>
      </c>
      <c r="W115" s="1">
        <v>0</v>
      </c>
      <c r="X115" s="1">
        <v>6</v>
      </c>
      <c r="Y115" s="1">
        <f t="shared" si="0"/>
        <v>242</v>
      </c>
      <c r="Z115" s="1">
        <f t="shared" si="1"/>
        <v>331</v>
      </c>
      <c r="AA115" s="15">
        <f t="shared" si="2"/>
        <v>0.42233856893542759</v>
      </c>
      <c r="AB115" s="15">
        <f t="shared" si="3"/>
        <v>0.57766143106457246</v>
      </c>
    </row>
    <row r="116" spans="1:28" x14ac:dyDescent="0.25">
      <c r="A116" s="2">
        <v>7</v>
      </c>
      <c r="B116" s="2" t="s">
        <v>33</v>
      </c>
      <c r="C116" s="2">
        <v>182</v>
      </c>
      <c r="D116" s="1" t="s">
        <v>171</v>
      </c>
      <c r="E116" s="1" t="s">
        <v>173</v>
      </c>
      <c r="F116" s="2">
        <v>1010</v>
      </c>
      <c r="G116" s="2" t="s">
        <v>23</v>
      </c>
      <c r="H116" s="1">
        <v>573</v>
      </c>
      <c r="I116" s="1">
        <v>15</v>
      </c>
      <c r="J116" s="1">
        <v>68</v>
      </c>
      <c r="K116" s="1">
        <v>27</v>
      </c>
      <c r="L116" s="1">
        <v>3</v>
      </c>
      <c r="M116" s="1">
        <v>2</v>
      </c>
      <c r="N116" s="1">
        <v>38</v>
      </c>
      <c r="O116" s="1">
        <v>2</v>
      </c>
      <c r="P116" s="1">
        <v>71</v>
      </c>
      <c r="Q116" s="1">
        <v>12</v>
      </c>
      <c r="R116" s="1">
        <v>7</v>
      </c>
      <c r="S116" s="1">
        <v>0</v>
      </c>
      <c r="T116" s="1">
        <v>0</v>
      </c>
      <c r="U116" s="1">
        <v>0</v>
      </c>
      <c r="V116" s="1">
        <v>3</v>
      </c>
      <c r="W116" s="1">
        <v>0</v>
      </c>
      <c r="X116" s="1">
        <v>5</v>
      </c>
      <c r="Y116" s="1">
        <f t="shared" si="0"/>
        <v>253</v>
      </c>
      <c r="Z116" s="1">
        <f t="shared" si="1"/>
        <v>320</v>
      </c>
      <c r="AA116" s="15">
        <f t="shared" si="2"/>
        <v>0.44153577661431065</v>
      </c>
      <c r="AB116" s="15">
        <f t="shared" si="3"/>
        <v>0.55846422338568935</v>
      </c>
    </row>
    <row r="117" spans="1:28" x14ac:dyDescent="0.25">
      <c r="A117" s="2">
        <v>8</v>
      </c>
      <c r="B117" s="2" t="s">
        <v>33</v>
      </c>
      <c r="C117" s="2">
        <v>182</v>
      </c>
      <c r="D117" s="1" t="s">
        <v>171</v>
      </c>
      <c r="E117" s="1" t="s">
        <v>174</v>
      </c>
      <c r="F117" s="2">
        <v>1011</v>
      </c>
      <c r="G117" s="2" t="s">
        <v>10</v>
      </c>
      <c r="H117" s="1">
        <v>580</v>
      </c>
      <c r="I117" s="1">
        <v>7</v>
      </c>
      <c r="J117" s="1">
        <v>87</v>
      </c>
      <c r="K117" s="1">
        <v>27</v>
      </c>
      <c r="L117" s="1">
        <v>3</v>
      </c>
      <c r="M117" s="1">
        <v>5</v>
      </c>
      <c r="N117" s="1">
        <v>19</v>
      </c>
      <c r="O117" s="1">
        <v>7</v>
      </c>
      <c r="P117" s="1">
        <v>110</v>
      </c>
      <c r="Q117" s="1">
        <v>6</v>
      </c>
      <c r="R117" s="1">
        <v>5</v>
      </c>
      <c r="S117" s="1">
        <v>0</v>
      </c>
      <c r="T117" s="1">
        <v>1</v>
      </c>
      <c r="U117" s="1">
        <v>0</v>
      </c>
      <c r="V117" s="1">
        <v>7</v>
      </c>
      <c r="W117" s="1">
        <v>0</v>
      </c>
      <c r="X117" s="1">
        <v>15</v>
      </c>
      <c r="Y117" s="1">
        <f t="shared" si="0"/>
        <v>299</v>
      </c>
      <c r="Z117" s="1">
        <f t="shared" si="1"/>
        <v>281</v>
      </c>
      <c r="AA117" s="15">
        <f t="shared" si="2"/>
        <v>0.51551724137931032</v>
      </c>
      <c r="AB117" s="15">
        <f t="shared" si="3"/>
        <v>0.48448275862068968</v>
      </c>
    </row>
    <row r="118" spans="1:28" x14ac:dyDescent="0.25">
      <c r="A118" s="2">
        <v>9</v>
      </c>
      <c r="B118" s="2" t="s">
        <v>33</v>
      </c>
      <c r="C118" s="2">
        <v>182</v>
      </c>
      <c r="D118" s="1" t="s">
        <v>171</v>
      </c>
      <c r="E118" s="1" t="s">
        <v>174</v>
      </c>
      <c r="F118" s="2">
        <v>1011</v>
      </c>
      <c r="G118" s="2" t="s">
        <v>11</v>
      </c>
      <c r="H118" s="1">
        <v>581</v>
      </c>
      <c r="I118" s="1">
        <v>22</v>
      </c>
      <c r="J118" s="1">
        <v>85</v>
      </c>
      <c r="K118" s="1">
        <v>19</v>
      </c>
      <c r="L118" s="1">
        <v>1</v>
      </c>
      <c r="M118" s="1">
        <v>4</v>
      </c>
      <c r="N118" s="1">
        <v>26</v>
      </c>
      <c r="O118" s="1">
        <v>2</v>
      </c>
      <c r="P118" s="1">
        <v>93</v>
      </c>
      <c r="Q118" s="1">
        <v>7</v>
      </c>
      <c r="R118" s="1">
        <v>5</v>
      </c>
      <c r="S118" s="1">
        <v>1</v>
      </c>
      <c r="T118" s="1">
        <v>1</v>
      </c>
      <c r="U118" s="1">
        <v>1</v>
      </c>
      <c r="V118" s="1">
        <v>8</v>
      </c>
      <c r="W118" s="1">
        <v>0</v>
      </c>
      <c r="X118" s="1">
        <v>4</v>
      </c>
      <c r="Y118" s="1">
        <f t="shared" si="0"/>
        <v>279</v>
      </c>
      <c r="Z118" s="1">
        <f t="shared" si="1"/>
        <v>302</v>
      </c>
      <c r="AA118" s="15">
        <f t="shared" si="2"/>
        <v>0.48020654044750433</v>
      </c>
      <c r="AB118" s="15">
        <f t="shared" si="3"/>
        <v>0.51979345955249567</v>
      </c>
    </row>
    <row r="119" spans="1:28" x14ac:dyDescent="0.25">
      <c r="A119" s="2">
        <v>10</v>
      </c>
      <c r="B119" s="2" t="s">
        <v>33</v>
      </c>
      <c r="C119" s="2">
        <v>182</v>
      </c>
      <c r="D119" s="1" t="s">
        <v>171</v>
      </c>
      <c r="E119" s="1" t="s">
        <v>174</v>
      </c>
      <c r="F119" s="2">
        <v>1012</v>
      </c>
      <c r="G119" s="2" t="s">
        <v>10</v>
      </c>
      <c r="H119" s="1">
        <v>542</v>
      </c>
      <c r="I119" s="1">
        <v>9</v>
      </c>
      <c r="J119" s="1">
        <v>74</v>
      </c>
      <c r="K119" s="1">
        <v>18</v>
      </c>
      <c r="L119" s="1">
        <v>5</v>
      </c>
      <c r="M119" s="1">
        <v>1</v>
      </c>
      <c r="N119" s="1">
        <v>22</v>
      </c>
      <c r="O119" s="1">
        <v>2</v>
      </c>
      <c r="P119" s="1">
        <v>53</v>
      </c>
      <c r="Q119" s="1">
        <v>19</v>
      </c>
      <c r="R119" s="1">
        <v>2</v>
      </c>
      <c r="S119" s="1">
        <v>0</v>
      </c>
      <c r="T119" s="1">
        <v>0</v>
      </c>
      <c r="U119" s="1">
        <v>0</v>
      </c>
      <c r="V119" s="1">
        <v>9</v>
      </c>
      <c r="W119" s="1">
        <v>0</v>
      </c>
      <c r="X119" s="1">
        <v>6</v>
      </c>
      <c r="Y119" s="1">
        <f t="shared" si="0"/>
        <v>220</v>
      </c>
      <c r="Z119" s="1">
        <f t="shared" si="1"/>
        <v>322</v>
      </c>
      <c r="AA119" s="15">
        <f t="shared" si="2"/>
        <v>0.4059040590405904</v>
      </c>
      <c r="AB119" s="15">
        <f t="shared" si="3"/>
        <v>0.59409594095940954</v>
      </c>
    </row>
    <row r="120" spans="1:28" x14ac:dyDescent="0.25">
      <c r="A120" s="2">
        <v>11</v>
      </c>
      <c r="B120" s="2" t="s">
        <v>33</v>
      </c>
      <c r="C120" s="2">
        <v>182</v>
      </c>
      <c r="D120" s="1" t="s">
        <v>171</v>
      </c>
      <c r="E120" s="1" t="s">
        <v>174</v>
      </c>
      <c r="F120" s="2">
        <v>1012</v>
      </c>
      <c r="G120" s="2" t="s">
        <v>11</v>
      </c>
      <c r="H120" s="1">
        <v>542</v>
      </c>
      <c r="I120" s="1">
        <v>9</v>
      </c>
      <c r="J120" s="1">
        <v>74</v>
      </c>
      <c r="K120" s="1">
        <v>16</v>
      </c>
      <c r="L120" s="1">
        <v>2</v>
      </c>
      <c r="M120" s="1">
        <v>2</v>
      </c>
      <c r="N120" s="1">
        <v>33</v>
      </c>
      <c r="O120" s="1">
        <v>4</v>
      </c>
      <c r="P120" s="1">
        <v>72</v>
      </c>
      <c r="Q120" s="1">
        <v>12</v>
      </c>
      <c r="R120" s="1">
        <v>2</v>
      </c>
      <c r="S120" s="1">
        <v>0</v>
      </c>
      <c r="T120" s="1">
        <v>0</v>
      </c>
      <c r="U120" s="1">
        <v>0</v>
      </c>
      <c r="V120" s="1">
        <v>10</v>
      </c>
      <c r="W120" s="1">
        <v>1</v>
      </c>
      <c r="X120" s="1">
        <v>15</v>
      </c>
      <c r="Y120" s="1">
        <f t="shared" si="0"/>
        <v>252</v>
      </c>
      <c r="Z120" s="1">
        <f t="shared" si="1"/>
        <v>290</v>
      </c>
      <c r="AA120" s="15">
        <f t="shared" si="2"/>
        <v>0.46494464944649444</v>
      </c>
      <c r="AB120" s="15">
        <f t="shared" si="3"/>
        <v>0.5350553505535055</v>
      </c>
    </row>
    <row r="121" spans="1:28" x14ac:dyDescent="0.25">
      <c r="A121" s="2">
        <v>12</v>
      </c>
      <c r="B121" s="2" t="s">
        <v>33</v>
      </c>
      <c r="C121" s="2">
        <v>182</v>
      </c>
      <c r="D121" s="1" t="s">
        <v>171</v>
      </c>
      <c r="E121" s="1" t="s">
        <v>175</v>
      </c>
      <c r="F121" s="2">
        <v>1013</v>
      </c>
      <c r="G121" s="2" t="s">
        <v>10</v>
      </c>
      <c r="H121" s="1">
        <v>570</v>
      </c>
      <c r="I121" s="1">
        <v>15</v>
      </c>
      <c r="J121" s="1">
        <v>62</v>
      </c>
      <c r="K121" s="1">
        <v>23</v>
      </c>
      <c r="L121" s="1">
        <v>0</v>
      </c>
      <c r="M121" s="1">
        <v>6</v>
      </c>
      <c r="N121" s="1">
        <v>39</v>
      </c>
      <c r="O121" s="1">
        <v>8</v>
      </c>
      <c r="P121" s="1">
        <v>72</v>
      </c>
      <c r="Q121" s="1">
        <v>9</v>
      </c>
      <c r="R121" s="1">
        <v>8</v>
      </c>
      <c r="S121" s="1">
        <v>0</v>
      </c>
      <c r="T121" s="1">
        <v>0</v>
      </c>
      <c r="U121" s="1">
        <v>0</v>
      </c>
      <c r="V121" s="1">
        <v>7</v>
      </c>
      <c r="W121" s="1">
        <v>0</v>
      </c>
      <c r="X121" s="1">
        <v>0</v>
      </c>
      <c r="Y121" s="1">
        <f t="shared" si="0"/>
        <v>249</v>
      </c>
      <c r="Z121" s="1">
        <f t="shared" si="1"/>
        <v>321</v>
      </c>
      <c r="AA121" s="15">
        <f t="shared" si="2"/>
        <v>0.43684210526315792</v>
      </c>
      <c r="AB121" s="15">
        <f t="shared" si="3"/>
        <v>0.56315789473684208</v>
      </c>
    </row>
    <row r="122" spans="1:28" x14ac:dyDescent="0.25">
      <c r="A122" s="2">
        <v>13</v>
      </c>
      <c r="B122" s="2" t="s">
        <v>33</v>
      </c>
      <c r="C122" s="2">
        <v>182</v>
      </c>
      <c r="D122" s="1" t="s">
        <v>171</v>
      </c>
      <c r="E122" s="1" t="s">
        <v>175</v>
      </c>
      <c r="F122" s="2">
        <v>1013</v>
      </c>
      <c r="G122" s="2" t="s">
        <v>11</v>
      </c>
      <c r="H122" s="1">
        <v>571</v>
      </c>
      <c r="I122" s="1">
        <v>8</v>
      </c>
      <c r="J122" s="1">
        <v>71</v>
      </c>
      <c r="K122" s="1">
        <v>31</v>
      </c>
      <c r="L122" s="1">
        <v>5</v>
      </c>
      <c r="M122" s="1">
        <v>5</v>
      </c>
      <c r="N122" s="1">
        <v>27</v>
      </c>
      <c r="O122" s="1">
        <v>7</v>
      </c>
      <c r="P122" s="1">
        <v>66</v>
      </c>
      <c r="Q122" s="1">
        <v>6</v>
      </c>
      <c r="R122" s="1">
        <v>1</v>
      </c>
      <c r="S122" s="1">
        <v>0</v>
      </c>
      <c r="T122" s="1">
        <v>0</v>
      </c>
      <c r="U122" s="1">
        <v>0</v>
      </c>
      <c r="V122" s="1">
        <v>13</v>
      </c>
      <c r="W122" s="1">
        <v>0</v>
      </c>
      <c r="X122" s="1">
        <v>7</v>
      </c>
      <c r="Y122" s="1">
        <f t="shared" si="0"/>
        <v>247</v>
      </c>
      <c r="Z122" s="1">
        <f t="shared" si="1"/>
        <v>324</v>
      </c>
      <c r="AA122" s="15">
        <f t="shared" si="2"/>
        <v>0.43257443082311736</v>
      </c>
      <c r="AB122" s="15">
        <f t="shared" si="3"/>
        <v>0.56742556917688269</v>
      </c>
    </row>
    <row r="123" spans="1:28" x14ac:dyDescent="0.25">
      <c r="A123" s="2">
        <v>14</v>
      </c>
      <c r="B123" s="2" t="s">
        <v>33</v>
      </c>
      <c r="C123" s="2">
        <v>182</v>
      </c>
      <c r="D123" s="1" t="s">
        <v>171</v>
      </c>
      <c r="E123" s="1" t="s">
        <v>176</v>
      </c>
      <c r="F123" s="2">
        <v>1014</v>
      </c>
      <c r="G123" s="2" t="s">
        <v>10</v>
      </c>
      <c r="H123" s="1">
        <v>671</v>
      </c>
      <c r="I123" s="1">
        <v>11</v>
      </c>
      <c r="J123" s="1">
        <v>103</v>
      </c>
      <c r="K123" s="1">
        <v>41</v>
      </c>
      <c r="L123" s="1">
        <v>2</v>
      </c>
      <c r="M123" s="1">
        <v>4</v>
      </c>
      <c r="N123" s="1">
        <v>30</v>
      </c>
      <c r="O123" s="1">
        <v>8</v>
      </c>
      <c r="P123" s="1">
        <v>84</v>
      </c>
      <c r="Q123" s="1">
        <v>25</v>
      </c>
      <c r="R123" s="1">
        <v>4</v>
      </c>
      <c r="S123" s="1">
        <v>0</v>
      </c>
      <c r="T123" s="1">
        <v>3</v>
      </c>
      <c r="U123" s="1">
        <v>1</v>
      </c>
      <c r="V123" s="1">
        <v>4</v>
      </c>
      <c r="W123" s="1">
        <v>0</v>
      </c>
      <c r="X123" s="1">
        <v>0</v>
      </c>
      <c r="Y123" s="1">
        <f t="shared" si="0"/>
        <v>320</v>
      </c>
      <c r="Z123" s="1">
        <f t="shared" si="1"/>
        <v>351</v>
      </c>
      <c r="AA123" s="15">
        <f t="shared" si="2"/>
        <v>0.47690014903129657</v>
      </c>
      <c r="AB123" s="15">
        <f t="shared" si="3"/>
        <v>0.52309985096870337</v>
      </c>
    </row>
    <row r="124" spans="1:28" x14ac:dyDescent="0.25">
      <c r="A124" s="2">
        <v>15</v>
      </c>
      <c r="B124" s="2" t="s">
        <v>33</v>
      </c>
      <c r="C124" s="2">
        <v>182</v>
      </c>
      <c r="D124" s="1" t="s">
        <v>171</v>
      </c>
      <c r="E124" s="1" t="s">
        <v>176</v>
      </c>
      <c r="F124" s="2">
        <v>1014</v>
      </c>
      <c r="G124" s="2" t="s">
        <v>11</v>
      </c>
      <c r="H124" s="1">
        <v>671</v>
      </c>
      <c r="I124" s="1">
        <v>21</v>
      </c>
      <c r="J124" s="1">
        <v>87</v>
      </c>
      <c r="K124" s="1">
        <v>56</v>
      </c>
      <c r="L124" s="1">
        <v>4</v>
      </c>
      <c r="M124" s="1">
        <v>9</v>
      </c>
      <c r="N124" s="1">
        <v>21</v>
      </c>
      <c r="O124" s="1">
        <v>6</v>
      </c>
      <c r="P124" s="1">
        <v>74</v>
      </c>
      <c r="Q124" s="1">
        <v>28</v>
      </c>
      <c r="R124" s="1">
        <v>5</v>
      </c>
      <c r="S124" s="1">
        <v>0</v>
      </c>
      <c r="T124" s="1">
        <v>0</v>
      </c>
      <c r="U124" s="1">
        <v>0</v>
      </c>
      <c r="V124" s="1">
        <v>13</v>
      </c>
      <c r="W124" s="1">
        <v>1</v>
      </c>
      <c r="X124" s="1">
        <v>8</v>
      </c>
      <c r="Y124" s="1">
        <f t="shared" si="0"/>
        <v>333</v>
      </c>
      <c r="Z124" s="1">
        <f t="shared" si="1"/>
        <v>338</v>
      </c>
      <c r="AA124" s="15">
        <f t="shared" si="2"/>
        <v>0.49627421758569301</v>
      </c>
      <c r="AB124" s="15">
        <f t="shared" si="3"/>
        <v>0.50372578241430699</v>
      </c>
    </row>
    <row r="125" spans="1:28" x14ac:dyDescent="0.25">
      <c r="A125" s="2">
        <v>16</v>
      </c>
      <c r="B125" s="2" t="s">
        <v>33</v>
      </c>
      <c r="C125" s="2">
        <v>182</v>
      </c>
      <c r="D125" s="1" t="s">
        <v>171</v>
      </c>
      <c r="E125" s="1" t="s">
        <v>177</v>
      </c>
      <c r="F125" s="2">
        <v>1015</v>
      </c>
      <c r="G125" s="2" t="s">
        <v>10</v>
      </c>
      <c r="H125" s="1">
        <v>501</v>
      </c>
      <c r="I125" s="1">
        <v>10</v>
      </c>
      <c r="J125" s="1">
        <v>71</v>
      </c>
      <c r="K125" s="1">
        <v>34</v>
      </c>
      <c r="L125" s="1">
        <v>4</v>
      </c>
      <c r="M125" s="1">
        <v>1</v>
      </c>
      <c r="N125" s="1">
        <v>56</v>
      </c>
      <c r="O125" s="1">
        <v>2</v>
      </c>
      <c r="P125" s="1">
        <v>53</v>
      </c>
      <c r="Q125" s="1">
        <v>12</v>
      </c>
      <c r="R125" s="1">
        <v>5</v>
      </c>
      <c r="S125" s="1">
        <v>0</v>
      </c>
      <c r="T125" s="1">
        <v>0</v>
      </c>
      <c r="U125" s="1">
        <v>1</v>
      </c>
      <c r="V125" s="1">
        <v>6</v>
      </c>
      <c r="W125" s="1">
        <v>1</v>
      </c>
      <c r="X125" s="1">
        <v>5</v>
      </c>
      <c r="Y125" s="1">
        <f t="shared" si="0"/>
        <v>261</v>
      </c>
      <c r="Z125" s="1">
        <f t="shared" si="1"/>
        <v>240</v>
      </c>
      <c r="AA125" s="15">
        <f t="shared" si="2"/>
        <v>0.52095808383233533</v>
      </c>
      <c r="AB125" s="15">
        <f t="shared" si="3"/>
        <v>0.47904191616766467</v>
      </c>
    </row>
    <row r="126" spans="1:28" x14ac:dyDescent="0.25">
      <c r="A126" s="2">
        <v>17</v>
      </c>
      <c r="B126" s="2" t="s">
        <v>33</v>
      </c>
      <c r="C126" s="2">
        <v>182</v>
      </c>
      <c r="D126" s="1" t="s">
        <v>171</v>
      </c>
      <c r="E126" s="1" t="s">
        <v>177</v>
      </c>
      <c r="F126" s="2">
        <v>1015</v>
      </c>
      <c r="G126" s="2" t="s">
        <v>11</v>
      </c>
      <c r="H126" s="1">
        <v>502</v>
      </c>
      <c r="I126" s="1">
        <v>18</v>
      </c>
      <c r="J126" s="1">
        <v>68</v>
      </c>
      <c r="K126" s="1">
        <v>27</v>
      </c>
      <c r="L126" s="1">
        <v>2</v>
      </c>
      <c r="M126" s="1">
        <v>3</v>
      </c>
      <c r="N126" s="1">
        <v>40</v>
      </c>
      <c r="O126" s="1">
        <v>1</v>
      </c>
      <c r="P126" s="1">
        <v>32</v>
      </c>
      <c r="Q126" s="1">
        <v>12</v>
      </c>
      <c r="R126" s="1">
        <v>6</v>
      </c>
      <c r="S126" s="1">
        <v>0</v>
      </c>
      <c r="T126" s="1">
        <v>0</v>
      </c>
      <c r="U126" s="1">
        <v>0</v>
      </c>
      <c r="V126" s="1">
        <v>7</v>
      </c>
      <c r="W126" s="1">
        <v>0</v>
      </c>
      <c r="X126" s="1">
        <v>3</v>
      </c>
      <c r="Y126" s="1">
        <f t="shared" si="0"/>
        <v>219</v>
      </c>
      <c r="Z126" s="1">
        <f t="shared" si="1"/>
        <v>283</v>
      </c>
      <c r="AA126" s="15">
        <f t="shared" si="2"/>
        <v>0.43625498007968128</v>
      </c>
      <c r="AB126" s="15">
        <f t="shared" si="3"/>
        <v>0.56374501992031878</v>
      </c>
    </row>
    <row r="127" spans="1:28" x14ac:dyDescent="0.25">
      <c r="A127" s="2">
        <v>18</v>
      </c>
      <c r="B127" s="2" t="s">
        <v>33</v>
      </c>
      <c r="C127" s="2">
        <v>182</v>
      </c>
      <c r="D127" s="1" t="s">
        <v>171</v>
      </c>
      <c r="E127" s="1" t="s">
        <v>177</v>
      </c>
      <c r="F127" s="2">
        <v>1015</v>
      </c>
      <c r="G127" s="2" t="s">
        <v>12</v>
      </c>
      <c r="H127" s="1">
        <v>502</v>
      </c>
      <c r="I127" s="1">
        <v>15</v>
      </c>
      <c r="J127" s="1">
        <v>72</v>
      </c>
      <c r="K127" s="1">
        <v>30</v>
      </c>
      <c r="L127" s="1">
        <v>3</v>
      </c>
      <c r="M127" s="1">
        <v>3</v>
      </c>
      <c r="N127" s="1">
        <v>56</v>
      </c>
      <c r="O127" s="1">
        <v>3</v>
      </c>
      <c r="P127" s="1">
        <v>50</v>
      </c>
      <c r="Q127" s="1">
        <v>13</v>
      </c>
      <c r="R127" s="1">
        <v>3</v>
      </c>
      <c r="S127" s="1">
        <v>1</v>
      </c>
      <c r="T127" s="1">
        <v>0</v>
      </c>
      <c r="U127" s="1">
        <v>0</v>
      </c>
      <c r="V127" s="1">
        <v>17</v>
      </c>
      <c r="W127" s="1">
        <v>0</v>
      </c>
      <c r="X127" s="1">
        <v>3</v>
      </c>
      <c r="Y127" s="1">
        <f t="shared" si="0"/>
        <v>269</v>
      </c>
      <c r="Z127" s="1">
        <f t="shared" si="1"/>
        <v>233</v>
      </c>
      <c r="AA127" s="15">
        <f t="shared" si="2"/>
        <v>0.53585657370517925</v>
      </c>
      <c r="AB127" s="15">
        <f t="shared" si="3"/>
        <v>0.46414342629482069</v>
      </c>
    </row>
    <row r="128" spans="1:28" x14ac:dyDescent="0.25">
      <c r="A128" s="2">
        <v>19</v>
      </c>
      <c r="B128" s="2" t="s">
        <v>33</v>
      </c>
      <c r="C128" s="2">
        <v>182</v>
      </c>
      <c r="D128" s="1" t="s">
        <v>171</v>
      </c>
      <c r="E128" s="1" t="s">
        <v>174</v>
      </c>
      <c r="F128" s="2">
        <v>1016</v>
      </c>
      <c r="G128" s="2" t="s">
        <v>10</v>
      </c>
      <c r="H128" s="1">
        <v>554</v>
      </c>
      <c r="I128" s="1">
        <v>10</v>
      </c>
      <c r="J128" s="1">
        <v>90</v>
      </c>
      <c r="K128" s="1">
        <v>24</v>
      </c>
      <c r="L128" s="1">
        <v>4</v>
      </c>
      <c r="M128" s="1">
        <v>5</v>
      </c>
      <c r="N128" s="1">
        <v>28</v>
      </c>
      <c r="O128" s="1">
        <v>0</v>
      </c>
      <c r="P128" s="1">
        <v>75</v>
      </c>
      <c r="Q128" s="1">
        <v>14</v>
      </c>
      <c r="R128" s="1">
        <v>2</v>
      </c>
      <c r="S128" s="1">
        <v>0</v>
      </c>
      <c r="T128" s="1">
        <v>0</v>
      </c>
      <c r="U128" s="1">
        <v>0</v>
      </c>
      <c r="V128" s="1">
        <v>8</v>
      </c>
      <c r="W128" s="1">
        <v>0</v>
      </c>
      <c r="X128" s="1">
        <v>13</v>
      </c>
      <c r="Y128" s="1">
        <f t="shared" si="0"/>
        <v>273</v>
      </c>
      <c r="Z128" s="1">
        <f t="shared" si="1"/>
        <v>281</v>
      </c>
      <c r="AA128" s="15">
        <f t="shared" si="2"/>
        <v>0.49277978339350181</v>
      </c>
      <c r="AB128" s="15">
        <f t="shared" si="3"/>
        <v>0.50722021660649819</v>
      </c>
    </row>
    <row r="129" spans="1:28" x14ac:dyDescent="0.25">
      <c r="A129" s="2">
        <v>20</v>
      </c>
      <c r="B129" s="2" t="s">
        <v>33</v>
      </c>
      <c r="C129" s="2">
        <v>182</v>
      </c>
      <c r="D129" s="1" t="s">
        <v>171</v>
      </c>
      <c r="E129" s="1" t="s">
        <v>174</v>
      </c>
      <c r="F129" s="2">
        <v>1016</v>
      </c>
      <c r="G129" s="2" t="s">
        <v>11</v>
      </c>
      <c r="H129" s="1">
        <v>555</v>
      </c>
      <c r="I129" s="1">
        <v>11</v>
      </c>
      <c r="J129" s="1">
        <v>86</v>
      </c>
      <c r="K129" s="1">
        <v>27</v>
      </c>
      <c r="L129" s="1">
        <v>3</v>
      </c>
      <c r="M129" s="1">
        <v>3</v>
      </c>
      <c r="N129" s="1">
        <v>27</v>
      </c>
      <c r="O129" s="1">
        <v>4</v>
      </c>
      <c r="P129" s="1">
        <v>86</v>
      </c>
      <c r="Q129" s="1">
        <v>16</v>
      </c>
      <c r="R129" s="1">
        <v>4</v>
      </c>
      <c r="S129" s="1">
        <v>0</v>
      </c>
      <c r="T129" s="1">
        <v>0</v>
      </c>
      <c r="U129" s="1">
        <v>0</v>
      </c>
      <c r="V129" s="1">
        <v>3</v>
      </c>
      <c r="W129" s="1">
        <v>0</v>
      </c>
      <c r="X129" s="1">
        <v>9</v>
      </c>
      <c r="Y129" s="1">
        <f t="shared" si="0"/>
        <v>279</v>
      </c>
      <c r="Z129" s="1">
        <f t="shared" si="1"/>
        <v>276</v>
      </c>
      <c r="AA129" s="15">
        <f t="shared" si="2"/>
        <v>0.50270270270270268</v>
      </c>
      <c r="AB129" s="15">
        <f t="shared" si="3"/>
        <v>0.49729729729729732</v>
      </c>
    </row>
    <row r="130" spans="1:28" x14ac:dyDescent="0.25">
      <c r="A130" s="2">
        <v>21</v>
      </c>
      <c r="B130" s="2" t="s">
        <v>33</v>
      </c>
      <c r="C130" s="2">
        <v>182</v>
      </c>
      <c r="D130" s="1" t="s">
        <v>171</v>
      </c>
      <c r="E130" s="1" t="s">
        <v>174</v>
      </c>
      <c r="F130" s="2">
        <v>1017</v>
      </c>
      <c r="G130" s="2" t="s">
        <v>10</v>
      </c>
      <c r="H130" s="1">
        <v>502</v>
      </c>
      <c r="I130" s="1">
        <v>14</v>
      </c>
      <c r="J130" s="1">
        <v>76</v>
      </c>
      <c r="K130" s="1">
        <v>13</v>
      </c>
      <c r="L130" s="1">
        <v>2</v>
      </c>
      <c r="M130" s="1">
        <v>4</v>
      </c>
      <c r="N130" s="1">
        <v>34</v>
      </c>
      <c r="O130" s="1">
        <v>3</v>
      </c>
      <c r="P130" s="1">
        <v>78</v>
      </c>
      <c r="Q130" s="1">
        <v>16</v>
      </c>
      <c r="R130" s="1">
        <v>1</v>
      </c>
      <c r="S130" s="1">
        <v>1</v>
      </c>
      <c r="T130" s="1">
        <v>0</v>
      </c>
      <c r="U130" s="1">
        <v>0</v>
      </c>
      <c r="V130" s="1">
        <v>9</v>
      </c>
      <c r="W130" s="1">
        <v>0</v>
      </c>
      <c r="X130" s="1">
        <v>8</v>
      </c>
      <c r="Y130" s="1">
        <f t="shared" si="0"/>
        <v>259</v>
      </c>
      <c r="Z130" s="1">
        <f t="shared" si="1"/>
        <v>243</v>
      </c>
      <c r="AA130" s="15">
        <f t="shared" si="2"/>
        <v>0.51593625498007967</v>
      </c>
      <c r="AB130" s="15">
        <f t="shared" si="3"/>
        <v>0.48406374501992033</v>
      </c>
    </row>
    <row r="131" spans="1:28" x14ac:dyDescent="0.25">
      <c r="A131" s="2">
        <v>22</v>
      </c>
      <c r="B131" s="2" t="s">
        <v>33</v>
      </c>
      <c r="C131" s="2">
        <v>182</v>
      </c>
      <c r="D131" s="1" t="s">
        <v>171</v>
      </c>
      <c r="E131" s="1" t="s">
        <v>174</v>
      </c>
      <c r="F131" s="2">
        <v>1017</v>
      </c>
      <c r="G131" s="2" t="s">
        <v>11</v>
      </c>
      <c r="H131" s="1">
        <v>503</v>
      </c>
      <c r="I131" s="1">
        <v>8</v>
      </c>
      <c r="J131" s="1">
        <v>68</v>
      </c>
      <c r="K131" s="1">
        <v>25</v>
      </c>
      <c r="L131" s="1">
        <v>1</v>
      </c>
      <c r="M131" s="1">
        <v>2</v>
      </c>
      <c r="N131" s="1">
        <v>33</v>
      </c>
      <c r="O131" s="1">
        <v>4</v>
      </c>
      <c r="P131" s="1">
        <v>52</v>
      </c>
      <c r="Q131" s="1">
        <v>11</v>
      </c>
      <c r="R131" s="1">
        <v>4</v>
      </c>
      <c r="S131" s="1">
        <v>1</v>
      </c>
      <c r="T131" s="1">
        <v>0</v>
      </c>
      <c r="U131" s="1">
        <v>0</v>
      </c>
      <c r="V131" s="1">
        <v>3</v>
      </c>
      <c r="W131" s="1">
        <v>1</v>
      </c>
      <c r="X131" s="1">
        <v>7</v>
      </c>
      <c r="Y131" s="1">
        <f t="shared" si="0"/>
        <v>220</v>
      </c>
      <c r="Z131" s="1">
        <f t="shared" si="1"/>
        <v>283</v>
      </c>
      <c r="AA131" s="15">
        <f t="shared" si="2"/>
        <v>0.43737574552683894</v>
      </c>
      <c r="AB131" s="15">
        <f t="shared" si="3"/>
        <v>0.562624254473161</v>
      </c>
    </row>
    <row r="132" spans="1:28" x14ac:dyDescent="0.25">
      <c r="A132" s="2">
        <v>23</v>
      </c>
      <c r="B132" s="2" t="s">
        <v>33</v>
      </c>
      <c r="C132" s="2">
        <v>182</v>
      </c>
      <c r="D132" s="1" t="s">
        <v>171</v>
      </c>
      <c r="E132" s="1" t="s">
        <v>174</v>
      </c>
      <c r="F132" s="2">
        <v>1017</v>
      </c>
      <c r="G132" s="2" t="s">
        <v>12</v>
      </c>
      <c r="H132" s="1">
        <v>503</v>
      </c>
      <c r="I132" s="1">
        <v>7</v>
      </c>
      <c r="J132" s="1">
        <v>69</v>
      </c>
      <c r="K132" s="1">
        <v>23</v>
      </c>
      <c r="L132" s="1">
        <v>0</v>
      </c>
      <c r="M132" s="1">
        <v>4</v>
      </c>
      <c r="N132" s="1">
        <v>23</v>
      </c>
      <c r="O132" s="1">
        <v>3</v>
      </c>
      <c r="P132" s="1">
        <v>59</v>
      </c>
      <c r="Q132" s="1">
        <v>10</v>
      </c>
      <c r="R132" s="1">
        <v>5</v>
      </c>
      <c r="S132" s="1">
        <v>0</v>
      </c>
      <c r="T132" s="1">
        <v>0</v>
      </c>
      <c r="U132" s="1">
        <v>1</v>
      </c>
      <c r="V132" s="1">
        <v>6</v>
      </c>
      <c r="W132" s="1">
        <v>0</v>
      </c>
      <c r="X132" s="1">
        <v>4</v>
      </c>
      <c r="Y132" s="1">
        <f t="shared" si="0"/>
        <v>214</v>
      </c>
      <c r="Z132" s="1">
        <f t="shared" si="1"/>
        <v>289</v>
      </c>
      <c r="AA132" s="15">
        <f t="shared" si="2"/>
        <v>0.42544731610337971</v>
      </c>
      <c r="AB132" s="15">
        <f t="shared" si="3"/>
        <v>0.57455268389662029</v>
      </c>
    </row>
    <row r="133" spans="1:28" x14ac:dyDescent="0.25">
      <c r="A133" s="2">
        <v>24</v>
      </c>
      <c r="B133" s="2" t="s">
        <v>33</v>
      </c>
      <c r="C133" s="2">
        <v>182</v>
      </c>
      <c r="D133" s="1" t="s">
        <v>171</v>
      </c>
      <c r="E133" s="1" t="s">
        <v>178</v>
      </c>
      <c r="F133" s="2">
        <v>1018</v>
      </c>
      <c r="G133" s="2" t="s">
        <v>10</v>
      </c>
      <c r="H133" s="1">
        <v>620</v>
      </c>
      <c r="I133" s="1">
        <v>16</v>
      </c>
      <c r="J133" s="1">
        <v>82</v>
      </c>
      <c r="K133" s="1">
        <v>27</v>
      </c>
      <c r="L133" s="1">
        <v>4</v>
      </c>
      <c r="M133" s="1">
        <v>4</v>
      </c>
      <c r="N133" s="1">
        <v>21</v>
      </c>
      <c r="O133" s="1">
        <v>8</v>
      </c>
      <c r="P133" s="1">
        <v>99</v>
      </c>
      <c r="Q133" s="1">
        <v>4</v>
      </c>
      <c r="R133" s="1">
        <v>5</v>
      </c>
      <c r="S133" s="1">
        <v>0</v>
      </c>
      <c r="T133" s="1">
        <v>0</v>
      </c>
      <c r="U133" s="1">
        <v>1</v>
      </c>
      <c r="V133" s="1">
        <v>11</v>
      </c>
      <c r="W133" s="1">
        <v>0</v>
      </c>
      <c r="X133" s="1">
        <v>14</v>
      </c>
      <c r="Y133" s="1">
        <f t="shared" si="0"/>
        <v>296</v>
      </c>
      <c r="Z133" s="1">
        <f t="shared" si="1"/>
        <v>324</v>
      </c>
      <c r="AA133" s="15">
        <f t="shared" si="2"/>
        <v>0.47741935483870968</v>
      </c>
      <c r="AB133" s="15">
        <f t="shared" si="3"/>
        <v>0.52258064516129032</v>
      </c>
    </row>
    <row r="134" spans="1:28" x14ac:dyDescent="0.25">
      <c r="A134" s="2">
        <v>25</v>
      </c>
      <c r="B134" s="2" t="s">
        <v>33</v>
      </c>
      <c r="C134" s="2">
        <v>182</v>
      </c>
      <c r="D134" s="1" t="s">
        <v>171</v>
      </c>
      <c r="E134" s="1" t="s">
        <v>178</v>
      </c>
      <c r="F134" s="2">
        <v>1018</v>
      </c>
      <c r="G134" s="2" t="s">
        <v>11</v>
      </c>
      <c r="H134" s="1">
        <v>620</v>
      </c>
      <c r="I134" s="1">
        <v>17</v>
      </c>
      <c r="J134" s="1">
        <v>83</v>
      </c>
      <c r="K134" s="1">
        <v>21</v>
      </c>
      <c r="L134" s="1">
        <v>3</v>
      </c>
      <c r="M134" s="1">
        <v>3</v>
      </c>
      <c r="N134" s="1">
        <v>20</v>
      </c>
      <c r="O134" s="1">
        <v>7</v>
      </c>
      <c r="P134" s="1">
        <v>108</v>
      </c>
      <c r="Q134" s="1">
        <v>3</v>
      </c>
      <c r="R134" s="1">
        <v>4</v>
      </c>
      <c r="S134" s="1">
        <v>0</v>
      </c>
      <c r="T134" s="1">
        <v>0</v>
      </c>
      <c r="U134" s="1">
        <v>0</v>
      </c>
      <c r="V134" s="1">
        <v>11</v>
      </c>
      <c r="W134" s="1">
        <v>1</v>
      </c>
      <c r="X134" s="1">
        <v>1</v>
      </c>
      <c r="Y134" s="1">
        <f t="shared" si="0"/>
        <v>282</v>
      </c>
      <c r="Z134" s="1">
        <f t="shared" si="1"/>
        <v>338</v>
      </c>
      <c r="AA134" s="15">
        <f t="shared" si="2"/>
        <v>0.45483870967741935</v>
      </c>
      <c r="AB134" s="15">
        <f t="shared" si="3"/>
        <v>0.54516129032258065</v>
      </c>
    </row>
    <row r="135" spans="1:28" x14ac:dyDescent="0.25">
      <c r="A135" s="2">
        <v>26</v>
      </c>
      <c r="B135" s="2" t="s">
        <v>33</v>
      </c>
      <c r="C135" s="2">
        <v>182</v>
      </c>
      <c r="D135" s="1" t="s">
        <v>171</v>
      </c>
      <c r="E135" s="1" t="s">
        <v>178</v>
      </c>
      <c r="F135" s="2">
        <v>1018</v>
      </c>
      <c r="G135" s="2" t="s">
        <v>12</v>
      </c>
      <c r="H135" s="1">
        <v>621</v>
      </c>
      <c r="I135" s="1">
        <v>15</v>
      </c>
      <c r="J135" s="1">
        <v>76</v>
      </c>
      <c r="K135" s="1">
        <v>24</v>
      </c>
      <c r="L135" s="1">
        <v>2</v>
      </c>
      <c r="M135" s="1">
        <v>6</v>
      </c>
      <c r="N135" s="1">
        <v>26</v>
      </c>
      <c r="O135" s="1">
        <v>5</v>
      </c>
      <c r="P135" s="1">
        <v>95</v>
      </c>
      <c r="Q135" s="1">
        <v>3</v>
      </c>
      <c r="R135" s="1">
        <v>0</v>
      </c>
      <c r="S135" s="1">
        <v>1</v>
      </c>
      <c r="T135" s="1">
        <v>0</v>
      </c>
      <c r="U135" s="1">
        <v>0</v>
      </c>
      <c r="V135" s="1">
        <v>11</v>
      </c>
      <c r="W135" s="1">
        <v>0</v>
      </c>
      <c r="X135" s="1">
        <v>17</v>
      </c>
      <c r="Y135" s="1">
        <f t="shared" si="0"/>
        <v>281</v>
      </c>
      <c r="Z135" s="1">
        <f t="shared" si="1"/>
        <v>340</v>
      </c>
      <c r="AA135" s="15">
        <f t="shared" si="2"/>
        <v>0.45249597423510468</v>
      </c>
      <c r="AB135" s="15">
        <f t="shared" si="3"/>
        <v>0.54750402576489532</v>
      </c>
    </row>
    <row r="136" spans="1:28" x14ac:dyDescent="0.25">
      <c r="A136" s="2">
        <v>27</v>
      </c>
      <c r="B136" s="2" t="s">
        <v>33</v>
      </c>
      <c r="C136" s="2">
        <v>182</v>
      </c>
      <c r="D136" s="1" t="s">
        <v>171</v>
      </c>
      <c r="E136" s="1" t="s">
        <v>178</v>
      </c>
      <c r="F136" s="2">
        <v>1018</v>
      </c>
      <c r="G136" s="2" t="s">
        <v>13</v>
      </c>
      <c r="H136" s="1">
        <v>621</v>
      </c>
      <c r="I136" s="1">
        <v>12</v>
      </c>
      <c r="J136" s="1">
        <v>85</v>
      </c>
      <c r="K136" s="1">
        <v>29</v>
      </c>
      <c r="L136" s="1">
        <v>3</v>
      </c>
      <c r="M136" s="1">
        <v>2</v>
      </c>
      <c r="N136" s="1">
        <v>30</v>
      </c>
      <c r="O136" s="1">
        <v>4</v>
      </c>
      <c r="P136" s="1">
        <v>99</v>
      </c>
      <c r="Q136" s="1">
        <v>9</v>
      </c>
      <c r="R136" s="1">
        <v>4</v>
      </c>
      <c r="S136" s="1">
        <v>1</v>
      </c>
      <c r="T136" s="1">
        <v>0</v>
      </c>
      <c r="U136" s="1">
        <v>0</v>
      </c>
      <c r="V136" s="1">
        <v>7</v>
      </c>
      <c r="W136" s="1">
        <v>0</v>
      </c>
      <c r="X136" s="1">
        <v>10</v>
      </c>
      <c r="Y136" s="1">
        <f t="shared" si="0"/>
        <v>295</v>
      </c>
      <c r="Z136" s="1">
        <f t="shared" si="1"/>
        <v>326</v>
      </c>
      <c r="AA136" s="15">
        <f t="shared" si="2"/>
        <v>0.4750402576489533</v>
      </c>
      <c r="AB136" s="15">
        <f t="shared" si="3"/>
        <v>0.5249597423510467</v>
      </c>
    </row>
    <row r="137" spans="1:28" x14ac:dyDescent="0.25">
      <c r="A137" s="2">
        <v>28</v>
      </c>
      <c r="B137" s="2" t="s">
        <v>33</v>
      </c>
      <c r="C137" s="2">
        <v>182</v>
      </c>
      <c r="D137" s="1" t="s">
        <v>171</v>
      </c>
      <c r="E137" s="1" t="s">
        <v>178</v>
      </c>
      <c r="F137" s="2">
        <v>1018</v>
      </c>
      <c r="G137" s="2" t="s">
        <v>14</v>
      </c>
      <c r="H137" s="1">
        <v>621</v>
      </c>
      <c r="I137" s="1">
        <v>15</v>
      </c>
      <c r="J137" s="1">
        <v>97</v>
      </c>
      <c r="K137" s="1">
        <v>37</v>
      </c>
      <c r="L137" s="1">
        <v>2</v>
      </c>
      <c r="M137" s="1">
        <v>4</v>
      </c>
      <c r="N137" s="1">
        <v>25</v>
      </c>
      <c r="O137" s="1">
        <v>7</v>
      </c>
      <c r="P137" s="1">
        <v>85</v>
      </c>
      <c r="Q137" s="1">
        <v>3</v>
      </c>
      <c r="R137" s="1">
        <v>3</v>
      </c>
      <c r="S137" s="1">
        <v>0</v>
      </c>
      <c r="T137" s="1">
        <v>1</v>
      </c>
      <c r="U137" s="1">
        <v>2</v>
      </c>
      <c r="V137" s="1">
        <v>9</v>
      </c>
      <c r="W137" s="1">
        <v>0</v>
      </c>
      <c r="X137" s="1">
        <v>7</v>
      </c>
      <c r="Y137" s="1">
        <f t="shared" si="0"/>
        <v>297</v>
      </c>
      <c r="Z137" s="1">
        <f t="shared" si="1"/>
        <v>324</v>
      </c>
      <c r="AA137" s="15">
        <f t="shared" si="2"/>
        <v>0.47826086956521741</v>
      </c>
      <c r="AB137" s="15">
        <f t="shared" si="3"/>
        <v>0.52173913043478259</v>
      </c>
    </row>
    <row r="138" spans="1:28" x14ac:dyDescent="0.25">
      <c r="A138" s="2">
        <v>29</v>
      </c>
      <c r="B138" s="2" t="s">
        <v>33</v>
      </c>
      <c r="C138" s="2">
        <v>182</v>
      </c>
      <c r="D138" s="1" t="s">
        <v>171</v>
      </c>
      <c r="E138" s="1" t="s">
        <v>179</v>
      </c>
      <c r="F138" s="2">
        <v>1019</v>
      </c>
      <c r="G138" s="2" t="s">
        <v>10</v>
      </c>
      <c r="H138" s="1">
        <v>571</v>
      </c>
      <c r="I138" s="1">
        <v>11</v>
      </c>
      <c r="J138" s="1">
        <v>77</v>
      </c>
      <c r="K138" s="1">
        <v>24</v>
      </c>
      <c r="L138" s="1">
        <v>4</v>
      </c>
      <c r="M138" s="1">
        <v>3</v>
      </c>
      <c r="N138" s="1">
        <v>40</v>
      </c>
      <c r="O138" s="1">
        <v>8</v>
      </c>
      <c r="P138" s="1">
        <v>69</v>
      </c>
      <c r="Q138" s="1">
        <v>9</v>
      </c>
      <c r="R138" s="1">
        <v>4</v>
      </c>
      <c r="S138" s="1">
        <v>2</v>
      </c>
      <c r="T138" s="1">
        <v>0</v>
      </c>
      <c r="U138" s="1">
        <v>0</v>
      </c>
      <c r="V138" s="1">
        <v>7</v>
      </c>
      <c r="W138" s="1">
        <v>0</v>
      </c>
      <c r="X138" s="1">
        <v>8</v>
      </c>
      <c r="Y138" s="1">
        <f t="shared" si="0"/>
        <v>266</v>
      </c>
      <c r="Z138" s="1">
        <f t="shared" si="1"/>
        <v>305</v>
      </c>
      <c r="AA138" s="15">
        <f t="shared" si="2"/>
        <v>0.46584938704028023</v>
      </c>
      <c r="AB138" s="15">
        <f t="shared" si="3"/>
        <v>0.53415061295971977</v>
      </c>
    </row>
    <row r="139" spans="1:28" x14ac:dyDescent="0.25">
      <c r="A139" s="2">
        <v>30</v>
      </c>
      <c r="B139" s="2" t="s">
        <v>33</v>
      </c>
      <c r="C139" s="2">
        <v>182</v>
      </c>
      <c r="D139" s="1" t="s">
        <v>171</v>
      </c>
      <c r="E139" s="1" t="s">
        <v>179</v>
      </c>
      <c r="F139" s="2">
        <v>1019</v>
      </c>
      <c r="G139" s="2" t="s">
        <v>11</v>
      </c>
      <c r="H139" s="1">
        <v>572</v>
      </c>
      <c r="I139" s="1">
        <v>20</v>
      </c>
      <c r="J139" s="1">
        <v>71</v>
      </c>
      <c r="K139" s="1">
        <v>25</v>
      </c>
      <c r="L139" s="1">
        <v>1</v>
      </c>
      <c r="M139" s="1">
        <v>5</v>
      </c>
      <c r="N139" s="1">
        <v>37</v>
      </c>
      <c r="O139" s="1">
        <v>9</v>
      </c>
      <c r="P139" s="1">
        <v>74</v>
      </c>
      <c r="Q139" s="1">
        <v>14</v>
      </c>
      <c r="R139" s="1">
        <v>3</v>
      </c>
      <c r="S139" s="1">
        <v>0</v>
      </c>
      <c r="T139" s="1">
        <v>0</v>
      </c>
      <c r="U139" s="1">
        <v>0</v>
      </c>
      <c r="V139" s="1">
        <v>4</v>
      </c>
      <c r="W139" s="1">
        <v>0</v>
      </c>
      <c r="X139" s="1">
        <v>12</v>
      </c>
      <c r="Y139" s="1">
        <f t="shared" si="0"/>
        <v>275</v>
      </c>
      <c r="Z139" s="1">
        <f t="shared" si="1"/>
        <v>297</v>
      </c>
      <c r="AA139" s="15">
        <f t="shared" si="2"/>
        <v>0.48076923076923078</v>
      </c>
      <c r="AB139" s="15">
        <f t="shared" si="3"/>
        <v>0.51923076923076927</v>
      </c>
    </row>
    <row r="140" spans="1:28" x14ac:dyDescent="0.25">
      <c r="A140" s="2">
        <v>31</v>
      </c>
      <c r="B140" s="2" t="s">
        <v>33</v>
      </c>
      <c r="C140" s="2">
        <v>182</v>
      </c>
      <c r="D140" s="1" t="s">
        <v>171</v>
      </c>
      <c r="E140" s="1" t="s">
        <v>179</v>
      </c>
      <c r="F140" s="2">
        <v>1019</v>
      </c>
      <c r="G140" s="2" t="s">
        <v>12</v>
      </c>
      <c r="H140" s="1">
        <v>572</v>
      </c>
      <c r="I140" s="1">
        <v>13</v>
      </c>
      <c r="J140" s="1">
        <v>72</v>
      </c>
      <c r="K140" s="1">
        <v>23</v>
      </c>
      <c r="L140" s="1">
        <v>2</v>
      </c>
      <c r="M140" s="1">
        <v>4</v>
      </c>
      <c r="N140" s="1">
        <v>28</v>
      </c>
      <c r="O140" s="1">
        <v>3</v>
      </c>
      <c r="P140" s="1">
        <v>80</v>
      </c>
      <c r="Q140" s="1">
        <v>21</v>
      </c>
      <c r="R140" s="1">
        <v>2</v>
      </c>
      <c r="S140" s="1">
        <v>0</v>
      </c>
      <c r="T140" s="1">
        <v>0</v>
      </c>
      <c r="U140" s="1">
        <v>0</v>
      </c>
      <c r="V140" s="1">
        <v>4</v>
      </c>
      <c r="W140" s="1">
        <v>0</v>
      </c>
      <c r="X140" s="1">
        <v>8</v>
      </c>
      <c r="Y140" s="1">
        <f t="shared" si="0"/>
        <v>260</v>
      </c>
      <c r="Z140" s="1">
        <f t="shared" si="1"/>
        <v>312</v>
      </c>
      <c r="AA140" s="15">
        <f t="shared" si="2"/>
        <v>0.45454545454545453</v>
      </c>
      <c r="AB140" s="15">
        <f t="shared" si="3"/>
        <v>0.54545454545454541</v>
      </c>
    </row>
    <row r="141" spans="1:28" x14ac:dyDescent="0.25">
      <c r="A141" s="2">
        <v>32</v>
      </c>
      <c r="B141" s="2" t="s">
        <v>33</v>
      </c>
      <c r="C141" s="2">
        <v>182</v>
      </c>
      <c r="D141" s="1" t="s">
        <v>171</v>
      </c>
      <c r="E141" s="1" t="s">
        <v>180</v>
      </c>
      <c r="F141" s="2">
        <v>1020</v>
      </c>
      <c r="G141" s="2" t="s">
        <v>10</v>
      </c>
      <c r="H141" s="1">
        <v>601</v>
      </c>
      <c r="I141" s="1">
        <v>8</v>
      </c>
      <c r="J141" s="1">
        <v>69</v>
      </c>
      <c r="K141" s="1">
        <v>14</v>
      </c>
      <c r="L141" s="1">
        <v>2</v>
      </c>
      <c r="M141" s="1">
        <v>4</v>
      </c>
      <c r="N141" s="1">
        <v>21</v>
      </c>
      <c r="O141" s="1">
        <v>1</v>
      </c>
      <c r="P141" s="1">
        <v>116</v>
      </c>
      <c r="Q141" s="1">
        <v>16</v>
      </c>
      <c r="R141" s="1">
        <v>4</v>
      </c>
      <c r="S141" s="1">
        <v>0</v>
      </c>
      <c r="T141" s="1">
        <v>0</v>
      </c>
      <c r="U141" s="1">
        <v>1</v>
      </c>
      <c r="V141" s="1">
        <v>4</v>
      </c>
      <c r="W141" s="1">
        <v>0</v>
      </c>
      <c r="X141" s="1">
        <v>9</v>
      </c>
      <c r="Y141" s="1">
        <f t="shared" si="0"/>
        <v>269</v>
      </c>
      <c r="Z141" s="1">
        <f t="shared" si="1"/>
        <v>332</v>
      </c>
      <c r="AA141" s="15">
        <f t="shared" si="2"/>
        <v>0.44758735440931779</v>
      </c>
      <c r="AB141" s="15">
        <f t="shared" si="3"/>
        <v>0.55241264559068215</v>
      </c>
    </row>
    <row r="142" spans="1:28" x14ac:dyDescent="0.25">
      <c r="A142" s="2">
        <v>33</v>
      </c>
      <c r="B142" s="2" t="s">
        <v>33</v>
      </c>
      <c r="C142" s="2">
        <v>182</v>
      </c>
      <c r="D142" s="1" t="s">
        <v>171</v>
      </c>
      <c r="E142" s="1" t="s">
        <v>180</v>
      </c>
      <c r="F142" s="2">
        <v>1020</v>
      </c>
      <c r="G142" s="2" t="s">
        <v>11</v>
      </c>
      <c r="H142" s="1">
        <v>601</v>
      </c>
      <c r="I142" s="1">
        <v>14</v>
      </c>
      <c r="J142" s="1">
        <v>79</v>
      </c>
      <c r="K142" s="1">
        <v>16</v>
      </c>
      <c r="L142" s="1">
        <v>1</v>
      </c>
      <c r="M142" s="1">
        <v>4</v>
      </c>
      <c r="N142" s="1">
        <v>28</v>
      </c>
      <c r="O142" s="1">
        <v>7</v>
      </c>
      <c r="P142" s="1">
        <v>82</v>
      </c>
      <c r="Q142" s="1">
        <v>16</v>
      </c>
      <c r="R142" s="1">
        <v>4</v>
      </c>
      <c r="S142" s="1">
        <v>0</v>
      </c>
      <c r="T142" s="1">
        <v>0</v>
      </c>
      <c r="U142" s="1">
        <v>0</v>
      </c>
      <c r="V142" s="1">
        <v>11</v>
      </c>
      <c r="W142" s="1">
        <v>1</v>
      </c>
      <c r="X142" s="1">
        <v>3</v>
      </c>
      <c r="Y142" s="1">
        <f t="shared" si="0"/>
        <v>266</v>
      </c>
      <c r="Z142" s="1">
        <f t="shared" si="1"/>
        <v>335</v>
      </c>
      <c r="AA142" s="15">
        <f t="shared" si="2"/>
        <v>0.44259567387687188</v>
      </c>
      <c r="AB142" s="15">
        <f t="shared" si="3"/>
        <v>0.55740432612312807</v>
      </c>
    </row>
    <row r="143" spans="1:28" x14ac:dyDescent="0.25">
      <c r="A143" s="2">
        <v>34</v>
      </c>
      <c r="B143" s="2" t="s">
        <v>33</v>
      </c>
      <c r="C143" s="2">
        <v>182</v>
      </c>
      <c r="D143" s="1" t="s">
        <v>171</v>
      </c>
      <c r="E143" s="1" t="s">
        <v>180</v>
      </c>
      <c r="F143" s="2">
        <v>1020</v>
      </c>
      <c r="G143" s="2" t="s">
        <v>12</v>
      </c>
      <c r="H143" s="1">
        <v>601</v>
      </c>
      <c r="I143" s="1">
        <v>11</v>
      </c>
      <c r="J143" s="1">
        <v>91</v>
      </c>
      <c r="K143" s="1">
        <v>11</v>
      </c>
      <c r="L143" s="1">
        <v>4</v>
      </c>
      <c r="M143" s="1">
        <v>2</v>
      </c>
      <c r="N143" s="1">
        <v>23</v>
      </c>
      <c r="O143" s="1">
        <v>6</v>
      </c>
      <c r="P143" s="1">
        <v>82</v>
      </c>
      <c r="Q143" s="1">
        <v>10</v>
      </c>
      <c r="R143" s="1">
        <v>0</v>
      </c>
      <c r="S143" s="1">
        <v>0</v>
      </c>
      <c r="T143" s="1">
        <v>0</v>
      </c>
      <c r="U143" s="1">
        <v>0</v>
      </c>
      <c r="V143" s="1">
        <v>6</v>
      </c>
      <c r="W143" s="1">
        <v>0</v>
      </c>
      <c r="X143" s="1">
        <v>2</v>
      </c>
      <c r="Y143" s="1">
        <f t="shared" si="0"/>
        <v>248</v>
      </c>
      <c r="Z143" s="1">
        <f t="shared" si="1"/>
        <v>353</v>
      </c>
      <c r="AA143" s="15">
        <f t="shared" si="2"/>
        <v>0.41264559068219636</v>
      </c>
      <c r="AB143" s="15">
        <f t="shared" si="3"/>
        <v>0.58735440931780369</v>
      </c>
    </row>
    <row r="144" spans="1:28" x14ac:dyDescent="0.25">
      <c r="A144" s="2">
        <v>35</v>
      </c>
      <c r="B144" s="2" t="s">
        <v>33</v>
      </c>
      <c r="C144" s="2">
        <v>182</v>
      </c>
      <c r="D144" s="1" t="s">
        <v>171</v>
      </c>
      <c r="E144" s="1" t="s">
        <v>181</v>
      </c>
      <c r="F144" s="2">
        <v>1021</v>
      </c>
      <c r="G144" s="2" t="s">
        <v>10</v>
      </c>
      <c r="H144" s="1">
        <v>523</v>
      </c>
      <c r="I144" s="1">
        <v>6</v>
      </c>
      <c r="J144" s="1">
        <v>98</v>
      </c>
      <c r="K144" s="1">
        <v>28</v>
      </c>
      <c r="L144" s="1">
        <v>2</v>
      </c>
      <c r="M144" s="1">
        <v>3</v>
      </c>
      <c r="N144" s="1">
        <v>18</v>
      </c>
      <c r="O144" s="1">
        <v>1</v>
      </c>
      <c r="P144" s="1">
        <v>83</v>
      </c>
      <c r="Q144" s="1">
        <v>26</v>
      </c>
      <c r="R144" s="1">
        <v>3</v>
      </c>
      <c r="S144" s="1">
        <v>1</v>
      </c>
      <c r="T144" s="1">
        <v>1</v>
      </c>
      <c r="U144" s="1">
        <v>0</v>
      </c>
      <c r="V144" s="1">
        <v>3</v>
      </c>
      <c r="W144" s="1">
        <v>1</v>
      </c>
      <c r="X144" s="1">
        <v>11</v>
      </c>
      <c r="Y144" s="1">
        <f t="shared" si="0"/>
        <v>285</v>
      </c>
      <c r="Z144" s="1">
        <f t="shared" si="1"/>
        <v>238</v>
      </c>
      <c r="AA144" s="15">
        <f t="shared" si="2"/>
        <v>0.5449330783938815</v>
      </c>
      <c r="AB144" s="15">
        <f t="shared" si="3"/>
        <v>0.45506692160611856</v>
      </c>
    </row>
    <row r="145" spans="1:28" x14ac:dyDescent="0.25">
      <c r="A145" s="2">
        <v>36</v>
      </c>
      <c r="B145" s="2" t="s">
        <v>33</v>
      </c>
      <c r="C145" s="2">
        <v>182</v>
      </c>
      <c r="D145" s="1" t="s">
        <v>171</v>
      </c>
      <c r="E145" s="1" t="s">
        <v>181</v>
      </c>
      <c r="F145" s="2">
        <v>1021</v>
      </c>
      <c r="G145" s="2" t="s">
        <v>11</v>
      </c>
      <c r="H145" s="1">
        <v>523</v>
      </c>
      <c r="I145" s="1">
        <v>6</v>
      </c>
      <c r="J145" s="1">
        <v>91</v>
      </c>
      <c r="K145" s="1">
        <v>10</v>
      </c>
      <c r="L145" s="1">
        <v>3</v>
      </c>
      <c r="M145" s="1">
        <v>0</v>
      </c>
      <c r="N145" s="1">
        <v>25</v>
      </c>
      <c r="O145" s="1">
        <v>12</v>
      </c>
      <c r="P145" s="1">
        <v>75</v>
      </c>
      <c r="Q145" s="1">
        <v>23</v>
      </c>
      <c r="R145" s="1">
        <v>0</v>
      </c>
      <c r="S145" s="1">
        <v>0</v>
      </c>
      <c r="T145" s="1">
        <v>0</v>
      </c>
      <c r="U145" s="1">
        <v>1</v>
      </c>
      <c r="V145" s="1">
        <v>7</v>
      </c>
      <c r="W145" s="1">
        <v>0</v>
      </c>
      <c r="X145" s="1">
        <v>5</v>
      </c>
      <c r="Y145" s="1">
        <f t="shared" si="0"/>
        <v>258</v>
      </c>
      <c r="Z145" s="1">
        <f t="shared" si="1"/>
        <v>265</v>
      </c>
      <c r="AA145" s="15">
        <f t="shared" si="2"/>
        <v>0.49330783938814532</v>
      </c>
      <c r="AB145" s="15">
        <f t="shared" si="3"/>
        <v>0.50669216061185474</v>
      </c>
    </row>
    <row r="146" spans="1:28" x14ac:dyDescent="0.25">
      <c r="A146" s="2">
        <v>37</v>
      </c>
      <c r="B146" s="2" t="s">
        <v>33</v>
      </c>
      <c r="C146" s="2">
        <v>182</v>
      </c>
      <c r="D146" s="1" t="s">
        <v>171</v>
      </c>
      <c r="E146" s="1" t="s">
        <v>174</v>
      </c>
      <c r="F146" s="2">
        <v>1022</v>
      </c>
      <c r="G146" s="2" t="s">
        <v>10</v>
      </c>
      <c r="H146" s="1">
        <v>648</v>
      </c>
      <c r="I146" s="1">
        <v>11</v>
      </c>
      <c r="J146" s="1">
        <v>99</v>
      </c>
      <c r="K146" s="1">
        <v>36</v>
      </c>
      <c r="L146" s="1">
        <v>0</v>
      </c>
      <c r="M146" s="1">
        <v>4</v>
      </c>
      <c r="N146" s="1">
        <v>22</v>
      </c>
      <c r="O146" s="1">
        <v>5</v>
      </c>
      <c r="P146" s="1">
        <v>95</v>
      </c>
      <c r="Q146" s="1">
        <v>9</v>
      </c>
      <c r="R146" s="1">
        <v>0</v>
      </c>
      <c r="S146" s="1">
        <v>3</v>
      </c>
      <c r="T146" s="1">
        <v>0</v>
      </c>
      <c r="U146" s="1">
        <v>0</v>
      </c>
      <c r="V146" s="1">
        <v>9</v>
      </c>
      <c r="W146" s="1">
        <v>1</v>
      </c>
      <c r="X146" s="1">
        <v>11</v>
      </c>
      <c r="Y146" s="1">
        <f t="shared" si="0"/>
        <v>305</v>
      </c>
      <c r="Z146" s="1">
        <f t="shared" si="1"/>
        <v>343</v>
      </c>
      <c r="AA146" s="15">
        <f t="shared" si="2"/>
        <v>0.47067901234567899</v>
      </c>
      <c r="AB146" s="15">
        <f t="shared" si="3"/>
        <v>0.52932098765432101</v>
      </c>
    </row>
    <row r="147" spans="1:28" x14ac:dyDescent="0.25">
      <c r="A147" s="2">
        <v>38</v>
      </c>
      <c r="B147" s="2" t="s">
        <v>33</v>
      </c>
      <c r="C147" s="2">
        <v>182</v>
      </c>
      <c r="D147" s="1" t="s">
        <v>171</v>
      </c>
      <c r="E147" s="1" t="s">
        <v>174</v>
      </c>
      <c r="F147" s="2">
        <v>1022</v>
      </c>
      <c r="G147" s="2" t="s">
        <v>11</v>
      </c>
      <c r="H147" s="1">
        <v>648</v>
      </c>
      <c r="I147" s="1">
        <v>10</v>
      </c>
      <c r="J147" s="1">
        <v>104</v>
      </c>
      <c r="K147" s="1">
        <v>33</v>
      </c>
      <c r="L147" s="1">
        <v>3</v>
      </c>
      <c r="M147" s="1">
        <v>4</v>
      </c>
      <c r="N147" s="1">
        <v>20</v>
      </c>
      <c r="O147" s="1">
        <v>9</v>
      </c>
      <c r="P147" s="1">
        <v>93</v>
      </c>
      <c r="Q147" s="1">
        <v>19</v>
      </c>
      <c r="R147" s="1">
        <v>5</v>
      </c>
      <c r="S147" s="1">
        <v>0</v>
      </c>
      <c r="T147" s="1">
        <v>0</v>
      </c>
      <c r="U147" s="1">
        <v>0</v>
      </c>
      <c r="V147" s="1">
        <v>11</v>
      </c>
      <c r="W147" s="1">
        <v>0</v>
      </c>
      <c r="X147" s="1">
        <v>5</v>
      </c>
      <c r="Y147" s="1">
        <f t="shared" si="0"/>
        <v>316</v>
      </c>
      <c r="Z147" s="1">
        <f t="shared" si="1"/>
        <v>332</v>
      </c>
      <c r="AA147" s="15">
        <f t="shared" si="2"/>
        <v>0.48765432098765432</v>
      </c>
      <c r="AB147" s="15">
        <f t="shared" si="3"/>
        <v>0.51234567901234573</v>
      </c>
    </row>
    <row r="148" spans="1:28" x14ac:dyDescent="0.25">
      <c r="A148" s="2">
        <v>39</v>
      </c>
      <c r="B148" s="2" t="s">
        <v>33</v>
      </c>
      <c r="C148" s="2">
        <v>182</v>
      </c>
      <c r="D148" s="1" t="s">
        <v>171</v>
      </c>
      <c r="E148" s="1" t="s">
        <v>174</v>
      </c>
      <c r="F148" s="2">
        <v>1022</v>
      </c>
      <c r="G148" s="2" t="s">
        <v>12</v>
      </c>
      <c r="H148" s="1">
        <v>648</v>
      </c>
      <c r="I148" s="1">
        <v>11</v>
      </c>
      <c r="J148" s="1">
        <v>82</v>
      </c>
      <c r="K148" s="1">
        <v>28</v>
      </c>
      <c r="L148" s="1">
        <v>3</v>
      </c>
      <c r="M148" s="1">
        <v>4</v>
      </c>
      <c r="N148" s="1">
        <v>19</v>
      </c>
      <c r="O148" s="1">
        <v>8</v>
      </c>
      <c r="P148" s="1">
        <v>82</v>
      </c>
      <c r="Q148" s="1">
        <v>22</v>
      </c>
      <c r="R148" s="1">
        <v>6</v>
      </c>
      <c r="S148" s="1">
        <v>0</v>
      </c>
      <c r="T148" s="1">
        <v>0</v>
      </c>
      <c r="U148" s="1">
        <v>1</v>
      </c>
      <c r="V148" s="1">
        <v>9</v>
      </c>
      <c r="W148" s="1">
        <v>0</v>
      </c>
      <c r="X148" s="1">
        <v>6</v>
      </c>
      <c r="Y148" s="1">
        <f t="shared" si="0"/>
        <v>281</v>
      </c>
      <c r="Z148" s="1">
        <f t="shared" si="1"/>
        <v>367</v>
      </c>
      <c r="AA148" s="15">
        <f t="shared" si="2"/>
        <v>0.43364197530864196</v>
      </c>
      <c r="AB148" s="15">
        <f t="shared" si="3"/>
        <v>0.56635802469135799</v>
      </c>
    </row>
    <row r="149" spans="1:28" x14ac:dyDescent="0.25">
      <c r="A149" s="2">
        <v>40</v>
      </c>
      <c r="B149" s="2" t="s">
        <v>33</v>
      </c>
      <c r="C149" s="2">
        <v>182</v>
      </c>
      <c r="D149" s="1" t="s">
        <v>171</v>
      </c>
      <c r="E149" s="1" t="s">
        <v>174</v>
      </c>
      <c r="F149" s="2">
        <v>1023</v>
      </c>
      <c r="G149" s="2" t="s">
        <v>10</v>
      </c>
      <c r="H149" s="1">
        <v>697</v>
      </c>
      <c r="I149" s="1">
        <v>17</v>
      </c>
      <c r="J149" s="1">
        <v>121</v>
      </c>
      <c r="K149" s="1">
        <v>20</v>
      </c>
      <c r="L149" s="1">
        <v>4</v>
      </c>
      <c r="M149" s="1">
        <v>5</v>
      </c>
      <c r="N149" s="1">
        <v>23</v>
      </c>
      <c r="O149" s="1">
        <v>9</v>
      </c>
      <c r="P149" s="1">
        <v>75</v>
      </c>
      <c r="Q149" s="1">
        <v>25</v>
      </c>
      <c r="R149" s="1">
        <v>2</v>
      </c>
      <c r="S149" s="1">
        <v>0</v>
      </c>
      <c r="T149" s="1">
        <v>0</v>
      </c>
      <c r="U149" s="1">
        <v>0</v>
      </c>
      <c r="V149" s="1">
        <v>11</v>
      </c>
      <c r="W149" s="1">
        <v>0</v>
      </c>
      <c r="X149" s="1">
        <v>12</v>
      </c>
      <c r="Y149" s="1">
        <f t="shared" si="0"/>
        <v>324</v>
      </c>
      <c r="Z149" s="1">
        <f t="shared" si="1"/>
        <v>373</v>
      </c>
      <c r="AA149" s="15">
        <f t="shared" si="2"/>
        <v>0.4648493543758967</v>
      </c>
      <c r="AB149" s="15">
        <f t="shared" si="3"/>
        <v>0.5351506456241033</v>
      </c>
    </row>
    <row r="150" spans="1:28" x14ac:dyDescent="0.25">
      <c r="A150" s="2">
        <v>41</v>
      </c>
      <c r="B150" s="2" t="s">
        <v>33</v>
      </c>
      <c r="C150" s="2">
        <v>182</v>
      </c>
      <c r="D150" s="1" t="s">
        <v>171</v>
      </c>
      <c r="E150" s="1" t="s">
        <v>174</v>
      </c>
      <c r="F150" s="2">
        <v>1023</v>
      </c>
      <c r="G150" s="2" t="s">
        <v>11</v>
      </c>
      <c r="H150" s="1">
        <v>697</v>
      </c>
      <c r="I150" s="1">
        <v>7</v>
      </c>
      <c r="J150" s="1">
        <v>133</v>
      </c>
      <c r="K150" s="1">
        <v>34</v>
      </c>
      <c r="L150" s="1">
        <v>2</v>
      </c>
      <c r="M150" s="1">
        <v>4</v>
      </c>
      <c r="N150" s="1">
        <v>22</v>
      </c>
      <c r="O150" s="1">
        <v>6</v>
      </c>
      <c r="P150" s="1">
        <v>107</v>
      </c>
      <c r="Q150" s="1">
        <v>10</v>
      </c>
      <c r="R150" s="1">
        <v>0</v>
      </c>
      <c r="S150" s="1">
        <v>0</v>
      </c>
      <c r="T150" s="1">
        <v>2</v>
      </c>
      <c r="U150" s="1">
        <v>0</v>
      </c>
      <c r="V150" s="1">
        <v>15</v>
      </c>
      <c r="W150" s="1">
        <v>0</v>
      </c>
      <c r="X150" s="1">
        <v>7</v>
      </c>
      <c r="Y150" s="1">
        <f t="shared" si="0"/>
        <v>349</v>
      </c>
      <c r="Z150" s="1">
        <f t="shared" si="1"/>
        <v>348</v>
      </c>
      <c r="AA150" s="15">
        <f t="shared" si="2"/>
        <v>0.50071736011477763</v>
      </c>
      <c r="AB150" s="15">
        <f t="shared" si="3"/>
        <v>0.49928263988522237</v>
      </c>
    </row>
    <row r="151" spans="1:28" x14ac:dyDescent="0.25">
      <c r="A151" s="2">
        <v>42</v>
      </c>
      <c r="B151" s="2" t="s">
        <v>33</v>
      </c>
      <c r="C151" s="2">
        <v>182</v>
      </c>
      <c r="D151" s="1" t="s">
        <v>171</v>
      </c>
      <c r="E151" s="1" t="s">
        <v>182</v>
      </c>
      <c r="F151" s="2">
        <v>1024</v>
      </c>
      <c r="G151" s="2" t="s">
        <v>10</v>
      </c>
      <c r="H151" s="1">
        <v>724</v>
      </c>
      <c r="I151" s="1">
        <v>18</v>
      </c>
      <c r="J151" s="1">
        <v>91</v>
      </c>
      <c r="K151" s="1">
        <v>52</v>
      </c>
      <c r="L151" s="1">
        <v>1</v>
      </c>
      <c r="M151" s="1">
        <v>4</v>
      </c>
      <c r="N151" s="1">
        <v>30</v>
      </c>
      <c r="O151" s="1">
        <v>10</v>
      </c>
      <c r="P151" s="1">
        <v>97</v>
      </c>
      <c r="Q151" s="1">
        <v>27</v>
      </c>
      <c r="R151" s="1">
        <v>12</v>
      </c>
      <c r="S151" s="1">
        <v>0</v>
      </c>
      <c r="T151" s="1">
        <v>0</v>
      </c>
      <c r="U151" s="1">
        <v>3</v>
      </c>
      <c r="V151" s="1">
        <v>7</v>
      </c>
      <c r="W151" s="1">
        <v>1</v>
      </c>
      <c r="X151" s="1">
        <v>10</v>
      </c>
      <c r="Y151" s="1">
        <f t="shared" si="0"/>
        <v>363</v>
      </c>
      <c r="Z151" s="1">
        <f t="shared" si="1"/>
        <v>361</v>
      </c>
      <c r="AA151" s="15">
        <f t="shared" si="2"/>
        <v>0.50138121546961323</v>
      </c>
      <c r="AB151" s="15">
        <f t="shared" si="3"/>
        <v>0.49861878453038672</v>
      </c>
    </row>
    <row r="152" spans="1:28" x14ac:dyDescent="0.25">
      <c r="A152" s="2">
        <v>43</v>
      </c>
      <c r="B152" s="2" t="s">
        <v>33</v>
      </c>
      <c r="C152" s="2">
        <v>182</v>
      </c>
      <c r="D152" s="1" t="s">
        <v>171</v>
      </c>
      <c r="E152" s="1" t="s">
        <v>182</v>
      </c>
      <c r="F152" s="2">
        <v>1024</v>
      </c>
      <c r="G152" s="2" t="s">
        <v>11</v>
      </c>
      <c r="H152" s="1">
        <v>725</v>
      </c>
      <c r="I152" s="1">
        <v>30</v>
      </c>
      <c r="J152" s="1">
        <v>115</v>
      </c>
      <c r="K152" s="1">
        <v>47</v>
      </c>
      <c r="L152" s="1">
        <v>7</v>
      </c>
      <c r="M152" s="1">
        <v>2</v>
      </c>
      <c r="N152" s="1">
        <v>34</v>
      </c>
      <c r="O152" s="1">
        <v>9</v>
      </c>
      <c r="P152" s="1">
        <v>68</v>
      </c>
      <c r="Q152" s="1">
        <v>32</v>
      </c>
      <c r="R152" s="1">
        <v>4</v>
      </c>
      <c r="S152" s="1">
        <v>1</v>
      </c>
      <c r="T152" s="1">
        <v>0</v>
      </c>
      <c r="U152" s="1">
        <v>1</v>
      </c>
      <c r="V152" s="1">
        <v>14</v>
      </c>
      <c r="W152" s="1">
        <v>3</v>
      </c>
      <c r="X152" s="1">
        <v>8</v>
      </c>
      <c r="Y152" s="1">
        <f t="shared" si="0"/>
        <v>375</v>
      </c>
      <c r="Z152" s="1">
        <f t="shared" si="1"/>
        <v>350</v>
      </c>
      <c r="AA152" s="15">
        <f t="shared" si="2"/>
        <v>0.51724137931034486</v>
      </c>
      <c r="AB152" s="15">
        <f t="shared" si="3"/>
        <v>0.48275862068965519</v>
      </c>
    </row>
    <row r="153" spans="1:28" x14ac:dyDescent="0.25">
      <c r="A153" s="2">
        <v>44</v>
      </c>
      <c r="B153" s="2" t="s">
        <v>33</v>
      </c>
      <c r="C153" s="2">
        <v>182</v>
      </c>
      <c r="D153" s="1" t="s">
        <v>171</v>
      </c>
      <c r="E153" s="1" t="s">
        <v>176</v>
      </c>
      <c r="F153" s="2">
        <v>1025</v>
      </c>
      <c r="G153" s="2" t="s">
        <v>10</v>
      </c>
      <c r="H153" s="1">
        <v>566</v>
      </c>
      <c r="I153" s="1">
        <v>16</v>
      </c>
      <c r="J153" s="1">
        <v>74</v>
      </c>
      <c r="K153" s="1">
        <v>42</v>
      </c>
      <c r="L153" s="1">
        <v>4</v>
      </c>
      <c r="M153" s="1">
        <v>2</v>
      </c>
      <c r="N153" s="1">
        <v>21</v>
      </c>
      <c r="O153" s="1">
        <v>9</v>
      </c>
      <c r="P153" s="1">
        <v>66</v>
      </c>
      <c r="Q153" s="1">
        <v>18</v>
      </c>
      <c r="R153" s="1">
        <v>8</v>
      </c>
      <c r="S153" s="1">
        <v>0</v>
      </c>
      <c r="T153" s="1">
        <v>1</v>
      </c>
      <c r="U153" s="1">
        <v>1</v>
      </c>
      <c r="V153" s="1">
        <v>12</v>
      </c>
      <c r="W153" s="1">
        <v>0</v>
      </c>
      <c r="X153" s="1">
        <v>2</v>
      </c>
      <c r="Y153" s="1">
        <f t="shared" ref="Y153:Y216" si="21">SUM(I153:X153)</f>
        <v>276</v>
      </c>
      <c r="Z153" s="1">
        <f t="shared" ref="Z153:Z216" si="22">H153-Y153</f>
        <v>290</v>
      </c>
      <c r="AA153" s="15">
        <f t="shared" ref="AA153:AA216" si="23">Y153/H153</f>
        <v>0.48763250883392228</v>
      </c>
      <c r="AB153" s="15">
        <f t="shared" ref="AB153:AB216" si="24">Z153/H153</f>
        <v>0.51236749116607772</v>
      </c>
    </row>
    <row r="154" spans="1:28" x14ac:dyDescent="0.25">
      <c r="A154" s="2">
        <v>45</v>
      </c>
      <c r="B154" s="2" t="s">
        <v>33</v>
      </c>
      <c r="C154" s="2">
        <v>182</v>
      </c>
      <c r="D154" s="1" t="s">
        <v>171</v>
      </c>
      <c r="E154" s="1" t="s">
        <v>176</v>
      </c>
      <c r="F154" s="2">
        <v>1025</v>
      </c>
      <c r="G154" s="2" t="s">
        <v>11</v>
      </c>
      <c r="H154" s="1">
        <v>566</v>
      </c>
      <c r="I154" s="1">
        <v>24</v>
      </c>
      <c r="J154" s="1">
        <v>71</v>
      </c>
      <c r="K154" s="1">
        <v>44</v>
      </c>
      <c r="L154" s="1">
        <v>2</v>
      </c>
      <c r="M154" s="1">
        <v>6</v>
      </c>
      <c r="N154" s="1">
        <v>23</v>
      </c>
      <c r="O154" s="1">
        <v>13</v>
      </c>
      <c r="P154" s="1">
        <v>74</v>
      </c>
      <c r="Q154" s="1">
        <v>30</v>
      </c>
      <c r="R154" s="1">
        <v>6</v>
      </c>
      <c r="S154" s="1">
        <v>0</v>
      </c>
      <c r="T154" s="1">
        <v>0</v>
      </c>
      <c r="U154" s="1">
        <v>0</v>
      </c>
      <c r="V154" s="1">
        <v>6</v>
      </c>
      <c r="W154" s="1">
        <v>0</v>
      </c>
      <c r="X154" s="1">
        <v>11</v>
      </c>
      <c r="Y154" s="1">
        <f t="shared" si="21"/>
        <v>310</v>
      </c>
      <c r="Z154" s="1">
        <f t="shared" si="22"/>
        <v>256</v>
      </c>
      <c r="AA154" s="15">
        <f t="shared" si="23"/>
        <v>0.54770318021201414</v>
      </c>
      <c r="AB154" s="15">
        <f t="shared" si="24"/>
        <v>0.45229681978798586</v>
      </c>
    </row>
    <row r="155" spans="1:28" x14ac:dyDescent="0.25">
      <c r="A155" s="2">
        <v>46</v>
      </c>
      <c r="B155" s="2" t="s">
        <v>33</v>
      </c>
      <c r="C155" s="2">
        <v>182</v>
      </c>
      <c r="D155" s="1" t="s">
        <v>171</v>
      </c>
      <c r="E155" s="1" t="s">
        <v>183</v>
      </c>
      <c r="F155" s="2">
        <v>1026</v>
      </c>
      <c r="G155" s="2" t="s">
        <v>10</v>
      </c>
      <c r="H155" s="1">
        <v>399</v>
      </c>
      <c r="I155" s="1">
        <v>12</v>
      </c>
      <c r="J155" s="1">
        <v>67</v>
      </c>
      <c r="K155" s="1">
        <v>31</v>
      </c>
      <c r="L155" s="1">
        <v>1</v>
      </c>
      <c r="M155" s="1">
        <v>4</v>
      </c>
      <c r="N155" s="1">
        <v>22</v>
      </c>
      <c r="O155" s="1">
        <v>9</v>
      </c>
      <c r="P155" s="1">
        <v>58</v>
      </c>
      <c r="Q155" s="1">
        <v>5</v>
      </c>
      <c r="R155" s="1">
        <v>2</v>
      </c>
      <c r="S155" s="1">
        <v>0</v>
      </c>
      <c r="T155" s="1">
        <v>0</v>
      </c>
      <c r="U155" s="1">
        <v>0</v>
      </c>
      <c r="V155" s="1">
        <v>4</v>
      </c>
      <c r="W155" s="1">
        <v>0</v>
      </c>
      <c r="X155" s="1">
        <v>4</v>
      </c>
      <c r="Y155" s="1">
        <f t="shared" si="21"/>
        <v>219</v>
      </c>
      <c r="Z155" s="1">
        <f t="shared" si="22"/>
        <v>180</v>
      </c>
      <c r="AA155" s="15">
        <f t="shared" si="23"/>
        <v>0.54887218045112784</v>
      </c>
      <c r="AB155" s="15">
        <f t="shared" si="24"/>
        <v>0.45112781954887216</v>
      </c>
    </row>
    <row r="156" spans="1:28" x14ac:dyDescent="0.25">
      <c r="A156" s="2">
        <v>47</v>
      </c>
      <c r="B156" s="2" t="s">
        <v>33</v>
      </c>
      <c r="C156" s="2">
        <v>182</v>
      </c>
      <c r="D156" s="1" t="s">
        <v>171</v>
      </c>
      <c r="E156" s="1" t="s">
        <v>183</v>
      </c>
      <c r="F156" s="2">
        <v>1026</v>
      </c>
      <c r="G156" s="2" t="s">
        <v>11</v>
      </c>
      <c r="H156" s="1">
        <v>400</v>
      </c>
      <c r="I156" s="1">
        <v>11</v>
      </c>
      <c r="J156" s="1">
        <v>79</v>
      </c>
      <c r="K156" s="1">
        <v>17</v>
      </c>
      <c r="L156" s="1">
        <v>1</v>
      </c>
      <c r="M156" s="1">
        <v>3</v>
      </c>
      <c r="N156" s="1">
        <v>38</v>
      </c>
      <c r="O156" s="1">
        <v>5</v>
      </c>
      <c r="P156" s="1">
        <v>59</v>
      </c>
      <c r="Q156" s="1">
        <v>3</v>
      </c>
      <c r="R156" s="1">
        <v>2</v>
      </c>
      <c r="S156" s="1">
        <v>1</v>
      </c>
      <c r="T156" s="1">
        <v>0</v>
      </c>
      <c r="U156" s="1">
        <v>0</v>
      </c>
      <c r="V156" s="1">
        <v>1</v>
      </c>
      <c r="W156" s="1">
        <v>0</v>
      </c>
      <c r="X156" s="1">
        <v>4</v>
      </c>
      <c r="Y156" s="1">
        <f t="shared" si="21"/>
        <v>224</v>
      </c>
      <c r="Z156" s="1">
        <f t="shared" si="22"/>
        <v>176</v>
      </c>
      <c r="AA156" s="15">
        <f t="shared" si="23"/>
        <v>0.56000000000000005</v>
      </c>
      <c r="AB156" s="15">
        <f t="shared" si="24"/>
        <v>0.44</v>
      </c>
    </row>
    <row r="157" spans="1:28" x14ac:dyDescent="0.25">
      <c r="A157" s="2">
        <v>48</v>
      </c>
      <c r="B157" s="2" t="s">
        <v>33</v>
      </c>
      <c r="C157" s="2">
        <v>182</v>
      </c>
      <c r="D157" s="1" t="s">
        <v>171</v>
      </c>
      <c r="E157" s="1" t="s">
        <v>183</v>
      </c>
      <c r="F157" s="2">
        <v>1027</v>
      </c>
      <c r="G157" s="2" t="s">
        <v>10</v>
      </c>
      <c r="H157" s="1">
        <v>432</v>
      </c>
      <c r="I157" s="1">
        <v>8</v>
      </c>
      <c r="J157" s="1">
        <v>63</v>
      </c>
      <c r="K157" s="1">
        <v>37</v>
      </c>
      <c r="L157" s="1">
        <v>2</v>
      </c>
      <c r="M157" s="1">
        <v>4</v>
      </c>
      <c r="N157" s="1">
        <v>23</v>
      </c>
      <c r="O157" s="1">
        <v>13</v>
      </c>
      <c r="P157" s="1">
        <v>47</v>
      </c>
      <c r="Q157" s="1">
        <v>7</v>
      </c>
      <c r="R157" s="1">
        <v>2</v>
      </c>
      <c r="S157" s="1">
        <v>0</v>
      </c>
      <c r="T157" s="1">
        <v>0</v>
      </c>
      <c r="U157" s="1">
        <v>0</v>
      </c>
      <c r="V157" s="1">
        <v>8</v>
      </c>
      <c r="W157" s="1">
        <v>0</v>
      </c>
      <c r="X157" s="1">
        <v>6</v>
      </c>
      <c r="Y157" s="1">
        <f t="shared" si="21"/>
        <v>220</v>
      </c>
      <c r="Z157" s="1">
        <f t="shared" si="22"/>
        <v>212</v>
      </c>
      <c r="AA157" s="15">
        <f t="shared" si="23"/>
        <v>0.5092592592592593</v>
      </c>
      <c r="AB157" s="15">
        <f t="shared" si="24"/>
        <v>0.49074074074074076</v>
      </c>
    </row>
    <row r="158" spans="1:28" x14ac:dyDescent="0.25">
      <c r="A158" s="2">
        <v>49</v>
      </c>
      <c r="B158" s="2" t="s">
        <v>33</v>
      </c>
      <c r="C158" s="2">
        <v>182</v>
      </c>
      <c r="D158" s="1" t="s">
        <v>171</v>
      </c>
      <c r="E158" s="1" t="s">
        <v>183</v>
      </c>
      <c r="F158" s="2">
        <v>1027</v>
      </c>
      <c r="G158" s="2" t="s">
        <v>11</v>
      </c>
      <c r="H158" s="1">
        <v>433</v>
      </c>
      <c r="I158" s="1">
        <v>16</v>
      </c>
      <c r="J158" s="1">
        <v>65</v>
      </c>
      <c r="K158" s="1">
        <v>32</v>
      </c>
      <c r="L158" s="1">
        <v>4</v>
      </c>
      <c r="M158" s="1">
        <v>0</v>
      </c>
      <c r="N158" s="1">
        <v>23</v>
      </c>
      <c r="O158" s="1">
        <v>15</v>
      </c>
      <c r="P158" s="1">
        <v>45</v>
      </c>
      <c r="Q158" s="1">
        <v>11</v>
      </c>
      <c r="R158" s="1">
        <v>3</v>
      </c>
      <c r="S158" s="1">
        <v>0</v>
      </c>
      <c r="T158" s="1">
        <v>0</v>
      </c>
      <c r="U158" s="1">
        <v>0</v>
      </c>
      <c r="V158" s="1">
        <v>11</v>
      </c>
      <c r="W158" s="1">
        <v>0</v>
      </c>
      <c r="X158" s="1">
        <v>6</v>
      </c>
      <c r="Y158" s="1">
        <f t="shared" si="21"/>
        <v>231</v>
      </c>
      <c r="Z158" s="1">
        <f t="shared" si="22"/>
        <v>202</v>
      </c>
      <c r="AA158" s="15">
        <f t="shared" si="23"/>
        <v>0.53348729792147809</v>
      </c>
      <c r="AB158" s="15">
        <f t="shared" si="24"/>
        <v>0.46651270207852191</v>
      </c>
    </row>
    <row r="159" spans="1:28" x14ac:dyDescent="0.25">
      <c r="A159" s="2">
        <v>50</v>
      </c>
      <c r="B159" s="2" t="s">
        <v>33</v>
      </c>
      <c r="C159" s="2">
        <v>182</v>
      </c>
      <c r="D159" s="1" t="s">
        <v>171</v>
      </c>
      <c r="E159" s="1" t="s">
        <v>184</v>
      </c>
      <c r="F159" s="2">
        <v>1028</v>
      </c>
      <c r="G159" s="2" t="s">
        <v>10</v>
      </c>
      <c r="H159" s="1">
        <v>549</v>
      </c>
      <c r="I159" s="1">
        <v>17</v>
      </c>
      <c r="J159" s="1">
        <v>97</v>
      </c>
      <c r="K159" s="1">
        <v>23</v>
      </c>
      <c r="L159" s="1">
        <v>2</v>
      </c>
      <c r="M159" s="1">
        <v>1</v>
      </c>
      <c r="N159" s="1">
        <v>19</v>
      </c>
      <c r="O159" s="1">
        <v>9</v>
      </c>
      <c r="P159" s="1">
        <v>87</v>
      </c>
      <c r="Q159" s="1">
        <v>26</v>
      </c>
      <c r="R159" s="1">
        <v>4</v>
      </c>
      <c r="S159" s="1">
        <v>2</v>
      </c>
      <c r="T159" s="1">
        <v>0</v>
      </c>
      <c r="U159" s="1">
        <v>0</v>
      </c>
      <c r="V159" s="1">
        <v>8</v>
      </c>
      <c r="W159" s="1">
        <v>0</v>
      </c>
      <c r="X159" s="1">
        <v>5</v>
      </c>
      <c r="Y159" s="1">
        <f t="shared" si="21"/>
        <v>300</v>
      </c>
      <c r="Z159" s="1">
        <f t="shared" si="22"/>
        <v>249</v>
      </c>
      <c r="AA159" s="15">
        <f t="shared" si="23"/>
        <v>0.54644808743169404</v>
      </c>
      <c r="AB159" s="15">
        <f t="shared" si="24"/>
        <v>0.45355191256830601</v>
      </c>
    </row>
    <row r="160" spans="1:28" x14ac:dyDescent="0.25">
      <c r="A160" s="2">
        <v>51</v>
      </c>
      <c r="B160" s="2" t="s">
        <v>33</v>
      </c>
      <c r="C160" s="2">
        <v>182</v>
      </c>
      <c r="D160" s="1" t="s">
        <v>171</v>
      </c>
      <c r="E160" s="1" t="s">
        <v>184</v>
      </c>
      <c r="F160" s="2">
        <v>1028</v>
      </c>
      <c r="G160" s="2" t="s">
        <v>11</v>
      </c>
      <c r="H160" s="1">
        <v>549</v>
      </c>
      <c r="I160" s="1">
        <v>7</v>
      </c>
      <c r="J160" s="1">
        <v>99</v>
      </c>
      <c r="K160" s="1">
        <v>23</v>
      </c>
      <c r="L160" s="1">
        <v>2</v>
      </c>
      <c r="M160" s="1">
        <v>3</v>
      </c>
      <c r="N160" s="1">
        <v>19</v>
      </c>
      <c r="O160" s="1">
        <v>14</v>
      </c>
      <c r="P160" s="1">
        <v>60</v>
      </c>
      <c r="Q160" s="1">
        <v>33</v>
      </c>
      <c r="R160" s="1">
        <v>1</v>
      </c>
      <c r="S160" s="1">
        <v>0</v>
      </c>
      <c r="T160" s="1">
        <v>1</v>
      </c>
      <c r="U160" s="1">
        <v>1</v>
      </c>
      <c r="V160" s="1">
        <v>6</v>
      </c>
      <c r="W160" s="1">
        <v>0</v>
      </c>
      <c r="X160" s="1">
        <v>12</v>
      </c>
      <c r="Y160" s="1">
        <f t="shared" si="21"/>
        <v>281</v>
      </c>
      <c r="Z160" s="1">
        <f t="shared" si="22"/>
        <v>268</v>
      </c>
      <c r="AA160" s="15">
        <f t="shared" si="23"/>
        <v>0.51183970856102001</v>
      </c>
      <c r="AB160" s="15">
        <f t="shared" si="24"/>
        <v>0.48816029143897999</v>
      </c>
    </row>
    <row r="161" spans="1:28" x14ac:dyDescent="0.25">
      <c r="A161" s="2">
        <v>52</v>
      </c>
      <c r="B161" s="2" t="s">
        <v>33</v>
      </c>
      <c r="C161" s="2">
        <v>182</v>
      </c>
      <c r="D161" s="1" t="s">
        <v>171</v>
      </c>
      <c r="E161" s="1" t="s">
        <v>184</v>
      </c>
      <c r="F161" s="2">
        <v>1029</v>
      </c>
      <c r="G161" s="2" t="s">
        <v>10</v>
      </c>
      <c r="H161" s="1">
        <v>584</v>
      </c>
      <c r="I161" s="1">
        <v>17</v>
      </c>
      <c r="J161" s="1">
        <v>110</v>
      </c>
      <c r="K161" s="1">
        <v>12</v>
      </c>
      <c r="L161" s="1">
        <v>6</v>
      </c>
      <c r="M161" s="1">
        <v>1</v>
      </c>
      <c r="N161" s="1">
        <v>24</v>
      </c>
      <c r="O161" s="1">
        <v>17</v>
      </c>
      <c r="P161" s="1">
        <v>108</v>
      </c>
      <c r="Q161" s="1">
        <v>34</v>
      </c>
      <c r="R161" s="1">
        <v>1</v>
      </c>
      <c r="S161" s="1">
        <v>0</v>
      </c>
      <c r="T161" s="1">
        <v>0</v>
      </c>
      <c r="U161" s="1">
        <v>0</v>
      </c>
      <c r="V161" s="1">
        <v>7</v>
      </c>
      <c r="W161" s="1">
        <v>0</v>
      </c>
      <c r="X161" s="1">
        <v>10</v>
      </c>
      <c r="Y161" s="1">
        <f t="shared" si="21"/>
        <v>347</v>
      </c>
      <c r="Z161" s="1">
        <f t="shared" si="22"/>
        <v>237</v>
      </c>
      <c r="AA161" s="15">
        <f t="shared" si="23"/>
        <v>0.59417808219178081</v>
      </c>
      <c r="AB161" s="15">
        <f t="shared" si="24"/>
        <v>0.40582191780821919</v>
      </c>
    </row>
    <row r="162" spans="1:28" x14ac:dyDescent="0.25">
      <c r="A162" s="2">
        <v>53</v>
      </c>
      <c r="B162" s="2" t="s">
        <v>33</v>
      </c>
      <c r="C162" s="2">
        <v>182</v>
      </c>
      <c r="D162" s="1" t="s">
        <v>171</v>
      </c>
      <c r="E162" s="1" t="s">
        <v>184</v>
      </c>
      <c r="F162" s="2">
        <v>1029</v>
      </c>
      <c r="G162" s="2" t="s">
        <v>11</v>
      </c>
      <c r="H162" s="1">
        <v>585</v>
      </c>
      <c r="I162" s="1">
        <v>13</v>
      </c>
      <c r="J162" s="1">
        <v>111</v>
      </c>
      <c r="K162" s="1">
        <v>17</v>
      </c>
      <c r="L162" s="1">
        <v>3</v>
      </c>
      <c r="M162" s="1">
        <v>1</v>
      </c>
      <c r="N162" s="1">
        <v>30</v>
      </c>
      <c r="O162" s="1">
        <v>11</v>
      </c>
      <c r="P162" s="1">
        <v>103</v>
      </c>
      <c r="Q162" s="1">
        <v>20</v>
      </c>
      <c r="R162" s="1">
        <v>2</v>
      </c>
      <c r="S162" s="1">
        <v>0</v>
      </c>
      <c r="T162" s="1">
        <v>0</v>
      </c>
      <c r="U162" s="1">
        <v>0</v>
      </c>
      <c r="V162" s="1">
        <v>7</v>
      </c>
      <c r="W162" s="1">
        <v>1</v>
      </c>
      <c r="X162" s="1">
        <v>5</v>
      </c>
      <c r="Y162" s="1">
        <f t="shared" si="21"/>
        <v>324</v>
      </c>
      <c r="Z162" s="1">
        <f t="shared" si="22"/>
        <v>261</v>
      </c>
      <c r="AA162" s="15">
        <f t="shared" si="23"/>
        <v>0.55384615384615388</v>
      </c>
      <c r="AB162" s="15">
        <f t="shared" si="24"/>
        <v>0.44615384615384618</v>
      </c>
    </row>
    <row r="163" spans="1:28" x14ac:dyDescent="0.25">
      <c r="A163" s="2">
        <v>54</v>
      </c>
      <c r="B163" s="2" t="s">
        <v>33</v>
      </c>
      <c r="C163" s="2">
        <v>182</v>
      </c>
      <c r="D163" s="1" t="s">
        <v>171</v>
      </c>
      <c r="E163" s="1" t="s">
        <v>184</v>
      </c>
      <c r="F163" s="2">
        <v>1030</v>
      </c>
      <c r="G163" s="2" t="s">
        <v>10</v>
      </c>
      <c r="H163" s="1">
        <v>420</v>
      </c>
      <c r="I163" s="1">
        <v>13</v>
      </c>
      <c r="J163" s="1">
        <v>44</v>
      </c>
      <c r="K163" s="1">
        <v>8</v>
      </c>
      <c r="L163" s="1">
        <v>1</v>
      </c>
      <c r="M163" s="1">
        <v>2</v>
      </c>
      <c r="N163" s="1">
        <v>29</v>
      </c>
      <c r="O163" s="1">
        <v>3</v>
      </c>
      <c r="P163" s="1">
        <v>81</v>
      </c>
      <c r="Q163" s="1">
        <v>13</v>
      </c>
      <c r="R163" s="1">
        <v>3</v>
      </c>
      <c r="S163" s="1">
        <v>0</v>
      </c>
      <c r="T163" s="1">
        <v>0</v>
      </c>
      <c r="U163" s="1">
        <v>0</v>
      </c>
      <c r="V163" s="1">
        <v>1</v>
      </c>
      <c r="W163" s="1">
        <v>1</v>
      </c>
      <c r="X163" s="1">
        <v>8</v>
      </c>
      <c r="Y163" s="1">
        <f t="shared" si="21"/>
        <v>207</v>
      </c>
      <c r="Z163" s="1">
        <f t="shared" si="22"/>
        <v>213</v>
      </c>
      <c r="AA163" s="15">
        <f t="shared" si="23"/>
        <v>0.49285714285714288</v>
      </c>
      <c r="AB163" s="15">
        <f t="shared" si="24"/>
        <v>0.50714285714285712</v>
      </c>
    </row>
    <row r="164" spans="1:28" x14ac:dyDescent="0.25">
      <c r="A164" s="2">
        <v>55</v>
      </c>
      <c r="B164" s="2" t="s">
        <v>33</v>
      </c>
      <c r="C164" s="2">
        <v>182</v>
      </c>
      <c r="D164" s="1" t="s">
        <v>171</v>
      </c>
      <c r="E164" s="1" t="s">
        <v>184</v>
      </c>
      <c r="F164" s="2">
        <v>1030</v>
      </c>
      <c r="G164" s="2" t="s">
        <v>11</v>
      </c>
      <c r="H164" s="1">
        <v>421</v>
      </c>
      <c r="I164" s="1">
        <v>14</v>
      </c>
      <c r="J164" s="1">
        <v>73</v>
      </c>
      <c r="K164" s="1">
        <v>17</v>
      </c>
      <c r="L164" s="1">
        <v>3</v>
      </c>
      <c r="M164" s="1">
        <v>5</v>
      </c>
      <c r="N164" s="1">
        <v>11</v>
      </c>
      <c r="O164" s="1">
        <v>10</v>
      </c>
      <c r="P164" s="1">
        <v>80</v>
      </c>
      <c r="Q164" s="1">
        <v>13</v>
      </c>
      <c r="R164" s="1">
        <v>1</v>
      </c>
      <c r="S164" s="1">
        <v>0</v>
      </c>
      <c r="T164" s="1">
        <v>0</v>
      </c>
      <c r="U164" s="1">
        <v>0</v>
      </c>
      <c r="V164" s="1">
        <v>7</v>
      </c>
      <c r="W164" s="1">
        <v>0</v>
      </c>
      <c r="X164" s="1">
        <v>8</v>
      </c>
      <c r="Y164" s="1">
        <f t="shared" si="21"/>
        <v>242</v>
      </c>
      <c r="Z164" s="1">
        <f t="shared" si="22"/>
        <v>179</v>
      </c>
      <c r="AA164" s="15">
        <f t="shared" si="23"/>
        <v>0.57482185273159148</v>
      </c>
      <c r="AB164" s="15">
        <f t="shared" si="24"/>
        <v>0.42517814726840852</v>
      </c>
    </row>
    <row r="165" spans="1:28" x14ac:dyDescent="0.25">
      <c r="A165" s="2">
        <v>56</v>
      </c>
      <c r="B165" s="2" t="s">
        <v>33</v>
      </c>
      <c r="C165" s="2">
        <v>182</v>
      </c>
      <c r="D165" s="1" t="s">
        <v>171</v>
      </c>
      <c r="E165" s="1" t="s">
        <v>185</v>
      </c>
      <c r="F165" s="2">
        <v>1031</v>
      </c>
      <c r="G165" s="2" t="s">
        <v>10</v>
      </c>
      <c r="H165" s="1">
        <v>593</v>
      </c>
      <c r="I165" s="1">
        <v>14</v>
      </c>
      <c r="J165" s="1">
        <v>90</v>
      </c>
      <c r="K165" s="1">
        <v>16</v>
      </c>
      <c r="L165" s="1">
        <v>1</v>
      </c>
      <c r="M165" s="1">
        <v>3</v>
      </c>
      <c r="N165" s="1">
        <v>17</v>
      </c>
      <c r="O165" s="1">
        <v>8</v>
      </c>
      <c r="P165" s="1">
        <v>117</v>
      </c>
      <c r="Q165" s="1">
        <v>17</v>
      </c>
      <c r="R165" s="1">
        <v>0</v>
      </c>
      <c r="S165" s="1">
        <v>1</v>
      </c>
      <c r="T165" s="1">
        <v>0</v>
      </c>
      <c r="U165" s="1">
        <v>0</v>
      </c>
      <c r="V165" s="1">
        <v>4</v>
      </c>
      <c r="W165" s="1">
        <v>0</v>
      </c>
      <c r="X165" s="1">
        <v>16</v>
      </c>
      <c r="Y165" s="1">
        <f t="shared" si="21"/>
        <v>304</v>
      </c>
      <c r="Z165" s="1">
        <f t="shared" si="22"/>
        <v>289</v>
      </c>
      <c r="AA165" s="15">
        <f t="shared" si="23"/>
        <v>0.51264755480607083</v>
      </c>
      <c r="AB165" s="15">
        <f t="shared" si="24"/>
        <v>0.48735244519392917</v>
      </c>
    </row>
    <row r="166" spans="1:28" x14ac:dyDescent="0.25">
      <c r="A166" s="2">
        <v>57</v>
      </c>
      <c r="B166" s="2" t="s">
        <v>33</v>
      </c>
      <c r="C166" s="2">
        <v>182</v>
      </c>
      <c r="D166" s="1" t="s">
        <v>171</v>
      </c>
      <c r="E166" s="1" t="s">
        <v>185</v>
      </c>
      <c r="F166" s="2">
        <v>1031</v>
      </c>
      <c r="G166" s="2" t="s">
        <v>11</v>
      </c>
      <c r="H166" s="1">
        <v>593</v>
      </c>
      <c r="I166" s="1">
        <v>15</v>
      </c>
      <c r="J166" s="1">
        <v>118</v>
      </c>
      <c r="K166" s="1">
        <v>17</v>
      </c>
      <c r="L166" s="1">
        <v>3</v>
      </c>
      <c r="M166" s="1">
        <v>4</v>
      </c>
      <c r="N166" s="1">
        <v>14</v>
      </c>
      <c r="O166" s="1">
        <v>5</v>
      </c>
      <c r="P166" s="1">
        <v>126</v>
      </c>
      <c r="Q166" s="1">
        <v>20</v>
      </c>
      <c r="R166" s="1">
        <v>3</v>
      </c>
      <c r="S166" s="1">
        <v>0</v>
      </c>
      <c r="T166" s="1">
        <v>0</v>
      </c>
      <c r="U166" s="1">
        <v>0</v>
      </c>
      <c r="V166" s="1">
        <v>8</v>
      </c>
      <c r="W166" s="1">
        <v>0</v>
      </c>
      <c r="X166" s="1">
        <v>0</v>
      </c>
      <c r="Y166" s="1">
        <f t="shared" si="21"/>
        <v>333</v>
      </c>
      <c r="Z166" s="1">
        <f t="shared" si="22"/>
        <v>260</v>
      </c>
      <c r="AA166" s="15">
        <f t="shared" si="23"/>
        <v>0.56155143338954472</v>
      </c>
      <c r="AB166" s="15">
        <f t="shared" si="24"/>
        <v>0.43844856661045534</v>
      </c>
    </row>
    <row r="167" spans="1:28" x14ac:dyDescent="0.25">
      <c r="A167" s="2">
        <v>58</v>
      </c>
      <c r="B167" s="2" t="s">
        <v>33</v>
      </c>
      <c r="C167" s="2">
        <v>182</v>
      </c>
      <c r="D167" s="1" t="s">
        <v>171</v>
      </c>
      <c r="E167" s="1" t="s">
        <v>185</v>
      </c>
      <c r="F167" s="2">
        <v>1032</v>
      </c>
      <c r="G167" s="2" t="s">
        <v>10</v>
      </c>
      <c r="H167" s="1">
        <v>416</v>
      </c>
      <c r="I167" s="1">
        <v>9</v>
      </c>
      <c r="J167" s="1">
        <v>65</v>
      </c>
      <c r="K167" s="1">
        <v>16</v>
      </c>
      <c r="L167" s="1">
        <v>1</v>
      </c>
      <c r="M167" s="1">
        <v>1</v>
      </c>
      <c r="N167" s="1">
        <v>19</v>
      </c>
      <c r="O167" s="1">
        <v>0</v>
      </c>
      <c r="P167" s="1">
        <v>65</v>
      </c>
      <c r="Q167" s="1">
        <v>10</v>
      </c>
      <c r="R167" s="1">
        <v>5</v>
      </c>
      <c r="S167" s="1">
        <v>1</v>
      </c>
      <c r="T167" s="1">
        <v>0</v>
      </c>
      <c r="U167" s="1">
        <v>0</v>
      </c>
      <c r="V167" s="1">
        <v>12</v>
      </c>
      <c r="W167" s="1">
        <v>1</v>
      </c>
      <c r="X167" s="1">
        <v>2</v>
      </c>
      <c r="Y167" s="1">
        <f t="shared" si="21"/>
        <v>207</v>
      </c>
      <c r="Z167" s="1">
        <f t="shared" si="22"/>
        <v>209</v>
      </c>
      <c r="AA167" s="15">
        <f t="shared" si="23"/>
        <v>0.49759615384615385</v>
      </c>
      <c r="AB167" s="15">
        <f t="shared" si="24"/>
        <v>0.50240384615384615</v>
      </c>
    </row>
    <row r="168" spans="1:28" x14ac:dyDescent="0.25">
      <c r="A168" s="2">
        <v>59</v>
      </c>
      <c r="B168" s="2" t="s">
        <v>33</v>
      </c>
      <c r="C168" s="2">
        <v>182</v>
      </c>
      <c r="D168" s="1" t="s">
        <v>171</v>
      </c>
      <c r="E168" s="1" t="s">
        <v>185</v>
      </c>
      <c r="F168" s="2">
        <v>1032</v>
      </c>
      <c r="G168" s="2" t="s">
        <v>11</v>
      </c>
      <c r="H168" s="1">
        <v>417</v>
      </c>
      <c r="I168" s="1">
        <v>14</v>
      </c>
      <c r="J168" s="1">
        <v>80</v>
      </c>
      <c r="K168" s="1">
        <v>16</v>
      </c>
      <c r="L168" s="1">
        <v>1</v>
      </c>
      <c r="M168" s="1">
        <v>2</v>
      </c>
      <c r="N168" s="1">
        <v>17</v>
      </c>
      <c r="O168" s="1">
        <v>3</v>
      </c>
      <c r="P168" s="1">
        <v>68</v>
      </c>
      <c r="Q168" s="1">
        <v>15</v>
      </c>
      <c r="R168" s="1">
        <v>3</v>
      </c>
      <c r="S168" s="1">
        <v>0</v>
      </c>
      <c r="T168" s="1">
        <v>1</v>
      </c>
      <c r="U168" s="1">
        <v>0</v>
      </c>
      <c r="V168" s="1">
        <v>10</v>
      </c>
      <c r="W168" s="1">
        <v>0</v>
      </c>
      <c r="X168" s="1">
        <v>4</v>
      </c>
      <c r="Y168" s="1">
        <f t="shared" si="21"/>
        <v>234</v>
      </c>
      <c r="Z168" s="1">
        <f t="shared" si="22"/>
        <v>183</v>
      </c>
      <c r="AA168" s="15">
        <f t="shared" si="23"/>
        <v>0.5611510791366906</v>
      </c>
      <c r="AB168" s="15">
        <f t="shared" si="24"/>
        <v>0.43884892086330934</v>
      </c>
    </row>
    <row r="169" spans="1:28" x14ac:dyDescent="0.25">
      <c r="A169" s="2">
        <v>60</v>
      </c>
      <c r="B169" s="2" t="s">
        <v>33</v>
      </c>
      <c r="C169" s="2">
        <v>182</v>
      </c>
      <c r="D169" s="1" t="s">
        <v>171</v>
      </c>
      <c r="E169" s="1" t="s">
        <v>180</v>
      </c>
      <c r="F169" s="2">
        <v>1033</v>
      </c>
      <c r="G169" s="2" t="s">
        <v>10</v>
      </c>
      <c r="H169" s="1">
        <v>686</v>
      </c>
      <c r="I169" s="1">
        <v>16</v>
      </c>
      <c r="J169" s="1">
        <v>81</v>
      </c>
      <c r="K169" s="1">
        <v>30</v>
      </c>
      <c r="L169" s="1">
        <v>2</v>
      </c>
      <c r="M169" s="1">
        <v>5</v>
      </c>
      <c r="N169" s="1">
        <v>24</v>
      </c>
      <c r="O169" s="1">
        <v>2</v>
      </c>
      <c r="P169" s="1">
        <v>88</v>
      </c>
      <c r="Q169" s="1">
        <v>14</v>
      </c>
      <c r="R169" s="1">
        <v>5</v>
      </c>
      <c r="S169" s="1">
        <v>2</v>
      </c>
      <c r="T169" s="1">
        <v>1</v>
      </c>
      <c r="U169" s="1">
        <v>0</v>
      </c>
      <c r="V169" s="1">
        <v>5</v>
      </c>
      <c r="W169" s="1">
        <v>0</v>
      </c>
      <c r="X169" s="1">
        <v>11</v>
      </c>
      <c r="Y169" s="1">
        <f t="shared" si="21"/>
        <v>286</v>
      </c>
      <c r="Z169" s="1">
        <f t="shared" si="22"/>
        <v>400</v>
      </c>
      <c r="AA169" s="15">
        <f t="shared" si="23"/>
        <v>0.41690962099125367</v>
      </c>
      <c r="AB169" s="15">
        <f t="shared" si="24"/>
        <v>0.58309037900874638</v>
      </c>
    </row>
    <row r="170" spans="1:28" x14ac:dyDescent="0.25">
      <c r="A170" s="2">
        <v>61</v>
      </c>
      <c r="B170" s="2" t="s">
        <v>33</v>
      </c>
      <c r="C170" s="2">
        <v>182</v>
      </c>
      <c r="D170" s="1" t="s">
        <v>171</v>
      </c>
      <c r="E170" s="1" t="s">
        <v>180</v>
      </c>
      <c r="F170" s="2">
        <v>1033</v>
      </c>
      <c r="G170" s="2" t="s">
        <v>11</v>
      </c>
      <c r="H170" s="1">
        <v>686</v>
      </c>
      <c r="I170" s="1">
        <v>23</v>
      </c>
      <c r="J170" s="1">
        <v>75</v>
      </c>
      <c r="K170" s="1">
        <v>32</v>
      </c>
      <c r="L170" s="1">
        <v>0</v>
      </c>
      <c r="M170" s="1">
        <v>2</v>
      </c>
      <c r="N170" s="1">
        <v>22</v>
      </c>
      <c r="O170" s="1">
        <v>6</v>
      </c>
      <c r="P170" s="1">
        <v>86</v>
      </c>
      <c r="Q170" s="1">
        <v>11</v>
      </c>
      <c r="R170" s="1">
        <v>0</v>
      </c>
      <c r="S170" s="1">
        <v>0</v>
      </c>
      <c r="T170" s="1">
        <v>0</v>
      </c>
      <c r="U170" s="1">
        <v>1</v>
      </c>
      <c r="V170" s="1">
        <v>0</v>
      </c>
      <c r="W170" s="1">
        <v>1</v>
      </c>
      <c r="X170" s="1">
        <v>5</v>
      </c>
      <c r="Y170" s="1">
        <f t="shared" si="21"/>
        <v>264</v>
      </c>
      <c r="Z170" s="1">
        <f t="shared" si="22"/>
        <v>422</v>
      </c>
      <c r="AA170" s="15">
        <f t="shared" si="23"/>
        <v>0.38483965014577259</v>
      </c>
      <c r="AB170" s="15">
        <f t="shared" si="24"/>
        <v>0.61516034985422741</v>
      </c>
    </row>
    <row r="171" spans="1:28" x14ac:dyDescent="0.25">
      <c r="A171" s="2">
        <v>62</v>
      </c>
      <c r="B171" s="2" t="s">
        <v>33</v>
      </c>
      <c r="C171" s="2">
        <v>182</v>
      </c>
      <c r="D171" s="1" t="s">
        <v>171</v>
      </c>
      <c r="E171" s="1" t="s">
        <v>180</v>
      </c>
      <c r="F171" s="2">
        <v>1034</v>
      </c>
      <c r="G171" s="2" t="s">
        <v>10</v>
      </c>
      <c r="H171" s="1">
        <v>703</v>
      </c>
      <c r="I171" s="1">
        <v>19</v>
      </c>
      <c r="J171" s="1">
        <v>67</v>
      </c>
      <c r="K171" s="1">
        <v>34</v>
      </c>
      <c r="L171" s="1">
        <v>1</v>
      </c>
      <c r="M171" s="1">
        <v>5</v>
      </c>
      <c r="N171" s="1">
        <v>35</v>
      </c>
      <c r="O171" s="1">
        <v>9</v>
      </c>
      <c r="P171" s="1">
        <v>112</v>
      </c>
      <c r="Q171" s="1">
        <v>11</v>
      </c>
      <c r="R171" s="1">
        <v>5</v>
      </c>
      <c r="S171" s="1">
        <v>0</v>
      </c>
      <c r="T171" s="1">
        <v>1</v>
      </c>
      <c r="U171" s="1">
        <v>0</v>
      </c>
      <c r="V171" s="1">
        <v>5</v>
      </c>
      <c r="W171" s="1">
        <v>0</v>
      </c>
      <c r="X171" s="1">
        <v>9</v>
      </c>
      <c r="Y171" s="1">
        <f t="shared" si="21"/>
        <v>313</v>
      </c>
      <c r="Z171" s="1">
        <f t="shared" si="22"/>
        <v>390</v>
      </c>
      <c r="AA171" s="15">
        <f t="shared" si="23"/>
        <v>0.44523470839260315</v>
      </c>
      <c r="AB171" s="15">
        <f t="shared" si="24"/>
        <v>0.55476529160739685</v>
      </c>
    </row>
    <row r="172" spans="1:28" x14ac:dyDescent="0.25">
      <c r="A172" s="2">
        <v>63</v>
      </c>
      <c r="B172" s="2" t="s">
        <v>33</v>
      </c>
      <c r="C172" s="2">
        <v>182</v>
      </c>
      <c r="D172" s="1" t="s">
        <v>171</v>
      </c>
      <c r="E172" s="1" t="s">
        <v>180</v>
      </c>
      <c r="F172" s="2">
        <v>1034</v>
      </c>
      <c r="G172" s="2" t="s">
        <v>11</v>
      </c>
      <c r="H172" s="1">
        <v>703</v>
      </c>
      <c r="I172" s="1">
        <v>20</v>
      </c>
      <c r="J172" s="1">
        <v>80</v>
      </c>
      <c r="K172" s="1">
        <v>32</v>
      </c>
      <c r="L172" s="1">
        <v>2</v>
      </c>
      <c r="M172" s="1">
        <v>5</v>
      </c>
      <c r="N172" s="1">
        <v>34</v>
      </c>
      <c r="O172" s="1">
        <v>13</v>
      </c>
      <c r="P172" s="1">
        <v>104</v>
      </c>
      <c r="Q172" s="1">
        <v>0</v>
      </c>
      <c r="R172" s="1">
        <v>3</v>
      </c>
      <c r="S172" s="1">
        <v>0</v>
      </c>
      <c r="T172" s="1">
        <v>1</v>
      </c>
      <c r="U172" s="1">
        <v>1</v>
      </c>
      <c r="V172" s="1">
        <v>4</v>
      </c>
      <c r="W172" s="1">
        <v>2</v>
      </c>
      <c r="X172" s="1">
        <v>8</v>
      </c>
      <c r="Y172" s="1">
        <f t="shared" si="21"/>
        <v>309</v>
      </c>
      <c r="Z172" s="1">
        <f t="shared" si="22"/>
        <v>394</v>
      </c>
      <c r="AA172" s="15">
        <f t="shared" si="23"/>
        <v>0.4395448079658606</v>
      </c>
      <c r="AB172" s="15">
        <f t="shared" si="24"/>
        <v>0.5604551920341394</v>
      </c>
    </row>
    <row r="173" spans="1:28" x14ac:dyDescent="0.25">
      <c r="A173" s="2">
        <v>64</v>
      </c>
      <c r="B173" s="2" t="s">
        <v>33</v>
      </c>
      <c r="C173" s="2">
        <v>182</v>
      </c>
      <c r="D173" s="1" t="s">
        <v>171</v>
      </c>
      <c r="E173" s="1" t="s">
        <v>180</v>
      </c>
      <c r="F173" s="2">
        <v>1034</v>
      </c>
      <c r="G173" s="2" t="s">
        <v>12</v>
      </c>
      <c r="H173" s="1">
        <v>704</v>
      </c>
      <c r="I173" s="1">
        <v>24</v>
      </c>
      <c r="J173" s="1">
        <v>88</v>
      </c>
      <c r="K173" s="1">
        <v>29</v>
      </c>
      <c r="L173" s="1">
        <v>6</v>
      </c>
      <c r="M173" s="1">
        <v>8</v>
      </c>
      <c r="N173" s="1">
        <v>32</v>
      </c>
      <c r="O173" s="1">
        <v>3</v>
      </c>
      <c r="P173" s="1">
        <v>115</v>
      </c>
      <c r="Q173" s="1">
        <v>11</v>
      </c>
      <c r="R173" s="1">
        <v>2</v>
      </c>
      <c r="S173" s="1">
        <v>0</v>
      </c>
      <c r="T173" s="1">
        <v>0</v>
      </c>
      <c r="U173" s="1">
        <v>0</v>
      </c>
      <c r="V173" s="1">
        <v>5</v>
      </c>
      <c r="W173" s="1">
        <v>1</v>
      </c>
      <c r="X173" s="1">
        <v>9</v>
      </c>
      <c r="Y173" s="1">
        <f t="shared" si="21"/>
        <v>333</v>
      </c>
      <c r="Z173" s="1">
        <f t="shared" si="22"/>
        <v>371</v>
      </c>
      <c r="AA173" s="15">
        <f t="shared" si="23"/>
        <v>0.47301136363636365</v>
      </c>
      <c r="AB173" s="15">
        <f t="shared" si="24"/>
        <v>0.52698863636363635</v>
      </c>
    </row>
    <row r="174" spans="1:28" x14ac:dyDescent="0.25">
      <c r="A174" s="2">
        <v>65</v>
      </c>
      <c r="B174" s="2" t="s">
        <v>33</v>
      </c>
      <c r="C174" s="2">
        <v>182</v>
      </c>
      <c r="D174" s="1" t="s">
        <v>171</v>
      </c>
      <c r="E174" s="1" t="s">
        <v>179</v>
      </c>
      <c r="F174" s="2">
        <v>1034</v>
      </c>
      <c r="G174" s="2" t="s">
        <v>13</v>
      </c>
      <c r="H174" s="1">
        <v>704</v>
      </c>
      <c r="I174" s="1">
        <v>15</v>
      </c>
      <c r="J174" s="1">
        <v>78</v>
      </c>
      <c r="K174" s="1">
        <v>33</v>
      </c>
      <c r="L174" s="1">
        <v>3</v>
      </c>
      <c r="M174" s="1">
        <v>4</v>
      </c>
      <c r="N174" s="1">
        <v>34</v>
      </c>
      <c r="O174" s="1">
        <v>3</v>
      </c>
      <c r="P174" s="1">
        <v>106</v>
      </c>
      <c r="Q174" s="1">
        <v>9</v>
      </c>
      <c r="R174" s="1">
        <v>5</v>
      </c>
      <c r="S174" s="1">
        <v>1</v>
      </c>
      <c r="T174" s="1">
        <v>0</v>
      </c>
      <c r="U174" s="1">
        <v>2</v>
      </c>
      <c r="V174" s="1">
        <v>6</v>
      </c>
      <c r="W174" s="1">
        <v>2</v>
      </c>
      <c r="X174" s="1">
        <v>7</v>
      </c>
      <c r="Y174" s="1">
        <f t="shared" si="21"/>
        <v>308</v>
      </c>
      <c r="Z174" s="1">
        <f t="shared" si="22"/>
        <v>396</v>
      </c>
      <c r="AA174" s="15">
        <f t="shared" si="23"/>
        <v>0.4375</v>
      </c>
      <c r="AB174" s="15">
        <f t="shared" si="24"/>
        <v>0.5625</v>
      </c>
    </row>
    <row r="175" spans="1:28" x14ac:dyDescent="0.25">
      <c r="A175" s="2">
        <v>66</v>
      </c>
      <c r="B175" s="2" t="s">
        <v>33</v>
      </c>
      <c r="C175" s="2">
        <v>182</v>
      </c>
      <c r="D175" s="1" t="s">
        <v>171</v>
      </c>
      <c r="E175" s="1" t="s">
        <v>179</v>
      </c>
      <c r="F175" s="2">
        <v>1034</v>
      </c>
      <c r="G175" s="2" t="s">
        <v>14</v>
      </c>
      <c r="H175" s="1">
        <v>704</v>
      </c>
      <c r="I175" s="1">
        <v>18</v>
      </c>
      <c r="J175" s="1">
        <v>69</v>
      </c>
      <c r="K175" s="1">
        <v>28</v>
      </c>
      <c r="L175" s="1">
        <v>2</v>
      </c>
      <c r="M175" s="1">
        <v>5</v>
      </c>
      <c r="N175" s="1">
        <v>29</v>
      </c>
      <c r="O175" s="1">
        <v>4</v>
      </c>
      <c r="P175" s="1">
        <v>77</v>
      </c>
      <c r="Q175" s="1">
        <v>10</v>
      </c>
      <c r="R175" s="1">
        <v>6</v>
      </c>
      <c r="S175" s="1">
        <v>0</v>
      </c>
      <c r="T175" s="1">
        <v>2</v>
      </c>
      <c r="U175" s="1">
        <v>0</v>
      </c>
      <c r="V175" s="1">
        <v>7</v>
      </c>
      <c r="W175" s="1">
        <v>0</v>
      </c>
      <c r="X175" s="1">
        <v>16</v>
      </c>
      <c r="Y175" s="1">
        <f t="shared" si="21"/>
        <v>273</v>
      </c>
      <c r="Z175" s="1">
        <f t="shared" si="22"/>
        <v>431</v>
      </c>
      <c r="AA175" s="15">
        <f t="shared" si="23"/>
        <v>0.38778409090909088</v>
      </c>
      <c r="AB175" s="15">
        <f t="shared" si="24"/>
        <v>0.61221590909090906</v>
      </c>
    </row>
    <row r="176" spans="1:28" x14ac:dyDescent="0.25">
      <c r="A176" s="2">
        <v>67</v>
      </c>
      <c r="B176" s="2" t="s">
        <v>33</v>
      </c>
      <c r="C176" s="2">
        <v>182</v>
      </c>
      <c r="D176" s="1" t="s">
        <v>171</v>
      </c>
      <c r="E176" s="1" t="s">
        <v>186</v>
      </c>
      <c r="F176" s="2">
        <v>1035</v>
      </c>
      <c r="G176" s="2" t="s">
        <v>10</v>
      </c>
      <c r="H176" s="1">
        <v>507</v>
      </c>
      <c r="I176" s="1">
        <v>11</v>
      </c>
      <c r="J176" s="1">
        <v>62</v>
      </c>
      <c r="K176" s="1">
        <v>25</v>
      </c>
      <c r="L176" s="1">
        <v>1</v>
      </c>
      <c r="M176" s="1">
        <v>2</v>
      </c>
      <c r="N176" s="1">
        <v>33</v>
      </c>
      <c r="O176" s="1">
        <v>5</v>
      </c>
      <c r="P176" s="1">
        <v>109</v>
      </c>
      <c r="Q176" s="1">
        <v>9</v>
      </c>
      <c r="R176" s="1">
        <v>1</v>
      </c>
      <c r="S176" s="1">
        <v>0</v>
      </c>
      <c r="T176" s="1">
        <v>0</v>
      </c>
      <c r="U176" s="1">
        <v>0</v>
      </c>
      <c r="V176" s="1">
        <v>2</v>
      </c>
      <c r="W176" s="1">
        <v>0</v>
      </c>
      <c r="X176" s="1">
        <v>8</v>
      </c>
      <c r="Y176" s="1">
        <f t="shared" si="21"/>
        <v>268</v>
      </c>
      <c r="Z176" s="1">
        <f t="shared" si="22"/>
        <v>239</v>
      </c>
      <c r="AA176" s="15">
        <f t="shared" si="23"/>
        <v>0.52859960552268248</v>
      </c>
      <c r="AB176" s="15">
        <f t="shared" si="24"/>
        <v>0.47140039447731757</v>
      </c>
    </row>
    <row r="177" spans="1:28" x14ac:dyDescent="0.25">
      <c r="A177" s="2">
        <v>68</v>
      </c>
      <c r="B177" s="2" t="s">
        <v>33</v>
      </c>
      <c r="C177" s="2">
        <v>182</v>
      </c>
      <c r="D177" s="1" t="s">
        <v>171</v>
      </c>
      <c r="E177" s="1" t="s">
        <v>186</v>
      </c>
      <c r="F177" s="2">
        <v>1035</v>
      </c>
      <c r="G177" s="2" t="s">
        <v>11</v>
      </c>
      <c r="H177" s="1">
        <v>507</v>
      </c>
      <c r="I177" s="1">
        <v>14</v>
      </c>
      <c r="J177" s="1">
        <v>66</v>
      </c>
      <c r="K177" s="1">
        <v>11</v>
      </c>
      <c r="L177" s="1">
        <v>0</v>
      </c>
      <c r="M177" s="1">
        <v>2</v>
      </c>
      <c r="N177" s="1">
        <v>19</v>
      </c>
      <c r="O177" s="1">
        <v>6</v>
      </c>
      <c r="P177" s="1">
        <v>111</v>
      </c>
      <c r="Q177" s="1">
        <v>4</v>
      </c>
      <c r="R177" s="1">
        <v>0</v>
      </c>
      <c r="S177" s="1">
        <v>3</v>
      </c>
      <c r="T177" s="1">
        <v>0</v>
      </c>
      <c r="U177" s="1">
        <v>0</v>
      </c>
      <c r="V177" s="1">
        <v>1</v>
      </c>
      <c r="W177" s="1">
        <v>1</v>
      </c>
      <c r="X177" s="1">
        <v>6</v>
      </c>
      <c r="Y177" s="1">
        <f t="shared" si="21"/>
        <v>244</v>
      </c>
      <c r="Z177" s="1">
        <f t="shared" si="22"/>
        <v>263</v>
      </c>
      <c r="AA177" s="15">
        <f t="shared" si="23"/>
        <v>0.48126232741617359</v>
      </c>
      <c r="AB177" s="15">
        <f t="shared" si="24"/>
        <v>0.51873767258382641</v>
      </c>
    </row>
    <row r="178" spans="1:28" x14ac:dyDescent="0.25">
      <c r="A178" s="2">
        <v>69</v>
      </c>
      <c r="B178" s="2" t="s">
        <v>33</v>
      </c>
      <c r="C178" s="2">
        <v>182</v>
      </c>
      <c r="D178" s="1" t="s">
        <v>171</v>
      </c>
      <c r="E178" s="1" t="s">
        <v>186</v>
      </c>
      <c r="F178" s="2">
        <v>1035</v>
      </c>
      <c r="G178" s="2" t="s">
        <v>12</v>
      </c>
      <c r="H178" s="1">
        <v>507</v>
      </c>
      <c r="I178" s="1">
        <v>10</v>
      </c>
      <c r="J178" s="1">
        <v>67</v>
      </c>
      <c r="K178" s="1">
        <v>14</v>
      </c>
      <c r="L178" s="1">
        <v>1</v>
      </c>
      <c r="M178" s="1">
        <v>3</v>
      </c>
      <c r="N178" s="1">
        <v>23</v>
      </c>
      <c r="O178" s="1">
        <v>0</v>
      </c>
      <c r="P178" s="1">
        <v>117</v>
      </c>
      <c r="Q178" s="1">
        <v>12</v>
      </c>
      <c r="R178" s="1">
        <v>1</v>
      </c>
      <c r="S178" s="1">
        <v>1</v>
      </c>
      <c r="T178" s="1">
        <v>0</v>
      </c>
      <c r="U178" s="1">
        <v>0</v>
      </c>
      <c r="V178" s="1">
        <v>1</v>
      </c>
      <c r="W178" s="1">
        <v>0</v>
      </c>
      <c r="X178" s="1">
        <v>10</v>
      </c>
      <c r="Y178" s="1">
        <f t="shared" si="21"/>
        <v>260</v>
      </c>
      <c r="Z178" s="1">
        <f t="shared" si="22"/>
        <v>247</v>
      </c>
      <c r="AA178" s="15">
        <f t="shared" si="23"/>
        <v>0.51282051282051277</v>
      </c>
      <c r="AB178" s="15">
        <f t="shared" si="24"/>
        <v>0.48717948717948717</v>
      </c>
    </row>
    <row r="179" spans="1:28" x14ac:dyDescent="0.25">
      <c r="A179" s="2">
        <v>70</v>
      </c>
      <c r="B179" s="2" t="s">
        <v>33</v>
      </c>
      <c r="C179" s="2">
        <v>182</v>
      </c>
      <c r="D179" s="1" t="s">
        <v>171</v>
      </c>
      <c r="E179" s="1" t="s">
        <v>187</v>
      </c>
      <c r="F179" s="2">
        <v>1036</v>
      </c>
      <c r="G179" s="2" t="s">
        <v>10</v>
      </c>
      <c r="H179" s="1">
        <v>532</v>
      </c>
      <c r="I179" s="1">
        <v>16</v>
      </c>
      <c r="J179" s="1">
        <v>59</v>
      </c>
      <c r="K179" s="1">
        <v>13</v>
      </c>
      <c r="L179" s="1">
        <v>1</v>
      </c>
      <c r="M179" s="1">
        <v>3</v>
      </c>
      <c r="N179" s="1">
        <v>34</v>
      </c>
      <c r="O179" s="1">
        <v>6</v>
      </c>
      <c r="P179" s="1">
        <v>80</v>
      </c>
      <c r="Q179" s="1">
        <v>14</v>
      </c>
      <c r="R179" s="1">
        <v>4</v>
      </c>
      <c r="S179" s="1">
        <v>1</v>
      </c>
      <c r="T179" s="1">
        <v>0</v>
      </c>
      <c r="U179" s="1">
        <v>0</v>
      </c>
      <c r="V179" s="1">
        <v>4</v>
      </c>
      <c r="W179" s="1">
        <v>0</v>
      </c>
      <c r="X179" s="1">
        <v>3</v>
      </c>
      <c r="Y179" s="1">
        <f t="shared" si="21"/>
        <v>238</v>
      </c>
      <c r="Z179" s="1">
        <f t="shared" si="22"/>
        <v>294</v>
      </c>
      <c r="AA179" s="15">
        <f t="shared" si="23"/>
        <v>0.44736842105263158</v>
      </c>
      <c r="AB179" s="15">
        <f t="shared" si="24"/>
        <v>0.55263157894736847</v>
      </c>
    </row>
    <row r="180" spans="1:28" x14ac:dyDescent="0.25">
      <c r="A180" s="2">
        <v>71</v>
      </c>
      <c r="B180" s="2" t="s">
        <v>33</v>
      </c>
      <c r="C180" s="2">
        <v>182</v>
      </c>
      <c r="D180" s="1" t="s">
        <v>171</v>
      </c>
      <c r="E180" s="1" t="s">
        <v>187</v>
      </c>
      <c r="F180" s="2">
        <v>1036</v>
      </c>
      <c r="G180" s="2" t="s">
        <v>11</v>
      </c>
      <c r="H180" s="1">
        <v>533</v>
      </c>
      <c r="I180" s="1">
        <v>8</v>
      </c>
      <c r="J180" s="1">
        <v>64</v>
      </c>
      <c r="K180" s="1">
        <v>18</v>
      </c>
      <c r="L180" s="1">
        <v>3</v>
      </c>
      <c r="M180" s="1">
        <v>3</v>
      </c>
      <c r="N180" s="1">
        <v>26</v>
      </c>
      <c r="O180" s="1">
        <v>1</v>
      </c>
      <c r="P180" s="1">
        <v>89</v>
      </c>
      <c r="Q180" s="1">
        <v>16</v>
      </c>
      <c r="R180" s="1">
        <v>3</v>
      </c>
      <c r="S180" s="1">
        <v>0</v>
      </c>
      <c r="T180" s="1">
        <v>0</v>
      </c>
      <c r="U180" s="1">
        <v>0</v>
      </c>
      <c r="V180" s="1">
        <v>7</v>
      </c>
      <c r="W180" s="1">
        <v>0</v>
      </c>
      <c r="X180" s="1">
        <v>6</v>
      </c>
      <c r="Y180" s="1">
        <f t="shared" si="21"/>
        <v>244</v>
      </c>
      <c r="Z180" s="1">
        <f t="shared" si="22"/>
        <v>289</v>
      </c>
      <c r="AA180" s="15">
        <f t="shared" si="23"/>
        <v>0.45778611632270166</v>
      </c>
      <c r="AB180" s="15">
        <f t="shared" si="24"/>
        <v>0.54221388367729828</v>
      </c>
    </row>
    <row r="181" spans="1:28" x14ac:dyDescent="0.25">
      <c r="A181" s="2">
        <v>72</v>
      </c>
      <c r="B181" s="2" t="s">
        <v>33</v>
      </c>
      <c r="C181" s="2">
        <v>182</v>
      </c>
      <c r="D181" s="1" t="s">
        <v>171</v>
      </c>
      <c r="E181" s="1" t="s">
        <v>187</v>
      </c>
      <c r="F181" s="2">
        <v>1036</v>
      </c>
      <c r="G181" s="2" t="s">
        <v>12</v>
      </c>
      <c r="H181" s="1">
        <v>533</v>
      </c>
      <c r="I181" s="1">
        <v>9</v>
      </c>
      <c r="J181" s="1">
        <v>75</v>
      </c>
      <c r="K181" s="1">
        <v>14</v>
      </c>
      <c r="L181" s="1">
        <v>2</v>
      </c>
      <c r="M181" s="1">
        <v>5</v>
      </c>
      <c r="N181" s="1">
        <v>20</v>
      </c>
      <c r="O181" s="1">
        <v>5</v>
      </c>
      <c r="P181" s="1">
        <v>95</v>
      </c>
      <c r="Q181" s="1">
        <v>12</v>
      </c>
      <c r="R181" s="1">
        <v>1</v>
      </c>
      <c r="S181" s="1">
        <v>2</v>
      </c>
      <c r="T181" s="1">
        <v>0</v>
      </c>
      <c r="U181" s="1">
        <v>0</v>
      </c>
      <c r="V181" s="1">
        <v>3</v>
      </c>
      <c r="W181" s="1">
        <v>1</v>
      </c>
      <c r="X181" s="1">
        <v>5</v>
      </c>
      <c r="Y181" s="1">
        <f t="shared" si="21"/>
        <v>249</v>
      </c>
      <c r="Z181" s="1">
        <f t="shared" si="22"/>
        <v>284</v>
      </c>
      <c r="AA181" s="15">
        <f t="shared" si="23"/>
        <v>0.46716697936210133</v>
      </c>
      <c r="AB181" s="15">
        <f t="shared" si="24"/>
        <v>0.53283302063789872</v>
      </c>
    </row>
    <row r="182" spans="1:28" x14ac:dyDescent="0.25">
      <c r="A182" s="2">
        <v>73</v>
      </c>
      <c r="B182" s="2" t="s">
        <v>33</v>
      </c>
      <c r="C182" s="2">
        <v>182</v>
      </c>
      <c r="D182" s="1" t="s">
        <v>171</v>
      </c>
      <c r="E182" s="1" t="s">
        <v>188</v>
      </c>
      <c r="F182" s="2">
        <v>1037</v>
      </c>
      <c r="G182" s="2" t="s">
        <v>10</v>
      </c>
      <c r="H182" s="1">
        <v>673</v>
      </c>
      <c r="I182" s="1">
        <v>15</v>
      </c>
      <c r="J182" s="1">
        <v>84</v>
      </c>
      <c r="K182" s="1">
        <v>37</v>
      </c>
      <c r="L182" s="1">
        <v>3</v>
      </c>
      <c r="M182" s="1">
        <v>7</v>
      </c>
      <c r="N182" s="1">
        <v>51</v>
      </c>
      <c r="O182" s="1">
        <v>3</v>
      </c>
      <c r="P182" s="1">
        <v>126</v>
      </c>
      <c r="Q182" s="1">
        <v>3</v>
      </c>
      <c r="R182" s="1">
        <v>6</v>
      </c>
      <c r="S182" s="1">
        <v>0</v>
      </c>
      <c r="T182" s="1">
        <v>1</v>
      </c>
      <c r="U182" s="1">
        <v>0</v>
      </c>
      <c r="V182" s="1">
        <v>6</v>
      </c>
      <c r="W182" s="1">
        <v>0</v>
      </c>
      <c r="X182" s="1">
        <v>6</v>
      </c>
      <c r="Y182" s="1">
        <f t="shared" si="21"/>
        <v>348</v>
      </c>
      <c r="Z182" s="1">
        <f t="shared" si="22"/>
        <v>325</v>
      </c>
      <c r="AA182" s="15">
        <f t="shared" si="23"/>
        <v>0.51708766716196142</v>
      </c>
      <c r="AB182" s="15">
        <f t="shared" si="24"/>
        <v>0.48291233283803864</v>
      </c>
    </row>
    <row r="183" spans="1:28" x14ac:dyDescent="0.25">
      <c r="A183" s="2">
        <v>74</v>
      </c>
      <c r="B183" s="2" t="s">
        <v>33</v>
      </c>
      <c r="C183" s="2">
        <v>182</v>
      </c>
      <c r="D183" s="1" t="s">
        <v>171</v>
      </c>
      <c r="E183" s="1" t="s">
        <v>188</v>
      </c>
      <c r="F183" s="2">
        <v>1037</v>
      </c>
      <c r="G183" s="2" t="s">
        <v>11</v>
      </c>
      <c r="H183" s="1">
        <v>673</v>
      </c>
      <c r="I183" s="1">
        <v>22</v>
      </c>
      <c r="J183" s="1">
        <v>45</v>
      </c>
      <c r="K183" s="1">
        <v>37</v>
      </c>
      <c r="L183" s="1">
        <v>0</v>
      </c>
      <c r="M183" s="1">
        <v>5</v>
      </c>
      <c r="N183" s="1">
        <v>32</v>
      </c>
      <c r="O183" s="1">
        <v>2</v>
      </c>
      <c r="P183" s="1">
        <v>121</v>
      </c>
      <c r="Q183" s="1">
        <v>8</v>
      </c>
      <c r="R183" s="1">
        <v>7</v>
      </c>
      <c r="S183" s="1">
        <v>0</v>
      </c>
      <c r="T183" s="1">
        <v>0</v>
      </c>
      <c r="U183" s="1">
        <v>0</v>
      </c>
      <c r="V183" s="1">
        <v>8</v>
      </c>
      <c r="W183" s="1">
        <v>1</v>
      </c>
      <c r="X183" s="1">
        <v>5</v>
      </c>
      <c r="Y183" s="1">
        <f t="shared" si="21"/>
        <v>293</v>
      </c>
      <c r="Z183" s="1">
        <f t="shared" si="22"/>
        <v>380</v>
      </c>
      <c r="AA183" s="15">
        <f t="shared" si="23"/>
        <v>0.43536404160475484</v>
      </c>
      <c r="AB183" s="15">
        <f t="shared" si="24"/>
        <v>0.56463595839524516</v>
      </c>
    </row>
    <row r="184" spans="1:28" x14ac:dyDescent="0.25">
      <c r="A184" s="2">
        <v>75</v>
      </c>
      <c r="B184" s="2" t="s">
        <v>33</v>
      </c>
      <c r="C184" s="2">
        <v>182</v>
      </c>
      <c r="D184" s="1" t="s">
        <v>171</v>
      </c>
      <c r="E184" s="1" t="s">
        <v>189</v>
      </c>
      <c r="F184" s="2">
        <v>1038</v>
      </c>
      <c r="G184" s="2" t="s">
        <v>10</v>
      </c>
      <c r="H184" s="1">
        <v>547</v>
      </c>
      <c r="I184" s="1">
        <v>15</v>
      </c>
      <c r="J184" s="1">
        <v>86</v>
      </c>
      <c r="K184" s="1">
        <v>12</v>
      </c>
      <c r="L184" s="1">
        <v>2</v>
      </c>
      <c r="M184" s="1">
        <v>2</v>
      </c>
      <c r="N184" s="1">
        <v>20</v>
      </c>
      <c r="O184" s="1">
        <v>2</v>
      </c>
      <c r="P184" s="1">
        <v>91</v>
      </c>
      <c r="Q184" s="1">
        <v>24</v>
      </c>
      <c r="R184" s="1">
        <v>3</v>
      </c>
      <c r="S184" s="1">
        <v>0</v>
      </c>
      <c r="T184" s="1">
        <v>0</v>
      </c>
      <c r="U184" s="1">
        <v>0</v>
      </c>
      <c r="V184" s="1">
        <v>2</v>
      </c>
      <c r="W184" s="1">
        <v>0</v>
      </c>
      <c r="X184" s="1">
        <v>11</v>
      </c>
      <c r="Y184" s="1">
        <f t="shared" si="21"/>
        <v>270</v>
      </c>
      <c r="Z184" s="1">
        <f t="shared" si="22"/>
        <v>277</v>
      </c>
      <c r="AA184" s="15">
        <f t="shared" si="23"/>
        <v>0.49360146252285192</v>
      </c>
      <c r="AB184" s="15">
        <f t="shared" si="24"/>
        <v>0.50639853747714803</v>
      </c>
    </row>
    <row r="185" spans="1:28" x14ac:dyDescent="0.25">
      <c r="A185" s="2">
        <v>76</v>
      </c>
      <c r="B185" s="2" t="s">
        <v>33</v>
      </c>
      <c r="C185" s="2">
        <v>182</v>
      </c>
      <c r="D185" s="1" t="s">
        <v>171</v>
      </c>
      <c r="E185" s="1" t="s">
        <v>189</v>
      </c>
      <c r="F185" s="2">
        <v>1038</v>
      </c>
      <c r="G185" s="2" t="s">
        <v>11</v>
      </c>
      <c r="H185" s="1">
        <v>547</v>
      </c>
      <c r="I185" s="1">
        <v>14</v>
      </c>
      <c r="J185" s="1">
        <v>78</v>
      </c>
      <c r="K185" s="1">
        <v>19</v>
      </c>
      <c r="L185" s="1">
        <v>2</v>
      </c>
      <c r="M185" s="1">
        <v>1</v>
      </c>
      <c r="N185" s="1">
        <v>21</v>
      </c>
      <c r="O185" s="1">
        <v>3</v>
      </c>
      <c r="P185" s="1">
        <v>92</v>
      </c>
      <c r="Q185" s="1">
        <v>18</v>
      </c>
      <c r="R185" s="1">
        <v>6</v>
      </c>
      <c r="S185" s="1">
        <v>0</v>
      </c>
      <c r="T185" s="1">
        <v>0</v>
      </c>
      <c r="U185" s="1">
        <v>0</v>
      </c>
      <c r="V185" s="1">
        <v>5</v>
      </c>
      <c r="W185" s="1">
        <v>1</v>
      </c>
      <c r="X185" s="1">
        <v>3</v>
      </c>
      <c r="Y185" s="1">
        <f t="shared" si="21"/>
        <v>263</v>
      </c>
      <c r="Z185" s="1">
        <f t="shared" si="22"/>
        <v>284</v>
      </c>
      <c r="AA185" s="15">
        <f t="shared" si="23"/>
        <v>0.48080438756855576</v>
      </c>
      <c r="AB185" s="15">
        <f t="shared" si="24"/>
        <v>0.51919561243144419</v>
      </c>
    </row>
    <row r="186" spans="1:28" x14ac:dyDescent="0.25">
      <c r="A186" s="2">
        <v>77</v>
      </c>
      <c r="B186" s="2" t="s">
        <v>33</v>
      </c>
      <c r="C186" s="2">
        <v>182</v>
      </c>
      <c r="D186" s="1" t="s">
        <v>171</v>
      </c>
      <c r="E186" s="1" t="s">
        <v>189</v>
      </c>
      <c r="F186" s="2">
        <v>1038</v>
      </c>
      <c r="G186" s="2" t="s">
        <v>12</v>
      </c>
      <c r="H186" s="1">
        <v>547</v>
      </c>
      <c r="I186" s="1">
        <v>12</v>
      </c>
      <c r="J186" s="1">
        <v>77</v>
      </c>
      <c r="K186" s="1">
        <v>30</v>
      </c>
      <c r="L186" s="1">
        <v>4</v>
      </c>
      <c r="M186" s="1">
        <v>3</v>
      </c>
      <c r="N186" s="1">
        <v>22</v>
      </c>
      <c r="O186" s="1">
        <v>4</v>
      </c>
      <c r="P186" s="1">
        <v>92</v>
      </c>
      <c r="Q186" s="1">
        <v>15</v>
      </c>
      <c r="R186" s="1">
        <v>8</v>
      </c>
      <c r="S186" s="1">
        <v>0</v>
      </c>
      <c r="T186" s="1">
        <v>0</v>
      </c>
      <c r="U186" s="1">
        <v>0</v>
      </c>
      <c r="V186" s="1">
        <v>6</v>
      </c>
      <c r="W186" s="1">
        <v>0</v>
      </c>
      <c r="X186" s="1">
        <v>6</v>
      </c>
      <c r="Y186" s="1">
        <f t="shared" si="21"/>
        <v>279</v>
      </c>
      <c r="Z186" s="1">
        <f t="shared" si="22"/>
        <v>268</v>
      </c>
      <c r="AA186" s="15">
        <f t="shared" si="23"/>
        <v>0.51005484460694694</v>
      </c>
      <c r="AB186" s="15">
        <f t="shared" si="24"/>
        <v>0.489945155393053</v>
      </c>
    </row>
    <row r="187" spans="1:28" x14ac:dyDescent="0.25">
      <c r="A187" s="2">
        <v>78</v>
      </c>
      <c r="B187" s="2" t="s">
        <v>33</v>
      </c>
      <c r="C187" s="2">
        <v>182</v>
      </c>
      <c r="D187" s="1" t="s">
        <v>171</v>
      </c>
      <c r="E187" s="1" t="s">
        <v>190</v>
      </c>
      <c r="F187" s="2">
        <v>1039</v>
      </c>
      <c r="G187" s="2" t="s">
        <v>10</v>
      </c>
      <c r="H187" s="1">
        <v>525</v>
      </c>
      <c r="I187" s="1">
        <v>16</v>
      </c>
      <c r="J187" s="1">
        <v>73</v>
      </c>
      <c r="K187" s="1">
        <v>18</v>
      </c>
      <c r="L187" s="1">
        <v>4</v>
      </c>
      <c r="M187" s="1">
        <v>0</v>
      </c>
      <c r="N187" s="1">
        <v>31</v>
      </c>
      <c r="O187" s="1">
        <v>1</v>
      </c>
      <c r="P187" s="1">
        <v>71</v>
      </c>
      <c r="Q187" s="1">
        <v>15</v>
      </c>
      <c r="R187" s="1">
        <v>2</v>
      </c>
      <c r="S187" s="1">
        <v>1</v>
      </c>
      <c r="T187" s="1">
        <v>0</v>
      </c>
      <c r="U187" s="1">
        <v>2</v>
      </c>
      <c r="V187" s="1">
        <v>9</v>
      </c>
      <c r="W187" s="1">
        <v>0</v>
      </c>
      <c r="X187" s="1">
        <v>8</v>
      </c>
      <c r="Y187" s="1">
        <f t="shared" si="21"/>
        <v>251</v>
      </c>
      <c r="Z187" s="1">
        <f t="shared" si="22"/>
        <v>274</v>
      </c>
      <c r="AA187" s="15">
        <f t="shared" si="23"/>
        <v>0.47809523809523807</v>
      </c>
      <c r="AB187" s="15">
        <f t="shared" si="24"/>
        <v>0.52190476190476187</v>
      </c>
    </row>
    <row r="188" spans="1:28" x14ac:dyDescent="0.25">
      <c r="A188" s="2">
        <v>79</v>
      </c>
      <c r="B188" s="2" t="s">
        <v>33</v>
      </c>
      <c r="C188" s="2">
        <v>182</v>
      </c>
      <c r="D188" s="1" t="s">
        <v>171</v>
      </c>
      <c r="E188" s="1" t="s">
        <v>190</v>
      </c>
      <c r="F188" s="2">
        <v>1039</v>
      </c>
      <c r="G188" s="2" t="s">
        <v>11</v>
      </c>
      <c r="H188" s="1">
        <v>525</v>
      </c>
      <c r="I188" s="1">
        <v>16</v>
      </c>
      <c r="J188" s="1">
        <v>59</v>
      </c>
      <c r="K188" s="1">
        <v>17</v>
      </c>
      <c r="L188" s="1">
        <v>4</v>
      </c>
      <c r="M188" s="1">
        <v>4</v>
      </c>
      <c r="N188" s="1">
        <v>22</v>
      </c>
      <c r="O188" s="1">
        <v>3</v>
      </c>
      <c r="P188" s="1">
        <v>86</v>
      </c>
      <c r="Q188" s="1">
        <v>12</v>
      </c>
      <c r="R188" s="1">
        <v>4</v>
      </c>
      <c r="S188" s="1">
        <v>0</v>
      </c>
      <c r="T188" s="1">
        <v>0</v>
      </c>
      <c r="U188" s="1">
        <v>0</v>
      </c>
      <c r="V188" s="1">
        <v>13</v>
      </c>
      <c r="W188" s="1">
        <v>1</v>
      </c>
      <c r="X188" s="1">
        <v>2</v>
      </c>
      <c r="Y188" s="1">
        <f t="shared" si="21"/>
        <v>243</v>
      </c>
      <c r="Z188" s="1">
        <f t="shared" si="22"/>
        <v>282</v>
      </c>
      <c r="AA188" s="15">
        <f t="shared" si="23"/>
        <v>0.46285714285714286</v>
      </c>
      <c r="AB188" s="15">
        <f t="shared" si="24"/>
        <v>0.53714285714285714</v>
      </c>
    </row>
    <row r="189" spans="1:28" x14ac:dyDescent="0.25">
      <c r="A189" s="2">
        <v>80</v>
      </c>
      <c r="B189" s="2" t="s">
        <v>33</v>
      </c>
      <c r="C189" s="2">
        <v>182</v>
      </c>
      <c r="D189" s="1" t="s">
        <v>171</v>
      </c>
      <c r="E189" s="1" t="s">
        <v>190</v>
      </c>
      <c r="F189" s="2">
        <v>1039</v>
      </c>
      <c r="G189" s="2" t="s">
        <v>12</v>
      </c>
      <c r="H189" s="1">
        <v>526</v>
      </c>
      <c r="I189" s="1">
        <v>9</v>
      </c>
      <c r="J189" s="1">
        <v>75</v>
      </c>
      <c r="K189" s="1">
        <v>16</v>
      </c>
      <c r="L189" s="1">
        <v>1</v>
      </c>
      <c r="M189" s="1">
        <v>1</v>
      </c>
      <c r="N189" s="1">
        <v>35</v>
      </c>
      <c r="O189" s="1">
        <v>0</v>
      </c>
      <c r="P189" s="1">
        <v>76</v>
      </c>
      <c r="Q189" s="1">
        <v>15</v>
      </c>
      <c r="R189" s="1">
        <v>3</v>
      </c>
      <c r="S189" s="1">
        <v>0</v>
      </c>
      <c r="T189" s="1">
        <v>0</v>
      </c>
      <c r="U189" s="1">
        <v>0</v>
      </c>
      <c r="V189" s="1">
        <v>3</v>
      </c>
      <c r="W189" s="1">
        <v>2</v>
      </c>
      <c r="X189" s="1">
        <v>5</v>
      </c>
      <c r="Y189" s="1">
        <f t="shared" si="21"/>
        <v>241</v>
      </c>
      <c r="Z189" s="1">
        <f t="shared" si="22"/>
        <v>285</v>
      </c>
      <c r="AA189" s="15">
        <f t="shared" si="23"/>
        <v>0.45817490494296575</v>
      </c>
      <c r="AB189" s="15">
        <f t="shared" si="24"/>
        <v>0.54182509505703425</v>
      </c>
    </row>
    <row r="190" spans="1:28" x14ac:dyDescent="0.25">
      <c r="A190" s="2">
        <v>81</v>
      </c>
      <c r="B190" s="2" t="s">
        <v>33</v>
      </c>
      <c r="C190" s="2">
        <v>182</v>
      </c>
      <c r="D190" s="1" t="s">
        <v>171</v>
      </c>
      <c r="E190" s="1" t="s">
        <v>190</v>
      </c>
      <c r="F190" s="2">
        <v>1040</v>
      </c>
      <c r="G190" s="2" t="s">
        <v>10</v>
      </c>
      <c r="H190" s="1">
        <v>620</v>
      </c>
      <c r="I190" s="1">
        <v>13</v>
      </c>
      <c r="J190" s="1">
        <v>80</v>
      </c>
      <c r="K190" s="1">
        <v>24</v>
      </c>
      <c r="L190" s="1">
        <v>3</v>
      </c>
      <c r="M190" s="1">
        <v>3</v>
      </c>
      <c r="N190" s="1">
        <v>57</v>
      </c>
      <c r="O190" s="1">
        <v>2</v>
      </c>
      <c r="P190" s="1">
        <v>82</v>
      </c>
      <c r="Q190" s="1">
        <v>18</v>
      </c>
      <c r="R190" s="1">
        <v>2</v>
      </c>
      <c r="S190" s="1">
        <v>1</v>
      </c>
      <c r="T190" s="1">
        <v>1</v>
      </c>
      <c r="U190" s="1">
        <v>0</v>
      </c>
      <c r="V190" s="1">
        <v>6</v>
      </c>
      <c r="W190" s="1">
        <v>0</v>
      </c>
      <c r="X190" s="1">
        <v>5</v>
      </c>
      <c r="Y190" s="1">
        <f t="shared" si="21"/>
        <v>297</v>
      </c>
      <c r="Z190" s="1">
        <f t="shared" si="22"/>
        <v>323</v>
      </c>
      <c r="AA190" s="15">
        <f t="shared" si="23"/>
        <v>0.4790322580645161</v>
      </c>
      <c r="AB190" s="15">
        <f t="shared" si="24"/>
        <v>0.5209677419354839</v>
      </c>
    </row>
    <row r="191" spans="1:28" x14ac:dyDescent="0.25">
      <c r="A191" s="2">
        <v>82</v>
      </c>
      <c r="B191" s="2" t="s">
        <v>33</v>
      </c>
      <c r="C191" s="2">
        <v>182</v>
      </c>
      <c r="D191" s="1" t="s">
        <v>171</v>
      </c>
      <c r="E191" s="1" t="s">
        <v>185</v>
      </c>
      <c r="F191" s="2">
        <v>1041</v>
      </c>
      <c r="G191" s="2" t="s">
        <v>10</v>
      </c>
      <c r="H191" s="1">
        <v>672</v>
      </c>
      <c r="I191" s="1">
        <v>21</v>
      </c>
      <c r="J191" s="1">
        <v>120</v>
      </c>
      <c r="K191" s="1">
        <v>26</v>
      </c>
      <c r="L191" s="1">
        <v>6</v>
      </c>
      <c r="M191" s="1">
        <v>3</v>
      </c>
      <c r="N191" s="1">
        <v>38</v>
      </c>
      <c r="O191" s="1">
        <v>3</v>
      </c>
      <c r="P191" s="1">
        <v>87</v>
      </c>
      <c r="Q191" s="1">
        <v>11</v>
      </c>
      <c r="R191" s="1">
        <v>1</v>
      </c>
      <c r="S191" s="1">
        <v>0</v>
      </c>
      <c r="T191" s="1">
        <v>0</v>
      </c>
      <c r="U191" s="1">
        <v>1</v>
      </c>
      <c r="V191" s="1">
        <v>4</v>
      </c>
      <c r="W191" s="1">
        <v>0</v>
      </c>
      <c r="X191" s="1">
        <v>10</v>
      </c>
      <c r="Y191" s="1">
        <f t="shared" si="21"/>
        <v>331</v>
      </c>
      <c r="Z191" s="1">
        <f t="shared" si="22"/>
        <v>341</v>
      </c>
      <c r="AA191" s="15">
        <f t="shared" si="23"/>
        <v>0.49255952380952384</v>
      </c>
      <c r="AB191" s="15">
        <f t="shared" si="24"/>
        <v>0.50744047619047616</v>
      </c>
    </row>
    <row r="192" spans="1:28" x14ac:dyDescent="0.25">
      <c r="A192" s="2">
        <v>83</v>
      </c>
      <c r="B192" s="2" t="s">
        <v>33</v>
      </c>
      <c r="C192" s="2">
        <v>182</v>
      </c>
      <c r="D192" s="1" t="s">
        <v>171</v>
      </c>
      <c r="E192" s="1" t="s">
        <v>191</v>
      </c>
      <c r="F192" s="2">
        <v>1042</v>
      </c>
      <c r="G192" s="2" t="s">
        <v>10</v>
      </c>
      <c r="H192" s="1">
        <v>697</v>
      </c>
      <c r="I192" s="1">
        <v>12</v>
      </c>
      <c r="J192" s="1">
        <v>89</v>
      </c>
      <c r="K192" s="1">
        <v>25</v>
      </c>
      <c r="L192" s="1">
        <v>0</v>
      </c>
      <c r="M192" s="1">
        <v>3</v>
      </c>
      <c r="N192" s="1">
        <v>54</v>
      </c>
      <c r="O192" s="1">
        <v>9</v>
      </c>
      <c r="P192" s="1">
        <v>123</v>
      </c>
      <c r="Q192" s="1">
        <v>9</v>
      </c>
      <c r="R192" s="1">
        <v>6</v>
      </c>
      <c r="S192" s="1">
        <v>1</v>
      </c>
      <c r="T192" s="1">
        <v>0</v>
      </c>
      <c r="U192" s="1">
        <v>0</v>
      </c>
      <c r="V192" s="1">
        <v>6</v>
      </c>
      <c r="W192" s="1">
        <v>1</v>
      </c>
      <c r="X192" s="1">
        <v>14</v>
      </c>
      <c r="Y192" s="1">
        <f t="shared" si="21"/>
        <v>352</v>
      </c>
      <c r="Z192" s="1">
        <f t="shared" si="22"/>
        <v>345</v>
      </c>
      <c r="AA192" s="15">
        <f t="shared" si="23"/>
        <v>0.50502152080344331</v>
      </c>
      <c r="AB192" s="15">
        <f t="shared" si="24"/>
        <v>0.49497847919655669</v>
      </c>
    </row>
    <row r="193" spans="1:28" x14ac:dyDescent="0.25">
      <c r="A193" s="2">
        <v>84</v>
      </c>
      <c r="B193" s="2" t="s">
        <v>33</v>
      </c>
      <c r="C193" s="2">
        <v>182</v>
      </c>
      <c r="D193" s="1" t="s">
        <v>171</v>
      </c>
      <c r="E193" s="1" t="s">
        <v>191</v>
      </c>
      <c r="F193" s="2">
        <v>1042</v>
      </c>
      <c r="G193" s="2" t="s">
        <v>11</v>
      </c>
      <c r="H193" s="1">
        <v>697</v>
      </c>
      <c r="I193" s="1">
        <v>20</v>
      </c>
      <c r="J193" s="1">
        <v>90</v>
      </c>
      <c r="K193" s="1">
        <v>36</v>
      </c>
      <c r="L193" s="1">
        <v>5</v>
      </c>
      <c r="M193" s="1">
        <v>6</v>
      </c>
      <c r="N193" s="1">
        <v>38</v>
      </c>
      <c r="O193" s="1">
        <v>13</v>
      </c>
      <c r="P193" s="1">
        <v>116</v>
      </c>
      <c r="Q193" s="1">
        <v>4</v>
      </c>
      <c r="R193" s="1">
        <v>2</v>
      </c>
      <c r="S193" s="1">
        <v>0</v>
      </c>
      <c r="T193" s="1">
        <v>0</v>
      </c>
      <c r="U193" s="1">
        <v>1</v>
      </c>
      <c r="V193" s="1">
        <v>5</v>
      </c>
      <c r="W193" s="1">
        <v>0</v>
      </c>
      <c r="X193" s="1">
        <v>13</v>
      </c>
      <c r="Y193" s="1">
        <f t="shared" si="21"/>
        <v>349</v>
      </c>
      <c r="Z193" s="1">
        <f t="shared" si="22"/>
        <v>348</v>
      </c>
      <c r="AA193" s="15">
        <f t="shared" si="23"/>
        <v>0.50071736011477763</v>
      </c>
      <c r="AB193" s="15">
        <f t="shared" si="24"/>
        <v>0.49928263988522237</v>
      </c>
    </row>
    <row r="194" spans="1:28" x14ac:dyDescent="0.25">
      <c r="A194" s="2">
        <v>85</v>
      </c>
      <c r="B194" s="2" t="s">
        <v>33</v>
      </c>
      <c r="C194" s="2">
        <v>182</v>
      </c>
      <c r="D194" s="1" t="s">
        <v>171</v>
      </c>
      <c r="E194" s="1" t="s">
        <v>191</v>
      </c>
      <c r="F194" s="2">
        <v>1042</v>
      </c>
      <c r="G194" s="2" t="s">
        <v>12</v>
      </c>
      <c r="H194" s="1">
        <v>697</v>
      </c>
      <c r="I194" s="1">
        <v>14</v>
      </c>
      <c r="J194" s="1">
        <v>102</v>
      </c>
      <c r="K194" s="1">
        <v>26</v>
      </c>
      <c r="L194" s="1">
        <v>3</v>
      </c>
      <c r="M194" s="1">
        <v>5</v>
      </c>
      <c r="N194" s="1">
        <v>48</v>
      </c>
      <c r="O194" s="1">
        <v>17</v>
      </c>
      <c r="P194" s="1">
        <v>103</v>
      </c>
      <c r="Q194" s="1">
        <v>18</v>
      </c>
      <c r="R194" s="1">
        <v>2</v>
      </c>
      <c r="S194" s="1">
        <v>0</v>
      </c>
      <c r="T194" s="1">
        <v>0</v>
      </c>
      <c r="U194" s="1">
        <v>1</v>
      </c>
      <c r="V194" s="1">
        <v>9</v>
      </c>
      <c r="W194" s="1">
        <v>0</v>
      </c>
      <c r="X194" s="1">
        <v>9</v>
      </c>
      <c r="Y194" s="1">
        <f t="shared" si="21"/>
        <v>357</v>
      </c>
      <c r="Z194" s="1">
        <f t="shared" si="22"/>
        <v>340</v>
      </c>
      <c r="AA194" s="15">
        <f t="shared" si="23"/>
        <v>0.51219512195121952</v>
      </c>
      <c r="AB194" s="15">
        <f t="shared" si="24"/>
        <v>0.48780487804878048</v>
      </c>
    </row>
    <row r="195" spans="1:28" x14ac:dyDescent="0.25">
      <c r="A195" s="2">
        <v>86</v>
      </c>
      <c r="B195" s="2" t="s">
        <v>33</v>
      </c>
      <c r="C195" s="2">
        <v>182</v>
      </c>
      <c r="D195" s="1" t="s">
        <v>171</v>
      </c>
      <c r="E195" s="1" t="s">
        <v>191</v>
      </c>
      <c r="F195" s="2">
        <v>1042</v>
      </c>
      <c r="G195" s="2" t="s">
        <v>13</v>
      </c>
      <c r="H195" s="1">
        <v>697</v>
      </c>
      <c r="I195" s="1">
        <v>16</v>
      </c>
      <c r="J195" s="1">
        <v>90</v>
      </c>
      <c r="K195" s="1">
        <v>35</v>
      </c>
      <c r="L195" s="1">
        <v>3</v>
      </c>
      <c r="M195" s="1">
        <v>5</v>
      </c>
      <c r="N195" s="1">
        <v>50</v>
      </c>
      <c r="O195" s="1">
        <v>13</v>
      </c>
      <c r="P195" s="1">
        <v>110</v>
      </c>
      <c r="Q195" s="1">
        <v>19</v>
      </c>
      <c r="R195" s="1">
        <v>1</v>
      </c>
      <c r="S195" s="1">
        <v>0</v>
      </c>
      <c r="T195" s="1">
        <v>0</v>
      </c>
      <c r="U195" s="1">
        <v>0</v>
      </c>
      <c r="V195" s="1">
        <v>7</v>
      </c>
      <c r="W195" s="1">
        <v>0</v>
      </c>
      <c r="X195" s="1">
        <v>4</v>
      </c>
      <c r="Y195" s="1">
        <f t="shared" si="21"/>
        <v>353</v>
      </c>
      <c r="Z195" s="1">
        <f t="shared" si="22"/>
        <v>344</v>
      </c>
      <c r="AA195" s="15">
        <f t="shared" si="23"/>
        <v>0.50645624103299858</v>
      </c>
      <c r="AB195" s="15">
        <f t="shared" si="24"/>
        <v>0.49354375896700142</v>
      </c>
    </row>
    <row r="196" spans="1:28" x14ac:dyDescent="0.25">
      <c r="A196" s="2">
        <v>87</v>
      </c>
      <c r="B196" s="2" t="s">
        <v>33</v>
      </c>
      <c r="C196" s="2">
        <v>182</v>
      </c>
      <c r="D196" s="1" t="s">
        <v>171</v>
      </c>
      <c r="E196" s="1" t="s">
        <v>191</v>
      </c>
      <c r="F196" s="2">
        <v>1042</v>
      </c>
      <c r="G196" s="2" t="s">
        <v>14</v>
      </c>
      <c r="H196" s="1">
        <v>697</v>
      </c>
      <c r="I196" s="1">
        <v>19</v>
      </c>
      <c r="J196" s="1">
        <v>83</v>
      </c>
      <c r="K196" s="1">
        <v>19</v>
      </c>
      <c r="L196" s="1">
        <v>4</v>
      </c>
      <c r="M196" s="1">
        <v>3</v>
      </c>
      <c r="N196" s="1">
        <v>52</v>
      </c>
      <c r="O196" s="1">
        <v>10</v>
      </c>
      <c r="P196" s="1">
        <v>113</v>
      </c>
      <c r="Q196" s="1">
        <v>16</v>
      </c>
      <c r="R196" s="1">
        <v>2</v>
      </c>
      <c r="S196" s="1">
        <v>0</v>
      </c>
      <c r="T196" s="1">
        <v>0</v>
      </c>
      <c r="U196" s="1">
        <v>3</v>
      </c>
      <c r="V196" s="1">
        <v>12</v>
      </c>
      <c r="W196" s="1">
        <v>0</v>
      </c>
      <c r="X196" s="1">
        <v>25</v>
      </c>
      <c r="Y196" s="1">
        <f t="shared" si="21"/>
        <v>361</v>
      </c>
      <c r="Z196" s="1">
        <f t="shared" si="22"/>
        <v>336</v>
      </c>
      <c r="AA196" s="15">
        <f t="shared" si="23"/>
        <v>0.51793400286944047</v>
      </c>
      <c r="AB196" s="15">
        <f t="shared" si="24"/>
        <v>0.48206599713055953</v>
      </c>
    </row>
    <row r="197" spans="1:28" x14ac:dyDescent="0.25">
      <c r="A197" s="2">
        <v>88</v>
      </c>
      <c r="B197" s="2" t="s">
        <v>33</v>
      </c>
      <c r="C197" s="2">
        <v>182</v>
      </c>
      <c r="D197" s="1" t="s">
        <v>171</v>
      </c>
      <c r="E197" s="1" t="s">
        <v>191</v>
      </c>
      <c r="F197" s="2">
        <v>1042</v>
      </c>
      <c r="G197" s="2" t="s">
        <v>15</v>
      </c>
      <c r="H197" s="1">
        <v>697</v>
      </c>
      <c r="I197" s="1">
        <v>16</v>
      </c>
      <c r="J197" s="1">
        <v>69</v>
      </c>
      <c r="K197" s="1">
        <v>32</v>
      </c>
      <c r="L197" s="1">
        <v>1</v>
      </c>
      <c r="M197" s="1">
        <v>4</v>
      </c>
      <c r="N197" s="1">
        <v>47</v>
      </c>
      <c r="O197" s="1">
        <v>9</v>
      </c>
      <c r="P197" s="1">
        <v>124</v>
      </c>
      <c r="Q197" s="1">
        <v>10</v>
      </c>
      <c r="R197" s="1">
        <v>6</v>
      </c>
      <c r="S197" s="1">
        <v>2</v>
      </c>
      <c r="T197" s="1">
        <v>0</v>
      </c>
      <c r="U197" s="1">
        <v>1</v>
      </c>
      <c r="V197" s="1">
        <v>12</v>
      </c>
      <c r="W197" s="1">
        <v>0</v>
      </c>
      <c r="X197" s="1">
        <v>11</v>
      </c>
      <c r="Y197" s="1">
        <f t="shared" si="21"/>
        <v>344</v>
      </c>
      <c r="Z197" s="1">
        <f t="shared" si="22"/>
        <v>353</v>
      </c>
      <c r="AA197" s="15">
        <f t="shared" si="23"/>
        <v>0.49354375896700142</v>
      </c>
      <c r="AB197" s="15">
        <f t="shared" si="24"/>
        <v>0.50645624103299858</v>
      </c>
    </row>
    <row r="198" spans="1:28" x14ac:dyDescent="0.25">
      <c r="A198" s="2">
        <v>89</v>
      </c>
      <c r="B198" s="2" t="s">
        <v>33</v>
      </c>
      <c r="C198" s="2">
        <v>182</v>
      </c>
      <c r="D198" s="1" t="s">
        <v>171</v>
      </c>
      <c r="E198" s="1" t="s">
        <v>191</v>
      </c>
      <c r="F198" s="2">
        <v>1042</v>
      </c>
      <c r="G198" s="2" t="s">
        <v>16</v>
      </c>
      <c r="H198" s="1">
        <v>697</v>
      </c>
      <c r="I198" s="1">
        <v>20</v>
      </c>
      <c r="J198" s="1">
        <v>101</v>
      </c>
      <c r="K198" s="1">
        <v>26</v>
      </c>
      <c r="L198" s="1">
        <v>4</v>
      </c>
      <c r="M198" s="1">
        <v>7</v>
      </c>
      <c r="N198" s="1">
        <v>44</v>
      </c>
      <c r="O198" s="1">
        <v>10</v>
      </c>
      <c r="P198" s="1">
        <v>103</v>
      </c>
      <c r="Q198" s="1">
        <v>16</v>
      </c>
      <c r="R198" s="1">
        <v>2</v>
      </c>
      <c r="S198" s="1">
        <v>0</v>
      </c>
      <c r="T198" s="1">
        <v>0</v>
      </c>
      <c r="U198" s="1">
        <v>0</v>
      </c>
      <c r="V198" s="1">
        <v>6</v>
      </c>
      <c r="W198" s="1">
        <v>0</v>
      </c>
      <c r="X198" s="1">
        <v>5</v>
      </c>
      <c r="Y198" s="1">
        <f t="shared" si="21"/>
        <v>344</v>
      </c>
      <c r="Z198" s="1">
        <f t="shared" si="22"/>
        <v>353</v>
      </c>
      <c r="AA198" s="15">
        <f t="shared" si="23"/>
        <v>0.49354375896700142</v>
      </c>
      <c r="AB198" s="15">
        <f t="shared" si="24"/>
        <v>0.50645624103299858</v>
      </c>
    </row>
    <row r="199" spans="1:28" x14ac:dyDescent="0.25">
      <c r="A199" s="2">
        <v>90</v>
      </c>
      <c r="B199" s="2" t="s">
        <v>33</v>
      </c>
      <c r="C199" s="2">
        <v>182</v>
      </c>
      <c r="D199" s="1" t="s">
        <v>171</v>
      </c>
      <c r="E199" s="1" t="s">
        <v>191</v>
      </c>
      <c r="F199" s="2">
        <v>1042</v>
      </c>
      <c r="G199" s="2" t="s">
        <v>17</v>
      </c>
      <c r="H199" s="1">
        <v>698</v>
      </c>
      <c r="I199" s="1">
        <v>12</v>
      </c>
      <c r="J199" s="1">
        <v>109</v>
      </c>
      <c r="K199" s="1">
        <v>22</v>
      </c>
      <c r="L199" s="1">
        <v>2</v>
      </c>
      <c r="M199" s="1">
        <v>6</v>
      </c>
      <c r="N199" s="1">
        <v>28</v>
      </c>
      <c r="O199" s="1">
        <v>20</v>
      </c>
      <c r="P199" s="1">
        <v>104</v>
      </c>
      <c r="Q199" s="1">
        <v>16</v>
      </c>
      <c r="R199" s="1">
        <v>5</v>
      </c>
      <c r="S199" s="1">
        <v>3</v>
      </c>
      <c r="T199" s="1">
        <v>0</v>
      </c>
      <c r="U199" s="1">
        <v>1</v>
      </c>
      <c r="V199" s="1">
        <v>11</v>
      </c>
      <c r="W199" s="1">
        <v>0</v>
      </c>
      <c r="X199" s="1">
        <v>9</v>
      </c>
      <c r="Y199" s="1">
        <f t="shared" si="21"/>
        <v>348</v>
      </c>
      <c r="Z199" s="1">
        <f t="shared" si="22"/>
        <v>350</v>
      </c>
      <c r="AA199" s="15">
        <f t="shared" si="23"/>
        <v>0.49856733524355301</v>
      </c>
      <c r="AB199" s="15">
        <f t="shared" si="24"/>
        <v>0.50143266475644699</v>
      </c>
    </row>
    <row r="200" spans="1:28" x14ac:dyDescent="0.25">
      <c r="A200" s="2">
        <v>91</v>
      </c>
      <c r="B200" s="2" t="s">
        <v>33</v>
      </c>
      <c r="C200" s="2">
        <v>182</v>
      </c>
      <c r="D200" s="1" t="s">
        <v>171</v>
      </c>
      <c r="E200" s="1" t="s">
        <v>191</v>
      </c>
      <c r="F200" s="2">
        <v>1042</v>
      </c>
      <c r="G200" s="2" t="s">
        <v>18</v>
      </c>
      <c r="H200" s="1">
        <v>698</v>
      </c>
      <c r="I200" s="1">
        <v>21</v>
      </c>
      <c r="J200" s="1">
        <v>84</v>
      </c>
      <c r="K200" s="1">
        <v>25</v>
      </c>
      <c r="L200" s="1">
        <v>4</v>
      </c>
      <c r="M200" s="1">
        <v>7</v>
      </c>
      <c r="N200" s="1">
        <v>46</v>
      </c>
      <c r="O200" s="1">
        <v>12</v>
      </c>
      <c r="P200" s="1">
        <v>106</v>
      </c>
      <c r="Q200" s="1">
        <v>11</v>
      </c>
      <c r="R200" s="1">
        <v>8</v>
      </c>
      <c r="S200" s="1">
        <v>0</v>
      </c>
      <c r="T200" s="1">
        <v>0</v>
      </c>
      <c r="U200" s="1">
        <v>0</v>
      </c>
      <c r="V200" s="1">
        <v>10</v>
      </c>
      <c r="W200" s="1">
        <v>0</v>
      </c>
      <c r="X200" s="1">
        <v>8</v>
      </c>
      <c r="Y200" s="1">
        <f t="shared" si="21"/>
        <v>342</v>
      </c>
      <c r="Z200" s="1">
        <f t="shared" si="22"/>
        <v>356</v>
      </c>
      <c r="AA200" s="15">
        <f t="shared" si="23"/>
        <v>0.48997134670487108</v>
      </c>
      <c r="AB200" s="15">
        <f t="shared" si="24"/>
        <v>0.51002865329512892</v>
      </c>
    </row>
    <row r="201" spans="1:28" x14ac:dyDescent="0.25">
      <c r="A201" s="2">
        <v>92</v>
      </c>
      <c r="B201" s="2" t="s">
        <v>33</v>
      </c>
      <c r="C201" s="2">
        <v>182</v>
      </c>
      <c r="D201" s="1" t="s">
        <v>171</v>
      </c>
      <c r="E201" s="1" t="s">
        <v>190</v>
      </c>
      <c r="F201" s="2">
        <v>1043</v>
      </c>
      <c r="G201" s="2" t="s">
        <v>10</v>
      </c>
      <c r="H201" s="1">
        <v>505</v>
      </c>
      <c r="I201" s="1">
        <v>14</v>
      </c>
      <c r="J201" s="1">
        <v>59</v>
      </c>
      <c r="K201" s="1">
        <v>9</v>
      </c>
      <c r="L201" s="1">
        <v>5</v>
      </c>
      <c r="M201" s="1">
        <v>7</v>
      </c>
      <c r="N201" s="1">
        <v>45</v>
      </c>
      <c r="O201" s="1">
        <v>1</v>
      </c>
      <c r="P201" s="1">
        <v>95</v>
      </c>
      <c r="Q201" s="1">
        <v>18</v>
      </c>
      <c r="R201" s="1">
        <v>2</v>
      </c>
      <c r="S201" s="1">
        <v>0</v>
      </c>
      <c r="T201" s="1">
        <v>0</v>
      </c>
      <c r="U201" s="1">
        <v>1</v>
      </c>
      <c r="V201" s="1">
        <v>3</v>
      </c>
      <c r="W201" s="1">
        <v>1</v>
      </c>
      <c r="X201" s="1">
        <v>6</v>
      </c>
      <c r="Y201" s="1">
        <f t="shared" si="21"/>
        <v>266</v>
      </c>
      <c r="Z201" s="1">
        <f t="shared" si="22"/>
        <v>239</v>
      </c>
      <c r="AA201" s="15">
        <f t="shared" si="23"/>
        <v>0.52673267326732676</v>
      </c>
      <c r="AB201" s="15">
        <f t="shared" si="24"/>
        <v>0.47326732673267324</v>
      </c>
    </row>
    <row r="202" spans="1:28" x14ac:dyDescent="0.25">
      <c r="A202" s="2">
        <v>93</v>
      </c>
      <c r="B202" s="2" t="s">
        <v>33</v>
      </c>
      <c r="C202" s="2">
        <v>182</v>
      </c>
      <c r="D202" s="1" t="s">
        <v>171</v>
      </c>
      <c r="E202" s="1" t="s">
        <v>190</v>
      </c>
      <c r="F202" s="2">
        <v>1043</v>
      </c>
      <c r="G202" s="2" t="s">
        <v>11</v>
      </c>
      <c r="H202" s="1">
        <v>505</v>
      </c>
      <c r="I202" s="1">
        <v>17</v>
      </c>
      <c r="J202" s="1">
        <v>70</v>
      </c>
      <c r="K202" s="1">
        <v>14</v>
      </c>
      <c r="L202" s="1">
        <v>3</v>
      </c>
      <c r="M202" s="1">
        <v>1</v>
      </c>
      <c r="N202" s="1">
        <v>52</v>
      </c>
      <c r="O202" s="1">
        <v>1</v>
      </c>
      <c r="P202" s="1">
        <v>93</v>
      </c>
      <c r="Q202" s="1">
        <v>7</v>
      </c>
      <c r="R202" s="1">
        <v>3</v>
      </c>
      <c r="S202" s="1">
        <v>0</v>
      </c>
      <c r="T202" s="1">
        <v>0</v>
      </c>
      <c r="U202" s="1">
        <v>0</v>
      </c>
      <c r="V202" s="1">
        <v>1</v>
      </c>
      <c r="W202" s="1">
        <v>0</v>
      </c>
      <c r="X202" s="1">
        <v>4</v>
      </c>
      <c r="Y202" s="1">
        <f t="shared" si="21"/>
        <v>266</v>
      </c>
      <c r="Z202" s="1">
        <f t="shared" si="22"/>
        <v>239</v>
      </c>
      <c r="AA202" s="15">
        <f t="shared" si="23"/>
        <v>0.52673267326732676</v>
      </c>
      <c r="AB202" s="15">
        <f t="shared" si="24"/>
        <v>0.47326732673267324</v>
      </c>
    </row>
    <row r="203" spans="1:28" x14ac:dyDescent="0.25">
      <c r="A203" s="2">
        <v>94</v>
      </c>
      <c r="B203" s="2" t="s">
        <v>33</v>
      </c>
      <c r="C203" s="2">
        <v>182</v>
      </c>
      <c r="D203" s="1" t="s">
        <v>171</v>
      </c>
      <c r="E203" s="1" t="s">
        <v>190</v>
      </c>
      <c r="F203" s="2">
        <v>1043</v>
      </c>
      <c r="G203" s="2" t="s">
        <v>12</v>
      </c>
      <c r="H203" s="1">
        <v>505</v>
      </c>
      <c r="I203" s="1">
        <v>12</v>
      </c>
      <c r="J203" s="1">
        <v>75</v>
      </c>
      <c r="K203" s="1">
        <v>14</v>
      </c>
      <c r="L203" s="1">
        <v>4</v>
      </c>
      <c r="M203" s="1">
        <v>6</v>
      </c>
      <c r="N203" s="1">
        <v>47</v>
      </c>
      <c r="O203" s="1">
        <v>0</v>
      </c>
      <c r="P203" s="1">
        <v>80</v>
      </c>
      <c r="Q203" s="1">
        <v>12</v>
      </c>
      <c r="R203" s="1">
        <v>3</v>
      </c>
      <c r="S203" s="1">
        <v>1</v>
      </c>
      <c r="T203" s="1">
        <v>0</v>
      </c>
      <c r="U203" s="1">
        <v>0</v>
      </c>
      <c r="V203" s="1">
        <v>3</v>
      </c>
      <c r="W203" s="1">
        <v>0</v>
      </c>
      <c r="X203" s="1">
        <v>3</v>
      </c>
      <c r="Y203" s="1">
        <f t="shared" si="21"/>
        <v>260</v>
      </c>
      <c r="Z203" s="1">
        <f t="shared" si="22"/>
        <v>245</v>
      </c>
      <c r="AA203" s="15">
        <f t="shared" si="23"/>
        <v>0.51485148514851486</v>
      </c>
      <c r="AB203" s="15">
        <f t="shared" si="24"/>
        <v>0.48514851485148514</v>
      </c>
    </row>
    <row r="204" spans="1:28" x14ac:dyDescent="0.25">
      <c r="A204" s="2">
        <v>95</v>
      </c>
      <c r="B204" s="2" t="s">
        <v>33</v>
      </c>
      <c r="C204" s="2">
        <v>182</v>
      </c>
      <c r="D204" s="1" t="s">
        <v>171</v>
      </c>
      <c r="E204" s="1" t="s">
        <v>192</v>
      </c>
      <c r="F204" s="2">
        <v>1044</v>
      </c>
      <c r="G204" s="2" t="s">
        <v>10</v>
      </c>
      <c r="H204" s="1">
        <v>660</v>
      </c>
      <c r="I204" s="1">
        <v>14</v>
      </c>
      <c r="J204" s="1">
        <v>88</v>
      </c>
      <c r="K204" s="1">
        <v>41</v>
      </c>
      <c r="L204" s="1">
        <v>3</v>
      </c>
      <c r="M204" s="1">
        <v>5</v>
      </c>
      <c r="N204" s="1">
        <v>47</v>
      </c>
      <c r="O204" s="1">
        <v>4</v>
      </c>
      <c r="P204" s="1">
        <v>79</v>
      </c>
      <c r="Q204" s="1">
        <v>5</v>
      </c>
      <c r="R204" s="1">
        <v>7</v>
      </c>
      <c r="S204" s="1">
        <v>0</v>
      </c>
      <c r="T204" s="1">
        <v>2</v>
      </c>
      <c r="U204" s="1">
        <v>1</v>
      </c>
      <c r="V204" s="1">
        <v>5</v>
      </c>
      <c r="W204" s="1">
        <v>0</v>
      </c>
      <c r="X204" s="1">
        <v>8</v>
      </c>
      <c r="Y204" s="1">
        <f t="shared" si="21"/>
        <v>309</v>
      </c>
      <c r="Z204" s="1">
        <f t="shared" si="22"/>
        <v>351</v>
      </c>
      <c r="AA204" s="15">
        <f t="shared" si="23"/>
        <v>0.4681818181818182</v>
      </c>
      <c r="AB204" s="15">
        <f t="shared" si="24"/>
        <v>0.53181818181818186</v>
      </c>
    </row>
    <row r="205" spans="1:28" x14ac:dyDescent="0.25">
      <c r="A205" s="2">
        <v>96</v>
      </c>
      <c r="B205" s="2" t="s">
        <v>33</v>
      </c>
      <c r="C205" s="2">
        <v>182</v>
      </c>
      <c r="D205" s="1" t="s">
        <v>171</v>
      </c>
      <c r="E205" s="1" t="s">
        <v>192</v>
      </c>
      <c r="F205" s="2">
        <v>1044</v>
      </c>
      <c r="G205" s="2" t="s">
        <v>11</v>
      </c>
      <c r="H205" s="1">
        <v>660</v>
      </c>
      <c r="I205" s="1">
        <v>24</v>
      </c>
      <c r="J205" s="1">
        <v>89</v>
      </c>
      <c r="K205" s="1">
        <v>38</v>
      </c>
      <c r="L205" s="1">
        <v>3</v>
      </c>
      <c r="M205" s="1">
        <v>7</v>
      </c>
      <c r="N205" s="1">
        <v>64</v>
      </c>
      <c r="O205" s="1">
        <v>1</v>
      </c>
      <c r="P205" s="1">
        <v>69</v>
      </c>
      <c r="Q205" s="1">
        <v>5</v>
      </c>
      <c r="R205" s="1">
        <v>3</v>
      </c>
      <c r="S205" s="1">
        <v>0</v>
      </c>
      <c r="T205" s="1">
        <v>0</v>
      </c>
      <c r="U205" s="1">
        <v>0</v>
      </c>
      <c r="V205" s="1">
        <v>4</v>
      </c>
      <c r="W205" s="1">
        <v>0</v>
      </c>
      <c r="X205" s="1">
        <v>6</v>
      </c>
      <c r="Y205" s="1">
        <f t="shared" si="21"/>
        <v>313</v>
      </c>
      <c r="Z205" s="1">
        <f t="shared" si="22"/>
        <v>347</v>
      </c>
      <c r="AA205" s="15">
        <f t="shared" si="23"/>
        <v>0.47424242424242424</v>
      </c>
      <c r="AB205" s="15">
        <f t="shared" si="24"/>
        <v>0.52575757575757576</v>
      </c>
    </row>
    <row r="206" spans="1:28" x14ac:dyDescent="0.25">
      <c r="A206" s="2">
        <v>97</v>
      </c>
      <c r="B206" s="2" t="s">
        <v>33</v>
      </c>
      <c r="C206" s="2">
        <v>182</v>
      </c>
      <c r="D206" s="1" t="s">
        <v>171</v>
      </c>
      <c r="E206" s="1" t="s">
        <v>192</v>
      </c>
      <c r="F206" s="2">
        <v>1045</v>
      </c>
      <c r="G206" s="2" t="s">
        <v>10</v>
      </c>
      <c r="H206" s="1">
        <v>624</v>
      </c>
      <c r="I206" s="1">
        <v>11</v>
      </c>
      <c r="J206" s="1">
        <v>117</v>
      </c>
      <c r="K206" s="1">
        <v>42</v>
      </c>
      <c r="L206" s="1">
        <v>4</v>
      </c>
      <c r="M206" s="1">
        <v>6</v>
      </c>
      <c r="N206" s="1">
        <v>29</v>
      </c>
      <c r="O206" s="1">
        <v>5</v>
      </c>
      <c r="P206" s="1">
        <v>90</v>
      </c>
      <c r="Q206" s="1">
        <v>7</v>
      </c>
      <c r="R206" s="1">
        <v>4</v>
      </c>
      <c r="S206" s="1">
        <v>2</v>
      </c>
      <c r="T206" s="1">
        <v>0</v>
      </c>
      <c r="U206" s="1">
        <v>1</v>
      </c>
      <c r="V206" s="1">
        <v>12</v>
      </c>
      <c r="W206" s="1">
        <v>0</v>
      </c>
      <c r="X206" s="1">
        <v>5</v>
      </c>
      <c r="Y206" s="1">
        <f t="shared" si="21"/>
        <v>335</v>
      </c>
      <c r="Z206" s="1">
        <f t="shared" si="22"/>
        <v>289</v>
      </c>
      <c r="AA206" s="15">
        <f t="shared" si="23"/>
        <v>0.53685897435897434</v>
      </c>
      <c r="AB206" s="15">
        <f t="shared" si="24"/>
        <v>0.46314102564102566</v>
      </c>
    </row>
    <row r="207" spans="1:28" x14ac:dyDescent="0.25">
      <c r="A207" s="2">
        <v>98</v>
      </c>
      <c r="B207" s="2" t="s">
        <v>33</v>
      </c>
      <c r="C207" s="2">
        <v>182</v>
      </c>
      <c r="D207" s="1" t="s">
        <v>171</v>
      </c>
      <c r="E207" s="1" t="s">
        <v>192</v>
      </c>
      <c r="F207" s="2">
        <v>1045</v>
      </c>
      <c r="G207" s="2" t="s">
        <v>11</v>
      </c>
      <c r="H207" s="1">
        <v>624</v>
      </c>
      <c r="I207" s="1">
        <v>18</v>
      </c>
      <c r="J207" s="1">
        <v>112</v>
      </c>
      <c r="K207" s="1">
        <v>37</v>
      </c>
      <c r="L207" s="1">
        <v>3</v>
      </c>
      <c r="M207" s="1">
        <v>2</v>
      </c>
      <c r="N207" s="1">
        <v>26</v>
      </c>
      <c r="O207" s="1">
        <v>6</v>
      </c>
      <c r="P207" s="1">
        <v>84</v>
      </c>
      <c r="Q207" s="1">
        <v>5</v>
      </c>
      <c r="R207" s="1">
        <v>3</v>
      </c>
      <c r="S207" s="1">
        <v>4</v>
      </c>
      <c r="T207" s="1">
        <v>1</v>
      </c>
      <c r="U207" s="1">
        <v>3</v>
      </c>
      <c r="V207" s="1">
        <v>12</v>
      </c>
      <c r="W207" s="1">
        <v>0</v>
      </c>
      <c r="X207" s="1">
        <v>10</v>
      </c>
      <c r="Y207" s="1">
        <f t="shared" si="21"/>
        <v>326</v>
      </c>
      <c r="Z207" s="1">
        <f t="shared" si="22"/>
        <v>298</v>
      </c>
      <c r="AA207" s="15">
        <f t="shared" si="23"/>
        <v>0.52243589743589747</v>
      </c>
      <c r="AB207" s="15">
        <f t="shared" si="24"/>
        <v>0.47756410256410259</v>
      </c>
    </row>
    <row r="208" spans="1:28" x14ac:dyDescent="0.25">
      <c r="A208" s="2">
        <v>99</v>
      </c>
      <c r="B208" s="2" t="s">
        <v>33</v>
      </c>
      <c r="C208" s="2">
        <v>182</v>
      </c>
      <c r="D208" s="1" t="s">
        <v>171</v>
      </c>
      <c r="E208" s="1" t="s">
        <v>193</v>
      </c>
      <c r="F208" s="2">
        <v>1046</v>
      </c>
      <c r="G208" s="2" t="s">
        <v>10</v>
      </c>
      <c r="H208" s="1">
        <v>436</v>
      </c>
      <c r="I208" s="1">
        <v>23</v>
      </c>
      <c r="J208" s="1">
        <v>92</v>
      </c>
      <c r="K208" s="1">
        <v>8</v>
      </c>
      <c r="L208" s="1">
        <v>0</v>
      </c>
      <c r="M208" s="1">
        <v>2</v>
      </c>
      <c r="N208" s="1">
        <v>25</v>
      </c>
      <c r="O208" s="1">
        <v>1</v>
      </c>
      <c r="P208" s="1">
        <v>44</v>
      </c>
      <c r="Q208" s="1">
        <v>9</v>
      </c>
      <c r="R208" s="1">
        <v>3</v>
      </c>
      <c r="S208" s="1">
        <v>0</v>
      </c>
      <c r="T208" s="1">
        <v>0</v>
      </c>
      <c r="U208" s="1">
        <v>0</v>
      </c>
      <c r="V208" s="1">
        <v>7</v>
      </c>
      <c r="W208" s="1">
        <v>1</v>
      </c>
      <c r="X208" s="1">
        <v>5</v>
      </c>
      <c r="Y208" s="1">
        <f t="shared" si="21"/>
        <v>220</v>
      </c>
      <c r="Z208" s="1">
        <f t="shared" si="22"/>
        <v>216</v>
      </c>
      <c r="AA208" s="15">
        <f t="shared" si="23"/>
        <v>0.50458715596330272</v>
      </c>
      <c r="AB208" s="15">
        <f t="shared" si="24"/>
        <v>0.49541284403669728</v>
      </c>
    </row>
    <row r="209" spans="1:28" x14ac:dyDescent="0.25">
      <c r="A209" s="2">
        <v>100</v>
      </c>
      <c r="B209" s="2" t="s">
        <v>33</v>
      </c>
      <c r="C209" s="2">
        <v>182</v>
      </c>
      <c r="D209" s="1" t="s">
        <v>171</v>
      </c>
      <c r="E209" s="1" t="s">
        <v>193</v>
      </c>
      <c r="F209" s="2">
        <v>1046</v>
      </c>
      <c r="G209" s="2" t="s">
        <v>11</v>
      </c>
      <c r="H209" s="1">
        <v>437</v>
      </c>
      <c r="I209" s="1">
        <v>28</v>
      </c>
      <c r="J209" s="1">
        <v>73</v>
      </c>
      <c r="K209" s="1">
        <v>10</v>
      </c>
      <c r="L209" s="1">
        <v>2</v>
      </c>
      <c r="M209" s="1">
        <v>4</v>
      </c>
      <c r="N209" s="1">
        <v>25</v>
      </c>
      <c r="O209" s="1">
        <v>1</v>
      </c>
      <c r="P209" s="1">
        <v>35</v>
      </c>
      <c r="Q209" s="1">
        <v>11</v>
      </c>
      <c r="R209" s="1">
        <v>2</v>
      </c>
      <c r="S209" s="1">
        <v>0</v>
      </c>
      <c r="T209" s="1">
        <v>0</v>
      </c>
      <c r="U209" s="1">
        <v>1</v>
      </c>
      <c r="V209" s="1">
        <v>1</v>
      </c>
      <c r="W209" s="1">
        <v>0</v>
      </c>
      <c r="X209" s="1">
        <v>8</v>
      </c>
      <c r="Y209" s="1">
        <f t="shared" si="21"/>
        <v>201</v>
      </c>
      <c r="Z209" s="1">
        <f t="shared" si="22"/>
        <v>236</v>
      </c>
      <c r="AA209" s="15">
        <f t="shared" si="23"/>
        <v>0.459954233409611</v>
      </c>
      <c r="AB209" s="15">
        <f t="shared" si="24"/>
        <v>0.54004576659038905</v>
      </c>
    </row>
    <row r="210" spans="1:28" x14ac:dyDescent="0.25">
      <c r="A210" s="2">
        <v>101</v>
      </c>
      <c r="B210" s="2" t="s">
        <v>33</v>
      </c>
      <c r="C210" s="2">
        <v>182</v>
      </c>
      <c r="D210" s="1" t="s">
        <v>171</v>
      </c>
      <c r="E210" s="1" t="s">
        <v>193</v>
      </c>
      <c r="F210" s="2">
        <v>1047</v>
      </c>
      <c r="G210" s="2" t="s">
        <v>10</v>
      </c>
      <c r="H210" s="1">
        <v>688</v>
      </c>
      <c r="I210" s="1">
        <v>52</v>
      </c>
      <c r="J210" s="1">
        <v>97</v>
      </c>
      <c r="K210" s="1">
        <v>32</v>
      </c>
      <c r="L210" s="1">
        <v>3</v>
      </c>
      <c r="M210" s="1">
        <v>3</v>
      </c>
      <c r="N210" s="1">
        <v>46</v>
      </c>
      <c r="O210" s="1">
        <v>2</v>
      </c>
      <c r="P210" s="1">
        <v>52</v>
      </c>
      <c r="Q210" s="1">
        <v>26</v>
      </c>
      <c r="R210" s="1">
        <v>7</v>
      </c>
      <c r="S210" s="1">
        <v>0</v>
      </c>
      <c r="T210" s="1">
        <v>0</v>
      </c>
      <c r="U210" s="1">
        <v>0</v>
      </c>
      <c r="V210" s="1">
        <v>6</v>
      </c>
      <c r="W210" s="1">
        <v>2</v>
      </c>
      <c r="X210" s="1">
        <v>15</v>
      </c>
      <c r="Y210" s="1">
        <f t="shared" si="21"/>
        <v>343</v>
      </c>
      <c r="Z210" s="1">
        <f t="shared" si="22"/>
        <v>345</v>
      </c>
      <c r="AA210" s="15">
        <f t="shared" si="23"/>
        <v>0.49854651162790697</v>
      </c>
      <c r="AB210" s="15">
        <f t="shared" si="24"/>
        <v>0.50145348837209303</v>
      </c>
    </row>
    <row r="211" spans="1:28" x14ac:dyDescent="0.25">
      <c r="A211" s="2">
        <v>102</v>
      </c>
      <c r="B211" s="2" t="s">
        <v>33</v>
      </c>
      <c r="C211" s="2">
        <v>182</v>
      </c>
      <c r="D211" s="1" t="s">
        <v>171</v>
      </c>
      <c r="E211" s="1" t="s">
        <v>194</v>
      </c>
      <c r="F211" s="2">
        <v>1048</v>
      </c>
      <c r="G211" s="2" t="s">
        <v>10</v>
      </c>
      <c r="H211" s="1">
        <v>716</v>
      </c>
      <c r="I211" s="1">
        <v>26</v>
      </c>
      <c r="J211" s="1">
        <v>108</v>
      </c>
      <c r="K211" s="1">
        <v>38</v>
      </c>
      <c r="L211" s="1">
        <v>3</v>
      </c>
      <c r="M211" s="1">
        <v>4</v>
      </c>
      <c r="N211" s="1">
        <v>45</v>
      </c>
      <c r="O211" s="1">
        <v>4</v>
      </c>
      <c r="P211" s="1">
        <v>118</v>
      </c>
      <c r="Q211" s="1">
        <v>12</v>
      </c>
      <c r="R211" s="1">
        <v>6</v>
      </c>
      <c r="S211" s="1">
        <v>0</v>
      </c>
      <c r="T211" s="1">
        <v>1</v>
      </c>
      <c r="U211" s="1">
        <v>1</v>
      </c>
      <c r="V211" s="1">
        <v>8</v>
      </c>
      <c r="W211" s="1">
        <v>0</v>
      </c>
      <c r="X211" s="1">
        <v>7</v>
      </c>
      <c r="Y211" s="1">
        <f t="shared" si="21"/>
        <v>381</v>
      </c>
      <c r="Z211" s="1">
        <f t="shared" si="22"/>
        <v>335</v>
      </c>
      <c r="AA211" s="15">
        <f t="shared" si="23"/>
        <v>0.53212290502793291</v>
      </c>
      <c r="AB211" s="15">
        <f t="shared" si="24"/>
        <v>0.46787709497206703</v>
      </c>
    </row>
    <row r="212" spans="1:28" x14ac:dyDescent="0.25">
      <c r="A212" s="2">
        <v>103</v>
      </c>
      <c r="B212" s="2" t="s">
        <v>33</v>
      </c>
      <c r="C212" s="2">
        <v>182</v>
      </c>
      <c r="D212" s="1" t="s">
        <v>171</v>
      </c>
      <c r="E212" s="1" t="s">
        <v>194</v>
      </c>
      <c r="F212" s="2">
        <v>1048</v>
      </c>
      <c r="G212" s="2" t="s">
        <v>11</v>
      </c>
      <c r="H212" s="1">
        <v>716</v>
      </c>
      <c r="I212" s="1">
        <v>22</v>
      </c>
      <c r="J212" s="1">
        <v>135</v>
      </c>
      <c r="K212" s="1">
        <v>40</v>
      </c>
      <c r="L212" s="1">
        <v>4</v>
      </c>
      <c r="M212" s="1">
        <v>6</v>
      </c>
      <c r="N212" s="1">
        <v>63</v>
      </c>
      <c r="O212" s="1">
        <v>8</v>
      </c>
      <c r="P212" s="1">
        <v>86</v>
      </c>
      <c r="Q212" s="1">
        <v>5</v>
      </c>
      <c r="R212" s="1">
        <v>11</v>
      </c>
      <c r="S212" s="1">
        <v>0</v>
      </c>
      <c r="T212" s="1">
        <v>0</v>
      </c>
      <c r="U212" s="1">
        <v>0</v>
      </c>
      <c r="V212" s="1">
        <v>7</v>
      </c>
      <c r="W212" s="1">
        <v>0</v>
      </c>
      <c r="X212" s="1">
        <v>9</v>
      </c>
      <c r="Y212" s="1">
        <f t="shared" si="21"/>
        <v>396</v>
      </c>
      <c r="Z212" s="1">
        <f t="shared" si="22"/>
        <v>320</v>
      </c>
      <c r="AA212" s="15">
        <f t="shared" si="23"/>
        <v>0.55307262569832405</v>
      </c>
      <c r="AB212" s="15">
        <f t="shared" si="24"/>
        <v>0.44692737430167595</v>
      </c>
    </row>
    <row r="213" spans="1:28" x14ac:dyDescent="0.25">
      <c r="A213" s="2">
        <v>104</v>
      </c>
      <c r="B213" s="2" t="s">
        <v>33</v>
      </c>
      <c r="C213" s="2">
        <v>182</v>
      </c>
      <c r="D213" s="1" t="s">
        <v>171</v>
      </c>
      <c r="E213" s="1" t="s">
        <v>194</v>
      </c>
      <c r="F213" s="2">
        <v>1048</v>
      </c>
      <c r="G213" s="2" t="s">
        <v>12</v>
      </c>
      <c r="H213" s="1">
        <v>717</v>
      </c>
      <c r="I213" s="1">
        <v>26</v>
      </c>
      <c r="J213" s="1">
        <v>101</v>
      </c>
      <c r="K213" s="1">
        <v>37</v>
      </c>
      <c r="L213" s="1">
        <v>2</v>
      </c>
      <c r="M213" s="1">
        <v>3</v>
      </c>
      <c r="N213" s="1">
        <v>78</v>
      </c>
      <c r="O213" s="1">
        <v>3</v>
      </c>
      <c r="P213" s="1">
        <v>91</v>
      </c>
      <c r="Q213" s="1">
        <v>1</v>
      </c>
      <c r="R213" s="1">
        <v>6</v>
      </c>
      <c r="S213" s="1">
        <v>1</v>
      </c>
      <c r="T213" s="1">
        <v>0</v>
      </c>
      <c r="U213" s="1">
        <v>2</v>
      </c>
      <c r="V213" s="1">
        <v>7</v>
      </c>
      <c r="W213" s="1">
        <v>0</v>
      </c>
      <c r="X213" s="1">
        <v>10</v>
      </c>
      <c r="Y213" s="1">
        <f t="shared" si="21"/>
        <v>368</v>
      </c>
      <c r="Z213" s="1">
        <f t="shared" si="22"/>
        <v>349</v>
      </c>
      <c r="AA213" s="15">
        <f t="shared" si="23"/>
        <v>0.51324965132496514</v>
      </c>
      <c r="AB213" s="15">
        <f t="shared" si="24"/>
        <v>0.48675034867503486</v>
      </c>
    </row>
    <row r="214" spans="1:28" x14ac:dyDescent="0.25">
      <c r="A214" s="2">
        <v>105</v>
      </c>
      <c r="B214" s="2" t="s">
        <v>33</v>
      </c>
      <c r="C214" s="2">
        <v>182</v>
      </c>
      <c r="D214" s="1" t="s">
        <v>171</v>
      </c>
      <c r="E214" s="1" t="s">
        <v>195</v>
      </c>
      <c r="F214" s="2">
        <v>1049</v>
      </c>
      <c r="G214" s="2" t="s">
        <v>10</v>
      </c>
      <c r="H214" s="1">
        <v>507</v>
      </c>
      <c r="I214" s="1">
        <v>48</v>
      </c>
      <c r="J214" s="1">
        <v>121</v>
      </c>
      <c r="K214" s="1">
        <v>8</v>
      </c>
      <c r="L214" s="1">
        <v>2</v>
      </c>
      <c r="M214" s="1">
        <v>4</v>
      </c>
      <c r="N214" s="1">
        <v>30</v>
      </c>
      <c r="O214" s="1">
        <v>2</v>
      </c>
      <c r="P214" s="1">
        <v>26</v>
      </c>
      <c r="Q214" s="1">
        <v>10</v>
      </c>
      <c r="R214" s="1">
        <v>3</v>
      </c>
      <c r="S214" s="1">
        <v>1</v>
      </c>
      <c r="T214" s="1">
        <v>0</v>
      </c>
      <c r="U214" s="1">
        <v>0</v>
      </c>
      <c r="V214" s="1">
        <v>6</v>
      </c>
      <c r="W214" s="1">
        <v>0</v>
      </c>
      <c r="X214" s="1">
        <v>11</v>
      </c>
      <c r="Y214" s="1">
        <f t="shared" si="21"/>
        <v>272</v>
      </c>
      <c r="Z214" s="1">
        <f t="shared" si="22"/>
        <v>235</v>
      </c>
      <c r="AA214" s="15">
        <f t="shared" si="23"/>
        <v>0.53648915187376722</v>
      </c>
      <c r="AB214" s="15">
        <f t="shared" si="24"/>
        <v>0.46351084812623272</v>
      </c>
    </row>
    <row r="215" spans="1:28" x14ac:dyDescent="0.25">
      <c r="A215" s="2">
        <v>106</v>
      </c>
      <c r="B215" s="2" t="s">
        <v>33</v>
      </c>
      <c r="C215" s="2">
        <v>182</v>
      </c>
      <c r="D215" s="1" t="s">
        <v>171</v>
      </c>
      <c r="E215" s="1" t="s">
        <v>195</v>
      </c>
      <c r="F215" s="2">
        <v>1050</v>
      </c>
      <c r="G215" s="2" t="s">
        <v>10</v>
      </c>
      <c r="H215" s="1">
        <v>438</v>
      </c>
      <c r="I215" s="1">
        <v>54</v>
      </c>
      <c r="J215" s="1">
        <v>64</v>
      </c>
      <c r="K215" s="1">
        <v>12</v>
      </c>
      <c r="L215" s="1">
        <v>5</v>
      </c>
      <c r="M215" s="1">
        <v>3</v>
      </c>
      <c r="N215" s="1">
        <v>18</v>
      </c>
      <c r="O215" s="1">
        <v>18</v>
      </c>
      <c r="P215" s="1">
        <v>44</v>
      </c>
      <c r="Q215" s="1">
        <v>0</v>
      </c>
      <c r="R215" s="1">
        <v>9</v>
      </c>
      <c r="S215" s="1">
        <v>2</v>
      </c>
      <c r="T215" s="1">
        <v>0</v>
      </c>
      <c r="U215" s="1">
        <v>0</v>
      </c>
      <c r="V215" s="1">
        <v>2</v>
      </c>
      <c r="W215" s="1">
        <v>0</v>
      </c>
      <c r="X215" s="1">
        <v>4</v>
      </c>
      <c r="Y215" s="1">
        <f t="shared" si="21"/>
        <v>235</v>
      </c>
      <c r="Z215" s="1">
        <f t="shared" si="22"/>
        <v>203</v>
      </c>
      <c r="AA215" s="15">
        <f t="shared" si="23"/>
        <v>0.5365296803652968</v>
      </c>
      <c r="AB215" s="15">
        <f t="shared" si="24"/>
        <v>0.4634703196347032</v>
      </c>
    </row>
    <row r="216" spans="1:28" x14ac:dyDescent="0.25">
      <c r="A216" s="2">
        <v>107</v>
      </c>
      <c r="B216" s="2" t="s">
        <v>33</v>
      </c>
      <c r="C216" s="2">
        <v>182</v>
      </c>
      <c r="D216" s="1" t="s">
        <v>171</v>
      </c>
      <c r="E216" s="1" t="s">
        <v>195</v>
      </c>
      <c r="F216" s="2">
        <v>1050</v>
      </c>
      <c r="G216" s="2" t="s">
        <v>11</v>
      </c>
      <c r="H216" s="1">
        <v>439</v>
      </c>
      <c r="I216" s="1">
        <v>53</v>
      </c>
      <c r="J216" s="1">
        <v>57</v>
      </c>
      <c r="K216" s="1">
        <v>16</v>
      </c>
      <c r="L216" s="1">
        <v>9</v>
      </c>
      <c r="M216" s="1">
        <v>1</v>
      </c>
      <c r="N216" s="1">
        <v>14</v>
      </c>
      <c r="O216" s="1">
        <v>10</v>
      </c>
      <c r="P216" s="1">
        <v>36</v>
      </c>
      <c r="Q216" s="1">
        <v>1</v>
      </c>
      <c r="R216" s="1">
        <v>21</v>
      </c>
      <c r="S216" s="1">
        <v>0</v>
      </c>
      <c r="T216" s="1">
        <v>0</v>
      </c>
      <c r="U216" s="1">
        <v>0</v>
      </c>
      <c r="V216" s="1">
        <v>5</v>
      </c>
      <c r="W216" s="1">
        <v>0</v>
      </c>
      <c r="X216" s="1">
        <v>5</v>
      </c>
      <c r="Y216" s="1">
        <f t="shared" si="21"/>
        <v>228</v>
      </c>
      <c r="Z216" s="1">
        <f t="shared" si="22"/>
        <v>211</v>
      </c>
      <c r="AA216" s="15">
        <f t="shared" si="23"/>
        <v>0.51936218678815493</v>
      </c>
      <c r="AB216" s="15">
        <f t="shared" si="24"/>
        <v>0.48063781321184512</v>
      </c>
    </row>
    <row r="217" spans="1:28" x14ac:dyDescent="0.25">
      <c r="A217" s="2">
        <v>108</v>
      </c>
      <c r="B217" s="2" t="s">
        <v>33</v>
      </c>
      <c r="C217" s="2">
        <v>182</v>
      </c>
      <c r="D217" s="1" t="s">
        <v>171</v>
      </c>
      <c r="E217" s="1" t="s">
        <v>195</v>
      </c>
      <c r="F217" s="2">
        <v>1051</v>
      </c>
      <c r="G217" s="2" t="s">
        <v>10</v>
      </c>
      <c r="H217" s="1">
        <v>653</v>
      </c>
      <c r="I217" s="1">
        <v>74</v>
      </c>
      <c r="J217" s="1">
        <v>100</v>
      </c>
      <c r="K217" s="1">
        <v>18</v>
      </c>
      <c r="L217" s="1">
        <v>3</v>
      </c>
      <c r="M217" s="1">
        <v>3</v>
      </c>
      <c r="N217" s="1">
        <v>22</v>
      </c>
      <c r="O217" s="1">
        <v>9</v>
      </c>
      <c r="P217" s="1">
        <v>88</v>
      </c>
      <c r="Q217" s="1">
        <v>10</v>
      </c>
      <c r="R217" s="1">
        <v>2</v>
      </c>
      <c r="S217" s="1">
        <v>1</v>
      </c>
      <c r="T217" s="1">
        <v>0</v>
      </c>
      <c r="U217" s="1">
        <v>0</v>
      </c>
      <c r="V217" s="1">
        <v>4</v>
      </c>
      <c r="W217" s="1">
        <v>0</v>
      </c>
      <c r="X217" s="1">
        <v>12</v>
      </c>
      <c r="Y217" s="1">
        <f t="shared" ref="Y217:Y280" si="25">SUM(I217:X217)</f>
        <v>346</v>
      </c>
      <c r="Z217" s="1">
        <f t="shared" ref="Z217:Z280" si="26">H217-Y217</f>
        <v>307</v>
      </c>
      <c r="AA217" s="15">
        <f t="shared" ref="AA217:AA280" si="27">Y217/H217</f>
        <v>0.52986217457886675</v>
      </c>
      <c r="AB217" s="15">
        <f t="shared" ref="AB217:AB280" si="28">Z217/H217</f>
        <v>0.47013782542113325</v>
      </c>
    </row>
    <row r="218" spans="1:28" x14ac:dyDescent="0.25">
      <c r="A218" s="2">
        <v>109</v>
      </c>
      <c r="B218" s="2" t="s">
        <v>33</v>
      </c>
      <c r="C218" s="2">
        <v>182</v>
      </c>
      <c r="D218" s="1" t="s">
        <v>171</v>
      </c>
      <c r="E218" s="1" t="s">
        <v>195</v>
      </c>
      <c r="F218" s="2">
        <v>1051</v>
      </c>
      <c r="G218" s="2" t="s">
        <v>11</v>
      </c>
      <c r="H218" s="1">
        <v>653</v>
      </c>
      <c r="I218" s="1">
        <v>66</v>
      </c>
      <c r="J218" s="1">
        <v>81</v>
      </c>
      <c r="K218" s="1">
        <v>28</v>
      </c>
      <c r="L218" s="1">
        <v>3</v>
      </c>
      <c r="M218" s="1">
        <v>5</v>
      </c>
      <c r="N218" s="1">
        <v>37</v>
      </c>
      <c r="O218" s="1">
        <v>4</v>
      </c>
      <c r="P218" s="1">
        <v>82</v>
      </c>
      <c r="Q218" s="1">
        <v>8</v>
      </c>
      <c r="R218" s="1">
        <v>3</v>
      </c>
      <c r="S218" s="1">
        <v>1</v>
      </c>
      <c r="T218" s="1">
        <v>0</v>
      </c>
      <c r="U218" s="1">
        <v>0</v>
      </c>
      <c r="V218" s="1">
        <v>3</v>
      </c>
      <c r="W218" s="1">
        <v>0</v>
      </c>
      <c r="X218" s="1">
        <v>7</v>
      </c>
      <c r="Y218" s="1">
        <f t="shared" si="25"/>
        <v>328</v>
      </c>
      <c r="Z218" s="1">
        <f t="shared" si="26"/>
        <v>325</v>
      </c>
      <c r="AA218" s="15">
        <f t="shared" si="27"/>
        <v>0.50229709035222048</v>
      </c>
      <c r="AB218" s="15">
        <f t="shared" si="28"/>
        <v>0.49770290964777947</v>
      </c>
    </row>
    <row r="219" spans="1:28" x14ac:dyDescent="0.25">
      <c r="A219" s="2">
        <v>110</v>
      </c>
      <c r="B219" s="2" t="s">
        <v>33</v>
      </c>
      <c r="C219" s="2">
        <v>182</v>
      </c>
      <c r="D219" s="1" t="s">
        <v>171</v>
      </c>
      <c r="E219" s="1" t="s">
        <v>196</v>
      </c>
      <c r="F219" s="2">
        <v>1052</v>
      </c>
      <c r="G219" s="2" t="s">
        <v>10</v>
      </c>
      <c r="H219" s="1">
        <v>697</v>
      </c>
      <c r="I219" s="1">
        <v>16</v>
      </c>
      <c r="J219" s="1">
        <v>86</v>
      </c>
      <c r="K219" s="1">
        <v>24</v>
      </c>
      <c r="L219" s="1">
        <v>3</v>
      </c>
      <c r="M219" s="1">
        <v>5</v>
      </c>
      <c r="N219" s="1">
        <v>58</v>
      </c>
      <c r="O219" s="1">
        <v>3</v>
      </c>
      <c r="P219" s="1">
        <v>76</v>
      </c>
      <c r="Q219" s="1">
        <v>21</v>
      </c>
      <c r="R219" s="1">
        <v>3</v>
      </c>
      <c r="S219" s="1">
        <v>1</v>
      </c>
      <c r="T219" s="1">
        <v>0</v>
      </c>
      <c r="U219" s="1">
        <v>0</v>
      </c>
      <c r="V219" s="1">
        <v>4</v>
      </c>
      <c r="W219" s="1">
        <v>0</v>
      </c>
      <c r="X219" s="1">
        <v>13</v>
      </c>
      <c r="Y219" s="1">
        <f t="shared" si="25"/>
        <v>313</v>
      </c>
      <c r="Z219" s="1">
        <f t="shared" si="26"/>
        <v>384</v>
      </c>
      <c r="AA219" s="15">
        <f t="shared" si="27"/>
        <v>0.44906743185078912</v>
      </c>
      <c r="AB219" s="15">
        <f t="shared" si="28"/>
        <v>0.55093256814921088</v>
      </c>
    </row>
    <row r="220" spans="1:28" x14ac:dyDescent="0.25">
      <c r="A220" s="2">
        <v>111</v>
      </c>
      <c r="B220" s="2" t="s">
        <v>33</v>
      </c>
      <c r="C220" s="2">
        <v>182</v>
      </c>
      <c r="D220" s="1" t="s">
        <v>171</v>
      </c>
      <c r="E220" s="1" t="s">
        <v>196</v>
      </c>
      <c r="F220" s="2">
        <v>1052</v>
      </c>
      <c r="G220" s="2" t="s">
        <v>11</v>
      </c>
      <c r="H220" s="1">
        <v>698</v>
      </c>
      <c r="I220" s="1">
        <v>11</v>
      </c>
      <c r="J220" s="1">
        <v>78</v>
      </c>
      <c r="K220" s="1">
        <v>26</v>
      </c>
      <c r="L220" s="1">
        <v>6</v>
      </c>
      <c r="M220" s="1">
        <v>4</v>
      </c>
      <c r="N220" s="1">
        <v>49</v>
      </c>
      <c r="O220" s="1">
        <v>4</v>
      </c>
      <c r="P220" s="1">
        <v>72</v>
      </c>
      <c r="Q220" s="1">
        <v>12</v>
      </c>
      <c r="R220" s="1">
        <v>6</v>
      </c>
      <c r="S220" s="1">
        <v>1</v>
      </c>
      <c r="T220" s="1">
        <v>0</v>
      </c>
      <c r="U220" s="1">
        <v>0</v>
      </c>
      <c r="V220" s="1">
        <v>7</v>
      </c>
      <c r="W220" s="1">
        <v>1</v>
      </c>
      <c r="X220" s="1">
        <v>10</v>
      </c>
      <c r="Y220" s="1">
        <f t="shared" si="25"/>
        <v>287</v>
      </c>
      <c r="Z220" s="1">
        <f t="shared" si="26"/>
        <v>411</v>
      </c>
      <c r="AA220" s="15">
        <f t="shared" si="27"/>
        <v>0.41117478510028654</v>
      </c>
      <c r="AB220" s="15">
        <f t="shared" si="28"/>
        <v>0.58882521489971351</v>
      </c>
    </row>
    <row r="221" spans="1:28" x14ac:dyDescent="0.25">
      <c r="A221" s="2">
        <v>112</v>
      </c>
      <c r="B221" s="2" t="s">
        <v>33</v>
      </c>
      <c r="C221" s="2">
        <v>182</v>
      </c>
      <c r="D221" s="1" t="s">
        <v>171</v>
      </c>
      <c r="E221" s="1" t="s">
        <v>196</v>
      </c>
      <c r="F221" s="2">
        <v>1052</v>
      </c>
      <c r="G221" s="2" t="s">
        <v>12</v>
      </c>
      <c r="H221" s="1">
        <v>698</v>
      </c>
      <c r="I221" s="1">
        <v>18</v>
      </c>
      <c r="J221" s="1">
        <v>88</v>
      </c>
      <c r="K221" s="1">
        <v>27</v>
      </c>
      <c r="L221" s="1">
        <v>6</v>
      </c>
      <c r="M221" s="1">
        <v>9</v>
      </c>
      <c r="N221" s="1">
        <v>40</v>
      </c>
      <c r="O221" s="1">
        <v>9</v>
      </c>
      <c r="P221" s="1">
        <v>86</v>
      </c>
      <c r="Q221" s="1">
        <v>14</v>
      </c>
      <c r="R221" s="1">
        <v>4</v>
      </c>
      <c r="S221" s="1">
        <v>0</v>
      </c>
      <c r="T221" s="1">
        <v>0</v>
      </c>
      <c r="U221" s="1">
        <v>0</v>
      </c>
      <c r="V221" s="1">
        <v>6</v>
      </c>
      <c r="W221" s="1">
        <v>1</v>
      </c>
      <c r="X221" s="1">
        <v>4</v>
      </c>
      <c r="Y221" s="1">
        <f t="shared" si="25"/>
        <v>312</v>
      </c>
      <c r="Z221" s="1">
        <f t="shared" si="26"/>
        <v>386</v>
      </c>
      <c r="AA221" s="15">
        <f t="shared" si="27"/>
        <v>0.44699140401146131</v>
      </c>
      <c r="AB221" s="15">
        <f t="shared" si="28"/>
        <v>0.55300859598853869</v>
      </c>
    </row>
    <row r="222" spans="1:28" x14ac:dyDescent="0.25">
      <c r="A222" s="2">
        <v>113</v>
      </c>
      <c r="B222" s="2" t="s">
        <v>33</v>
      </c>
      <c r="C222" s="2">
        <v>182</v>
      </c>
      <c r="D222" s="1" t="s">
        <v>171</v>
      </c>
      <c r="E222" s="1" t="s">
        <v>196</v>
      </c>
      <c r="F222" s="2">
        <v>1052</v>
      </c>
      <c r="G222" s="2" t="s">
        <v>13</v>
      </c>
      <c r="H222" s="1">
        <v>698</v>
      </c>
      <c r="I222" s="1">
        <v>19</v>
      </c>
      <c r="J222" s="1">
        <v>82</v>
      </c>
      <c r="K222" s="1">
        <v>16</v>
      </c>
      <c r="L222" s="1">
        <v>3</v>
      </c>
      <c r="M222" s="1">
        <v>5</v>
      </c>
      <c r="N222" s="1">
        <v>39</v>
      </c>
      <c r="O222" s="1">
        <v>7</v>
      </c>
      <c r="P222" s="1">
        <v>78</v>
      </c>
      <c r="Q222" s="1">
        <v>9</v>
      </c>
      <c r="R222" s="1">
        <v>5</v>
      </c>
      <c r="S222" s="1">
        <v>0</v>
      </c>
      <c r="T222" s="1">
        <v>1</v>
      </c>
      <c r="U222" s="1">
        <v>2</v>
      </c>
      <c r="V222" s="1">
        <v>8</v>
      </c>
      <c r="W222" s="1">
        <v>1</v>
      </c>
      <c r="X222" s="1">
        <v>15</v>
      </c>
      <c r="Y222" s="1">
        <f t="shared" si="25"/>
        <v>290</v>
      </c>
      <c r="Z222" s="1">
        <f t="shared" si="26"/>
        <v>408</v>
      </c>
      <c r="AA222" s="15">
        <f t="shared" si="27"/>
        <v>0.41547277936962751</v>
      </c>
      <c r="AB222" s="15">
        <f t="shared" si="28"/>
        <v>0.58452722063037255</v>
      </c>
    </row>
    <row r="223" spans="1:28" x14ac:dyDescent="0.25">
      <c r="A223" s="2">
        <v>114</v>
      </c>
      <c r="B223" s="2" t="s">
        <v>33</v>
      </c>
      <c r="C223" s="2">
        <v>182</v>
      </c>
      <c r="D223" s="1" t="s">
        <v>171</v>
      </c>
      <c r="E223" s="1" t="s">
        <v>197</v>
      </c>
      <c r="F223" s="2">
        <v>1053</v>
      </c>
      <c r="G223" s="2" t="s">
        <v>10</v>
      </c>
      <c r="H223" s="1">
        <v>714</v>
      </c>
      <c r="I223" s="1">
        <v>24</v>
      </c>
      <c r="J223" s="1">
        <v>67</v>
      </c>
      <c r="K223" s="1">
        <v>35</v>
      </c>
      <c r="L223" s="1">
        <v>1</v>
      </c>
      <c r="M223" s="1">
        <v>1</v>
      </c>
      <c r="N223" s="1">
        <v>40</v>
      </c>
      <c r="O223" s="1">
        <v>8</v>
      </c>
      <c r="P223" s="1">
        <v>88</v>
      </c>
      <c r="Q223" s="1">
        <v>19</v>
      </c>
      <c r="R223" s="1">
        <v>4</v>
      </c>
      <c r="S223" s="1">
        <v>1</v>
      </c>
      <c r="T223" s="1">
        <v>0</v>
      </c>
      <c r="U223" s="1">
        <v>1</v>
      </c>
      <c r="V223" s="1">
        <v>10</v>
      </c>
      <c r="W223" s="1">
        <v>0</v>
      </c>
      <c r="X223" s="1">
        <v>8</v>
      </c>
      <c r="Y223" s="1">
        <f t="shared" si="25"/>
        <v>307</v>
      </c>
      <c r="Z223" s="1">
        <f t="shared" si="26"/>
        <v>407</v>
      </c>
      <c r="AA223" s="15">
        <f t="shared" si="27"/>
        <v>0.42997198879551823</v>
      </c>
      <c r="AB223" s="15">
        <f t="shared" si="28"/>
        <v>0.57002801120448177</v>
      </c>
    </row>
    <row r="224" spans="1:28" x14ac:dyDescent="0.25">
      <c r="A224" s="2">
        <v>115</v>
      </c>
      <c r="B224" s="2" t="s">
        <v>33</v>
      </c>
      <c r="C224" s="2">
        <v>182</v>
      </c>
      <c r="D224" s="1" t="s">
        <v>171</v>
      </c>
      <c r="E224" s="1" t="s">
        <v>197</v>
      </c>
      <c r="F224" s="2">
        <v>1053</v>
      </c>
      <c r="G224" s="2" t="s">
        <v>11</v>
      </c>
      <c r="H224" s="1">
        <v>714</v>
      </c>
      <c r="I224" s="1">
        <v>9</v>
      </c>
      <c r="J224" s="1">
        <v>69</v>
      </c>
      <c r="K224" s="1">
        <v>28</v>
      </c>
      <c r="L224" s="1">
        <v>2</v>
      </c>
      <c r="M224" s="1">
        <v>1</v>
      </c>
      <c r="N224" s="1">
        <v>36</v>
      </c>
      <c r="O224" s="1">
        <v>3</v>
      </c>
      <c r="P224" s="1">
        <v>96</v>
      </c>
      <c r="Q224" s="1">
        <v>8</v>
      </c>
      <c r="R224" s="1">
        <v>5</v>
      </c>
      <c r="S224" s="1">
        <v>1</v>
      </c>
      <c r="T224" s="1">
        <v>0</v>
      </c>
      <c r="U224" s="1">
        <v>1</v>
      </c>
      <c r="V224" s="1">
        <v>3</v>
      </c>
      <c r="W224" s="1">
        <v>0</v>
      </c>
      <c r="X224" s="1">
        <v>5</v>
      </c>
      <c r="Y224" s="1">
        <f t="shared" si="25"/>
        <v>267</v>
      </c>
      <c r="Z224" s="1">
        <f t="shared" si="26"/>
        <v>447</v>
      </c>
      <c r="AA224" s="15">
        <f t="shared" si="27"/>
        <v>0.37394957983193278</v>
      </c>
      <c r="AB224" s="15">
        <f t="shared" si="28"/>
        <v>0.62605042016806722</v>
      </c>
    </row>
    <row r="225" spans="1:28" x14ac:dyDescent="0.25">
      <c r="A225" s="2">
        <v>116</v>
      </c>
      <c r="B225" s="2" t="s">
        <v>33</v>
      </c>
      <c r="C225" s="2">
        <v>182</v>
      </c>
      <c r="D225" s="1" t="s">
        <v>171</v>
      </c>
      <c r="E225" s="1" t="s">
        <v>197</v>
      </c>
      <c r="F225" s="2">
        <v>1053</v>
      </c>
      <c r="G225" s="2" t="s">
        <v>12</v>
      </c>
      <c r="H225" s="1">
        <v>714</v>
      </c>
      <c r="I225" s="1">
        <v>22</v>
      </c>
      <c r="J225" s="1">
        <v>67</v>
      </c>
      <c r="K225" s="1">
        <v>28</v>
      </c>
      <c r="L225" s="1">
        <v>3</v>
      </c>
      <c r="M225" s="1">
        <v>4</v>
      </c>
      <c r="N225" s="1">
        <v>44</v>
      </c>
      <c r="O225" s="1">
        <v>8</v>
      </c>
      <c r="P225" s="1">
        <v>115</v>
      </c>
      <c r="Q225" s="1">
        <v>6</v>
      </c>
      <c r="R225" s="1">
        <v>2</v>
      </c>
      <c r="S225" s="1">
        <v>2</v>
      </c>
      <c r="T225" s="1">
        <v>0</v>
      </c>
      <c r="U225" s="1">
        <v>1</v>
      </c>
      <c r="V225" s="1">
        <v>7</v>
      </c>
      <c r="W225" s="1">
        <v>0</v>
      </c>
      <c r="X225" s="1">
        <v>5</v>
      </c>
      <c r="Y225" s="1">
        <f t="shared" si="25"/>
        <v>314</v>
      </c>
      <c r="Z225" s="1">
        <f t="shared" si="26"/>
        <v>400</v>
      </c>
      <c r="AA225" s="15">
        <f t="shared" si="27"/>
        <v>0.43977591036414565</v>
      </c>
      <c r="AB225" s="15">
        <f t="shared" si="28"/>
        <v>0.56022408963585435</v>
      </c>
    </row>
    <row r="226" spans="1:28" x14ac:dyDescent="0.25">
      <c r="A226" s="2">
        <v>117</v>
      </c>
      <c r="B226" s="2" t="s">
        <v>33</v>
      </c>
      <c r="C226" s="2">
        <v>182</v>
      </c>
      <c r="D226" s="1" t="s">
        <v>171</v>
      </c>
      <c r="E226" s="1" t="s">
        <v>197</v>
      </c>
      <c r="F226" s="2">
        <v>1053</v>
      </c>
      <c r="G226" s="2" t="s">
        <v>13</v>
      </c>
      <c r="H226" s="1">
        <v>715</v>
      </c>
      <c r="I226" s="1">
        <v>14</v>
      </c>
      <c r="J226" s="1">
        <v>81</v>
      </c>
      <c r="K226" s="1">
        <v>30</v>
      </c>
      <c r="L226" s="1">
        <v>5</v>
      </c>
      <c r="M226" s="1">
        <v>7</v>
      </c>
      <c r="N226" s="1">
        <v>35</v>
      </c>
      <c r="O226" s="1">
        <v>5</v>
      </c>
      <c r="P226" s="1">
        <v>99</v>
      </c>
      <c r="Q226" s="1">
        <v>14</v>
      </c>
      <c r="R226" s="1">
        <v>5</v>
      </c>
      <c r="S226" s="1">
        <v>0</v>
      </c>
      <c r="T226" s="1">
        <v>0</v>
      </c>
      <c r="U226" s="1">
        <v>0</v>
      </c>
      <c r="V226" s="1">
        <v>4</v>
      </c>
      <c r="W226" s="1">
        <v>0</v>
      </c>
      <c r="X226" s="1">
        <v>6</v>
      </c>
      <c r="Y226" s="1">
        <f t="shared" si="25"/>
        <v>305</v>
      </c>
      <c r="Z226" s="1">
        <f t="shared" si="26"/>
        <v>410</v>
      </c>
      <c r="AA226" s="15">
        <f t="shared" si="27"/>
        <v>0.42657342657342656</v>
      </c>
      <c r="AB226" s="15">
        <f t="shared" si="28"/>
        <v>0.57342657342657344</v>
      </c>
    </row>
    <row r="227" spans="1:28" x14ac:dyDescent="0.25">
      <c r="A227" s="2">
        <v>118</v>
      </c>
      <c r="B227" s="2" t="s">
        <v>33</v>
      </c>
      <c r="C227" s="2">
        <v>182</v>
      </c>
      <c r="D227" s="1" t="s">
        <v>171</v>
      </c>
      <c r="E227" s="1" t="s">
        <v>197</v>
      </c>
      <c r="F227" s="2">
        <v>1053</v>
      </c>
      <c r="G227" s="2" t="s">
        <v>14</v>
      </c>
      <c r="H227" s="1">
        <v>715</v>
      </c>
      <c r="I227" s="1">
        <v>17</v>
      </c>
      <c r="J227" s="1">
        <v>74</v>
      </c>
      <c r="K227" s="1">
        <v>30</v>
      </c>
      <c r="L227" s="1">
        <v>3</v>
      </c>
      <c r="M227" s="1">
        <v>1</v>
      </c>
      <c r="N227" s="1">
        <v>43</v>
      </c>
      <c r="O227" s="1">
        <v>8</v>
      </c>
      <c r="P227" s="1">
        <v>99</v>
      </c>
      <c r="Q227" s="1">
        <v>13</v>
      </c>
      <c r="R227" s="1">
        <v>5</v>
      </c>
      <c r="S227" s="1">
        <v>0</v>
      </c>
      <c r="T227" s="1">
        <v>1</v>
      </c>
      <c r="U227" s="1">
        <v>2</v>
      </c>
      <c r="V227" s="1">
        <v>9</v>
      </c>
      <c r="W227" s="1">
        <v>0</v>
      </c>
      <c r="X227" s="1">
        <v>7</v>
      </c>
      <c r="Y227" s="1">
        <f t="shared" si="25"/>
        <v>312</v>
      </c>
      <c r="Z227" s="1">
        <f t="shared" si="26"/>
        <v>403</v>
      </c>
      <c r="AA227" s="15">
        <f t="shared" si="27"/>
        <v>0.43636363636363634</v>
      </c>
      <c r="AB227" s="15">
        <f t="shared" si="28"/>
        <v>0.5636363636363636</v>
      </c>
    </row>
    <row r="228" spans="1:28" x14ac:dyDescent="0.25">
      <c r="A228" s="2">
        <v>119</v>
      </c>
      <c r="B228" s="2" t="s">
        <v>33</v>
      </c>
      <c r="C228" s="2">
        <v>182</v>
      </c>
      <c r="D228" s="1" t="s">
        <v>171</v>
      </c>
      <c r="E228" s="1" t="s">
        <v>198</v>
      </c>
      <c r="F228" s="2">
        <v>1054</v>
      </c>
      <c r="G228" s="2" t="s">
        <v>10</v>
      </c>
      <c r="H228" s="1">
        <v>605</v>
      </c>
      <c r="I228" s="1">
        <v>10</v>
      </c>
      <c r="J228" s="1">
        <v>38</v>
      </c>
      <c r="K228" s="1">
        <v>29</v>
      </c>
      <c r="L228" s="1">
        <v>2</v>
      </c>
      <c r="M228" s="1">
        <v>3</v>
      </c>
      <c r="N228" s="1">
        <v>46</v>
      </c>
      <c r="O228" s="1">
        <v>1</v>
      </c>
      <c r="P228" s="1">
        <v>84</v>
      </c>
      <c r="Q228" s="1">
        <v>14</v>
      </c>
      <c r="R228" s="1">
        <v>1</v>
      </c>
      <c r="S228" s="1">
        <v>0</v>
      </c>
      <c r="T228" s="1">
        <v>2</v>
      </c>
      <c r="U228" s="1">
        <v>1</v>
      </c>
      <c r="V228" s="1">
        <v>4</v>
      </c>
      <c r="W228" s="1">
        <v>1</v>
      </c>
      <c r="X228" s="1">
        <v>4</v>
      </c>
      <c r="Y228" s="1">
        <f t="shared" si="25"/>
        <v>240</v>
      </c>
      <c r="Z228" s="1">
        <f t="shared" si="26"/>
        <v>365</v>
      </c>
      <c r="AA228" s="15">
        <f t="shared" si="27"/>
        <v>0.39669421487603307</v>
      </c>
      <c r="AB228" s="15">
        <f t="shared" si="28"/>
        <v>0.60330578512396693</v>
      </c>
    </row>
    <row r="229" spans="1:28" x14ac:dyDescent="0.25">
      <c r="A229" s="2">
        <v>120</v>
      </c>
      <c r="B229" s="2" t="s">
        <v>33</v>
      </c>
      <c r="C229" s="2">
        <v>182</v>
      </c>
      <c r="D229" s="1" t="s">
        <v>171</v>
      </c>
      <c r="E229" s="1" t="s">
        <v>198</v>
      </c>
      <c r="F229" s="2">
        <v>1054</v>
      </c>
      <c r="G229" s="2" t="s">
        <v>11</v>
      </c>
      <c r="H229" s="1">
        <v>605</v>
      </c>
      <c r="I229" s="1">
        <v>14</v>
      </c>
      <c r="J229" s="1">
        <v>62</v>
      </c>
      <c r="K229" s="1">
        <v>32</v>
      </c>
      <c r="L229" s="1">
        <v>1</v>
      </c>
      <c r="M229" s="1">
        <v>4</v>
      </c>
      <c r="N229" s="1">
        <v>31</v>
      </c>
      <c r="O229" s="1">
        <v>2</v>
      </c>
      <c r="P229" s="1">
        <v>85</v>
      </c>
      <c r="Q229" s="1">
        <v>22</v>
      </c>
      <c r="R229" s="1">
        <v>4</v>
      </c>
      <c r="S229" s="1">
        <v>0</v>
      </c>
      <c r="T229" s="1">
        <v>2</v>
      </c>
      <c r="U229" s="1">
        <v>1</v>
      </c>
      <c r="V229" s="1">
        <v>3</v>
      </c>
      <c r="W229" s="1">
        <v>1</v>
      </c>
      <c r="X229" s="1">
        <v>0</v>
      </c>
      <c r="Y229" s="1">
        <f t="shared" si="25"/>
        <v>264</v>
      </c>
      <c r="Z229" s="1">
        <f t="shared" si="26"/>
        <v>341</v>
      </c>
      <c r="AA229" s="15">
        <f t="shared" si="27"/>
        <v>0.43636363636363634</v>
      </c>
      <c r="AB229" s="15">
        <f t="shared" si="28"/>
        <v>0.5636363636363636</v>
      </c>
    </row>
    <row r="230" spans="1:28" x14ac:dyDescent="0.25">
      <c r="A230" s="2">
        <v>121</v>
      </c>
      <c r="B230" s="2" t="s">
        <v>33</v>
      </c>
      <c r="C230" s="2">
        <v>182</v>
      </c>
      <c r="D230" s="1" t="s">
        <v>171</v>
      </c>
      <c r="E230" s="1" t="s">
        <v>198</v>
      </c>
      <c r="F230" s="2">
        <v>1054</v>
      </c>
      <c r="G230" s="2" t="s">
        <v>12</v>
      </c>
      <c r="H230" s="1">
        <v>605</v>
      </c>
      <c r="I230" s="1">
        <v>12</v>
      </c>
      <c r="J230" s="1">
        <v>55</v>
      </c>
      <c r="K230" s="1">
        <v>29</v>
      </c>
      <c r="L230" s="1">
        <v>4</v>
      </c>
      <c r="M230" s="1">
        <v>5</v>
      </c>
      <c r="N230" s="1">
        <v>33</v>
      </c>
      <c r="O230" s="1">
        <v>5</v>
      </c>
      <c r="P230" s="1">
        <v>95</v>
      </c>
      <c r="Q230" s="1">
        <v>8</v>
      </c>
      <c r="R230" s="1">
        <v>4</v>
      </c>
      <c r="S230" s="1">
        <v>0</v>
      </c>
      <c r="T230" s="1">
        <v>0</v>
      </c>
      <c r="U230" s="1">
        <v>1</v>
      </c>
      <c r="V230" s="1">
        <v>3</v>
      </c>
      <c r="W230" s="1">
        <v>0</v>
      </c>
      <c r="X230" s="1">
        <v>3</v>
      </c>
      <c r="Y230" s="1">
        <f t="shared" si="25"/>
        <v>257</v>
      </c>
      <c r="Z230" s="1">
        <f t="shared" si="26"/>
        <v>348</v>
      </c>
      <c r="AA230" s="15">
        <f t="shared" si="27"/>
        <v>0.42479338842975206</v>
      </c>
      <c r="AB230" s="15">
        <f t="shared" si="28"/>
        <v>0.57520661157024788</v>
      </c>
    </row>
    <row r="231" spans="1:28" x14ac:dyDescent="0.25">
      <c r="A231" s="2">
        <v>122</v>
      </c>
      <c r="B231" s="2" t="s">
        <v>33</v>
      </c>
      <c r="C231" s="2">
        <v>182</v>
      </c>
      <c r="D231" s="1" t="s">
        <v>171</v>
      </c>
      <c r="E231" s="1" t="s">
        <v>198</v>
      </c>
      <c r="F231" s="2">
        <v>1054</v>
      </c>
      <c r="G231" s="2" t="s">
        <v>13</v>
      </c>
      <c r="H231" s="1">
        <v>605</v>
      </c>
      <c r="I231" s="1">
        <v>11</v>
      </c>
      <c r="J231" s="1">
        <v>51</v>
      </c>
      <c r="K231" s="1">
        <v>29</v>
      </c>
      <c r="L231" s="1">
        <v>5</v>
      </c>
      <c r="M231" s="1">
        <v>2</v>
      </c>
      <c r="N231" s="1">
        <v>31</v>
      </c>
      <c r="O231" s="1">
        <v>4</v>
      </c>
      <c r="P231" s="1">
        <v>90</v>
      </c>
      <c r="Q231" s="1">
        <v>9</v>
      </c>
      <c r="R231" s="1">
        <v>4</v>
      </c>
      <c r="S231" s="1">
        <v>0</v>
      </c>
      <c r="T231" s="1">
        <v>2</v>
      </c>
      <c r="U231" s="1">
        <v>2</v>
      </c>
      <c r="V231" s="1">
        <v>3</v>
      </c>
      <c r="W231" s="1">
        <v>0</v>
      </c>
      <c r="X231" s="1">
        <v>4</v>
      </c>
      <c r="Y231" s="1">
        <f t="shared" si="25"/>
        <v>247</v>
      </c>
      <c r="Z231" s="1">
        <f t="shared" si="26"/>
        <v>358</v>
      </c>
      <c r="AA231" s="15">
        <f t="shared" si="27"/>
        <v>0.40826446280991735</v>
      </c>
      <c r="AB231" s="15">
        <f t="shared" si="28"/>
        <v>0.59173553719008265</v>
      </c>
    </row>
    <row r="232" spans="1:28" x14ac:dyDescent="0.25">
      <c r="A232" s="2">
        <v>123</v>
      </c>
      <c r="B232" s="2" t="s">
        <v>33</v>
      </c>
      <c r="C232" s="2">
        <v>182</v>
      </c>
      <c r="D232" s="1" t="s">
        <v>171</v>
      </c>
      <c r="E232" s="1" t="s">
        <v>199</v>
      </c>
      <c r="F232" s="2">
        <v>1055</v>
      </c>
      <c r="G232" s="2" t="s">
        <v>10</v>
      </c>
      <c r="H232" s="1">
        <v>568</v>
      </c>
      <c r="I232" s="1">
        <v>22</v>
      </c>
      <c r="J232" s="1">
        <v>71</v>
      </c>
      <c r="K232" s="1">
        <v>27</v>
      </c>
      <c r="L232" s="1">
        <v>1</v>
      </c>
      <c r="M232" s="1">
        <v>3</v>
      </c>
      <c r="N232" s="1">
        <v>37</v>
      </c>
      <c r="O232" s="1">
        <v>7</v>
      </c>
      <c r="P232" s="1">
        <v>62</v>
      </c>
      <c r="Q232" s="1">
        <v>25</v>
      </c>
      <c r="R232" s="1">
        <v>2</v>
      </c>
      <c r="S232" s="1">
        <v>0</v>
      </c>
      <c r="T232" s="1">
        <v>0</v>
      </c>
      <c r="U232" s="1">
        <v>0</v>
      </c>
      <c r="V232" s="1">
        <v>5</v>
      </c>
      <c r="W232" s="1">
        <v>0</v>
      </c>
      <c r="X232" s="1">
        <v>4</v>
      </c>
      <c r="Y232" s="1">
        <f t="shared" si="25"/>
        <v>266</v>
      </c>
      <c r="Z232" s="1">
        <f t="shared" si="26"/>
        <v>302</v>
      </c>
      <c r="AA232" s="15">
        <f t="shared" si="27"/>
        <v>0.46830985915492956</v>
      </c>
      <c r="AB232" s="15">
        <f t="shared" si="28"/>
        <v>0.53169014084507038</v>
      </c>
    </row>
    <row r="233" spans="1:28" x14ac:dyDescent="0.25">
      <c r="A233" s="2">
        <v>124</v>
      </c>
      <c r="B233" s="2" t="s">
        <v>33</v>
      </c>
      <c r="C233" s="2">
        <v>182</v>
      </c>
      <c r="D233" s="1" t="s">
        <v>171</v>
      </c>
      <c r="E233" s="1" t="s">
        <v>199</v>
      </c>
      <c r="F233" s="2">
        <v>1055</v>
      </c>
      <c r="G233" s="2" t="s">
        <v>11</v>
      </c>
      <c r="H233" s="1">
        <v>568</v>
      </c>
      <c r="I233" s="1">
        <v>14</v>
      </c>
      <c r="J233" s="1">
        <v>88</v>
      </c>
      <c r="K233" s="1">
        <v>22</v>
      </c>
      <c r="L233" s="1">
        <v>1</v>
      </c>
      <c r="M233" s="1">
        <v>3</v>
      </c>
      <c r="N233" s="1">
        <v>27</v>
      </c>
      <c r="O233" s="1">
        <v>2</v>
      </c>
      <c r="P233" s="1">
        <v>78</v>
      </c>
      <c r="Q233" s="1">
        <v>22</v>
      </c>
      <c r="R233" s="1">
        <v>2</v>
      </c>
      <c r="S233" s="1">
        <v>0</v>
      </c>
      <c r="T233" s="1">
        <v>0</v>
      </c>
      <c r="U233" s="1">
        <v>0</v>
      </c>
      <c r="V233" s="1">
        <v>6</v>
      </c>
      <c r="W233" s="1">
        <v>0</v>
      </c>
      <c r="X233" s="1">
        <v>9</v>
      </c>
      <c r="Y233" s="1">
        <f t="shared" si="25"/>
        <v>274</v>
      </c>
      <c r="Z233" s="1">
        <f t="shared" si="26"/>
        <v>294</v>
      </c>
      <c r="AA233" s="15">
        <f t="shared" si="27"/>
        <v>0.48239436619718312</v>
      </c>
      <c r="AB233" s="15">
        <f t="shared" si="28"/>
        <v>0.51760563380281688</v>
      </c>
    </row>
    <row r="234" spans="1:28" x14ac:dyDescent="0.25">
      <c r="A234" s="2">
        <v>125</v>
      </c>
      <c r="B234" s="2" t="s">
        <v>33</v>
      </c>
      <c r="C234" s="2">
        <v>182</v>
      </c>
      <c r="D234" s="1" t="s">
        <v>171</v>
      </c>
      <c r="E234" s="1" t="s">
        <v>199</v>
      </c>
      <c r="F234" s="2">
        <v>1055</v>
      </c>
      <c r="G234" s="2" t="s">
        <v>12</v>
      </c>
      <c r="H234" s="1">
        <v>569</v>
      </c>
      <c r="I234" s="1">
        <v>12</v>
      </c>
      <c r="J234" s="1">
        <v>79</v>
      </c>
      <c r="K234" s="1">
        <v>14</v>
      </c>
      <c r="L234" s="1">
        <v>3</v>
      </c>
      <c r="M234" s="1">
        <v>6</v>
      </c>
      <c r="N234" s="1">
        <v>31</v>
      </c>
      <c r="O234" s="1">
        <v>4</v>
      </c>
      <c r="P234" s="1">
        <v>94</v>
      </c>
      <c r="Q234" s="1">
        <v>27</v>
      </c>
      <c r="R234" s="1">
        <v>3</v>
      </c>
      <c r="S234" s="1">
        <v>0</v>
      </c>
      <c r="T234" s="1">
        <v>0</v>
      </c>
      <c r="U234" s="1">
        <v>1</v>
      </c>
      <c r="V234" s="1">
        <v>6</v>
      </c>
      <c r="W234" s="1">
        <v>0</v>
      </c>
      <c r="X234" s="1">
        <v>6</v>
      </c>
      <c r="Y234" s="1">
        <f t="shared" si="25"/>
        <v>286</v>
      </c>
      <c r="Z234" s="1">
        <f t="shared" si="26"/>
        <v>283</v>
      </c>
      <c r="AA234" s="15">
        <f t="shared" si="27"/>
        <v>0.50263620386643237</v>
      </c>
      <c r="AB234" s="15">
        <f t="shared" si="28"/>
        <v>0.49736379613356768</v>
      </c>
    </row>
    <row r="235" spans="1:28" x14ac:dyDescent="0.25">
      <c r="A235" s="2">
        <v>126</v>
      </c>
      <c r="B235" s="2" t="s">
        <v>33</v>
      </c>
      <c r="C235" s="2">
        <v>182</v>
      </c>
      <c r="D235" s="1" t="s">
        <v>171</v>
      </c>
      <c r="E235" s="1" t="s">
        <v>200</v>
      </c>
      <c r="F235" s="2">
        <v>1056</v>
      </c>
      <c r="G235" s="2" t="s">
        <v>10</v>
      </c>
      <c r="H235" s="1">
        <v>672</v>
      </c>
      <c r="I235" s="1">
        <v>28</v>
      </c>
      <c r="J235" s="1">
        <v>116</v>
      </c>
      <c r="K235" s="1">
        <v>23</v>
      </c>
      <c r="L235" s="1">
        <v>4</v>
      </c>
      <c r="M235" s="1">
        <v>0</v>
      </c>
      <c r="N235" s="1">
        <v>48</v>
      </c>
      <c r="O235" s="1">
        <v>2</v>
      </c>
      <c r="P235" s="1">
        <v>55</v>
      </c>
      <c r="Q235" s="1">
        <v>11</v>
      </c>
      <c r="R235" s="1">
        <v>2</v>
      </c>
      <c r="S235" s="1">
        <v>1</v>
      </c>
      <c r="T235" s="1">
        <v>3</v>
      </c>
      <c r="U235" s="1">
        <v>0</v>
      </c>
      <c r="V235" s="1">
        <v>10</v>
      </c>
      <c r="W235" s="1">
        <v>0</v>
      </c>
      <c r="X235" s="1">
        <v>22</v>
      </c>
      <c r="Y235" s="1">
        <f t="shared" si="25"/>
        <v>325</v>
      </c>
      <c r="Z235" s="1">
        <f t="shared" si="26"/>
        <v>347</v>
      </c>
      <c r="AA235" s="15">
        <f t="shared" si="27"/>
        <v>0.48363095238095238</v>
      </c>
      <c r="AB235" s="15">
        <f t="shared" si="28"/>
        <v>0.51636904761904767</v>
      </c>
    </row>
    <row r="236" spans="1:28" x14ac:dyDescent="0.25">
      <c r="A236" s="2">
        <v>127</v>
      </c>
      <c r="B236" s="2" t="s">
        <v>33</v>
      </c>
      <c r="C236" s="2">
        <v>182</v>
      </c>
      <c r="D236" s="1" t="s">
        <v>171</v>
      </c>
      <c r="E236" s="1" t="s">
        <v>200</v>
      </c>
      <c r="F236" s="2">
        <v>1056</v>
      </c>
      <c r="G236" s="2" t="s">
        <v>11</v>
      </c>
      <c r="H236" s="1">
        <v>672</v>
      </c>
      <c r="I236" s="1">
        <v>25</v>
      </c>
      <c r="J236" s="1">
        <v>93</v>
      </c>
      <c r="K236" s="1">
        <v>33</v>
      </c>
      <c r="L236" s="1">
        <v>2</v>
      </c>
      <c r="M236" s="1">
        <v>1</v>
      </c>
      <c r="N236" s="1">
        <v>57</v>
      </c>
      <c r="O236" s="1">
        <v>4</v>
      </c>
      <c r="P236" s="1">
        <v>58</v>
      </c>
      <c r="Q236" s="1">
        <v>10</v>
      </c>
      <c r="R236" s="1">
        <v>3</v>
      </c>
      <c r="S236" s="1">
        <v>2</v>
      </c>
      <c r="T236" s="1">
        <v>4</v>
      </c>
      <c r="U236" s="1">
        <v>4</v>
      </c>
      <c r="V236" s="1">
        <v>12</v>
      </c>
      <c r="W236" s="1">
        <v>0</v>
      </c>
      <c r="X236" s="1">
        <v>10</v>
      </c>
      <c r="Y236" s="1">
        <f t="shared" si="25"/>
        <v>318</v>
      </c>
      <c r="Z236" s="1">
        <f t="shared" si="26"/>
        <v>354</v>
      </c>
      <c r="AA236" s="15">
        <f t="shared" si="27"/>
        <v>0.4732142857142857</v>
      </c>
      <c r="AB236" s="15">
        <f t="shared" si="28"/>
        <v>0.5267857142857143</v>
      </c>
    </row>
    <row r="237" spans="1:28" x14ac:dyDescent="0.25">
      <c r="A237" s="2">
        <v>128</v>
      </c>
      <c r="B237" s="2" t="s">
        <v>33</v>
      </c>
      <c r="C237" s="2">
        <v>182</v>
      </c>
      <c r="D237" s="1" t="s">
        <v>171</v>
      </c>
      <c r="E237" s="1" t="s">
        <v>200</v>
      </c>
      <c r="F237" s="2">
        <v>1056</v>
      </c>
      <c r="G237" s="2" t="s">
        <v>12</v>
      </c>
      <c r="H237" s="1">
        <v>673</v>
      </c>
      <c r="I237" s="1">
        <v>20</v>
      </c>
      <c r="J237" s="1">
        <v>86</v>
      </c>
      <c r="K237" s="1">
        <v>27</v>
      </c>
      <c r="L237" s="1">
        <v>3</v>
      </c>
      <c r="M237" s="1">
        <v>4</v>
      </c>
      <c r="N237" s="1">
        <v>46</v>
      </c>
      <c r="O237" s="1">
        <v>6</v>
      </c>
      <c r="P237" s="1">
        <v>52</v>
      </c>
      <c r="Q237" s="1">
        <v>17</v>
      </c>
      <c r="R237" s="1">
        <v>6</v>
      </c>
      <c r="S237" s="1">
        <v>0</v>
      </c>
      <c r="T237" s="1">
        <v>1</v>
      </c>
      <c r="U237" s="1">
        <v>2</v>
      </c>
      <c r="V237" s="1">
        <v>22</v>
      </c>
      <c r="W237" s="1">
        <v>1</v>
      </c>
      <c r="X237" s="1">
        <v>18</v>
      </c>
      <c r="Y237" s="1">
        <f t="shared" si="25"/>
        <v>311</v>
      </c>
      <c r="Z237" s="1">
        <f t="shared" si="26"/>
        <v>362</v>
      </c>
      <c r="AA237" s="15">
        <f t="shared" si="27"/>
        <v>0.46210995542347699</v>
      </c>
      <c r="AB237" s="15">
        <f t="shared" si="28"/>
        <v>0.53789004457652301</v>
      </c>
    </row>
    <row r="238" spans="1:28" x14ac:dyDescent="0.25">
      <c r="A238" s="2">
        <v>129</v>
      </c>
      <c r="B238" s="2" t="s">
        <v>33</v>
      </c>
      <c r="C238" s="2">
        <v>182</v>
      </c>
      <c r="D238" s="1" t="s">
        <v>171</v>
      </c>
      <c r="E238" s="1" t="s">
        <v>201</v>
      </c>
      <c r="F238" s="2">
        <v>1057</v>
      </c>
      <c r="G238" s="2" t="s">
        <v>10</v>
      </c>
      <c r="H238" s="1">
        <v>342</v>
      </c>
      <c r="I238" s="1">
        <v>41</v>
      </c>
      <c r="J238" s="1">
        <v>41</v>
      </c>
      <c r="K238" s="1">
        <v>7</v>
      </c>
      <c r="L238" s="1">
        <v>0</v>
      </c>
      <c r="M238" s="1">
        <v>2</v>
      </c>
      <c r="N238" s="1">
        <v>34</v>
      </c>
      <c r="O238" s="1">
        <v>2</v>
      </c>
      <c r="P238" s="1">
        <v>59</v>
      </c>
      <c r="Q238" s="1">
        <v>2</v>
      </c>
      <c r="R238" s="1">
        <v>3</v>
      </c>
      <c r="S238" s="1">
        <v>0</v>
      </c>
      <c r="T238" s="1">
        <v>0</v>
      </c>
      <c r="U238" s="1">
        <v>0</v>
      </c>
      <c r="V238" s="1">
        <v>2</v>
      </c>
      <c r="W238" s="1">
        <v>1</v>
      </c>
      <c r="X238" s="1">
        <v>6</v>
      </c>
      <c r="Y238" s="1">
        <f t="shared" si="25"/>
        <v>200</v>
      </c>
      <c r="Z238" s="1">
        <f t="shared" si="26"/>
        <v>142</v>
      </c>
      <c r="AA238" s="15">
        <f t="shared" si="27"/>
        <v>0.58479532163742687</v>
      </c>
      <c r="AB238" s="15">
        <f t="shared" si="28"/>
        <v>0.41520467836257308</v>
      </c>
    </row>
    <row r="239" spans="1:28" x14ac:dyDescent="0.25">
      <c r="A239" s="2">
        <v>130</v>
      </c>
      <c r="B239" s="2" t="s">
        <v>33</v>
      </c>
      <c r="C239" s="2">
        <v>182</v>
      </c>
      <c r="D239" s="1" t="s">
        <v>171</v>
      </c>
      <c r="E239" s="1" t="s">
        <v>202</v>
      </c>
      <c r="F239" s="2">
        <v>1057</v>
      </c>
      <c r="G239" s="2" t="s">
        <v>19</v>
      </c>
      <c r="H239" s="1">
        <v>503</v>
      </c>
      <c r="I239" s="1">
        <v>22</v>
      </c>
      <c r="J239" s="1">
        <v>112</v>
      </c>
      <c r="K239" s="1">
        <v>7</v>
      </c>
      <c r="L239" s="1">
        <v>1</v>
      </c>
      <c r="M239" s="1">
        <v>3</v>
      </c>
      <c r="N239" s="1">
        <v>131</v>
      </c>
      <c r="O239" s="1">
        <v>1</v>
      </c>
      <c r="P239" s="1">
        <v>10</v>
      </c>
      <c r="Q239" s="1">
        <v>4</v>
      </c>
      <c r="R239" s="1">
        <v>0</v>
      </c>
      <c r="S239" s="1">
        <v>0</v>
      </c>
      <c r="T239" s="1">
        <v>0</v>
      </c>
      <c r="U239" s="1">
        <v>0</v>
      </c>
      <c r="V239" s="1">
        <v>5</v>
      </c>
      <c r="W239" s="1">
        <v>0</v>
      </c>
      <c r="X239" s="1">
        <v>10</v>
      </c>
      <c r="Y239" s="1">
        <f t="shared" si="25"/>
        <v>306</v>
      </c>
      <c r="Z239" s="1">
        <f t="shared" si="26"/>
        <v>197</v>
      </c>
      <c r="AA239" s="15">
        <f t="shared" si="27"/>
        <v>0.60834990059642147</v>
      </c>
      <c r="AB239" s="15">
        <f t="shared" si="28"/>
        <v>0.39165009940357853</v>
      </c>
    </row>
    <row r="240" spans="1:28" x14ac:dyDescent="0.25">
      <c r="A240" s="2">
        <v>131</v>
      </c>
      <c r="B240" s="2" t="s">
        <v>33</v>
      </c>
      <c r="C240" s="2">
        <v>182</v>
      </c>
      <c r="D240" s="1" t="s">
        <v>171</v>
      </c>
      <c r="E240" s="1" t="s">
        <v>203</v>
      </c>
      <c r="F240" s="2">
        <v>1058</v>
      </c>
      <c r="G240" s="2" t="s">
        <v>10</v>
      </c>
      <c r="H240" s="1">
        <v>660</v>
      </c>
      <c r="I240" s="1">
        <v>71</v>
      </c>
      <c r="J240" s="1">
        <v>74</v>
      </c>
      <c r="K240" s="1">
        <v>20</v>
      </c>
      <c r="L240" s="1">
        <v>3</v>
      </c>
      <c r="M240" s="1">
        <v>0</v>
      </c>
      <c r="N240" s="1">
        <v>83</v>
      </c>
      <c r="O240" s="1">
        <v>7</v>
      </c>
      <c r="P240" s="1">
        <v>59</v>
      </c>
      <c r="Q240" s="1">
        <v>38</v>
      </c>
      <c r="R240" s="1">
        <v>12</v>
      </c>
      <c r="S240" s="1">
        <v>0</v>
      </c>
      <c r="T240" s="1">
        <v>0</v>
      </c>
      <c r="U240" s="1">
        <v>1</v>
      </c>
      <c r="V240" s="1">
        <v>10</v>
      </c>
      <c r="W240" s="1">
        <v>0</v>
      </c>
      <c r="X240" s="1">
        <v>12</v>
      </c>
      <c r="Y240" s="1">
        <f t="shared" si="25"/>
        <v>390</v>
      </c>
      <c r="Z240" s="1">
        <f t="shared" si="26"/>
        <v>270</v>
      </c>
      <c r="AA240" s="15">
        <f t="shared" si="27"/>
        <v>0.59090909090909094</v>
      </c>
      <c r="AB240" s="15">
        <f t="shared" si="28"/>
        <v>0.40909090909090912</v>
      </c>
    </row>
    <row r="241" spans="1:28" x14ac:dyDescent="0.25">
      <c r="A241" s="2">
        <v>132</v>
      </c>
      <c r="B241" s="2" t="s">
        <v>33</v>
      </c>
      <c r="C241" s="2">
        <v>182</v>
      </c>
      <c r="D241" s="1" t="s">
        <v>171</v>
      </c>
      <c r="E241" s="1" t="s">
        <v>203</v>
      </c>
      <c r="F241" s="2">
        <v>1058</v>
      </c>
      <c r="G241" s="2" t="s">
        <v>19</v>
      </c>
      <c r="H241" s="1">
        <v>705</v>
      </c>
      <c r="I241" s="1">
        <v>41</v>
      </c>
      <c r="J241" s="1">
        <v>92</v>
      </c>
      <c r="K241" s="1">
        <v>13</v>
      </c>
      <c r="L241" s="1">
        <v>3</v>
      </c>
      <c r="M241" s="1">
        <v>4</v>
      </c>
      <c r="N241" s="1">
        <v>141</v>
      </c>
      <c r="O241" s="1">
        <v>6</v>
      </c>
      <c r="P241" s="1">
        <v>84</v>
      </c>
      <c r="Q241" s="1">
        <v>4</v>
      </c>
      <c r="R241" s="1">
        <v>5</v>
      </c>
      <c r="S241" s="1">
        <v>1</v>
      </c>
      <c r="T241" s="1">
        <v>1</v>
      </c>
      <c r="U241" s="1">
        <v>0</v>
      </c>
      <c r="V241" s="1">
        <v>4</v>
      </c>
      <c r="W241" s="1">
        <v>0</v>
      </c>
      <c r="X241" s="1">
        <v>12</v>
      </c>
      <c r="Y241" s="1">
        <f t="shared" si="25"/>
        <v>411</v>
      </c>
      <c r="Z241" s="1">
        <f t="shared" si="26"/>
        <v>294</v>
      </c>
      <c r="AA241" s="15">
        <f t="shared" si="27"/>
        <v>0.58297872340425527</v>
      </c>
      <c r="AB241" s="15">
        <f t="shared" si="28"/>
        <v>0.41702127659574467</v>
      </c>
    </row>
    <row r="242" spans="1:28" x14ac:dyDescent="0.25">
      <c r="A242" s="2">
        <v>133</v>
      </c>
      <c r="B242" s="2" t="s">
        <v>33</v>
      </c>
      <c r="C242" s="2">
        <v>182</v>
      </c>
      <c r="D242" s="1" t="s">
        <v>171</v>
      </c>
      <c r="E242" s="1" t="s">
        <v>204</v>
      </c>
      <c r="F242" s="2">
        <v>1059</v>
      </c>
      <c r="G242" s="2" t="s">
        <v>10</v>
      </c>
      <c r="H242" s="1">
        <v>665</v>
      </c>
      <c r="I242" s="1">
        <v>30</v>
      </c>
      <c r="J242" s="1">
        <v>125</v>
      </c>
      <c r="K242" s="1">
        <v>34</v>
      </c>
      <c r="L242" s="1">
        <v>6</v>
      </c>
      <c r="M242" s="1">
        <v>11</v>
      </c>
      <c r="N242" s="1">
        <v>93</v>
      </c>
      <c r="O242" s="1">
        <v>4</v>
      </c>
      <c r="P242" s="1">
        <v>66</v>
      </c>
      <c r="Q242" s="1">
        <v>10</v>
      </c>
      <c r="R242" s="1">
        <v>1</v>
      </c>
      <c r="S242" s="1">
        <v>0</v>
      </c>
      <c r="T242" s="1">
        <v>1</v>
      </c>
      <c r="U242" s="1">
        <v>0</v>
      </c>
      <c r="V242" s="1">
        <v>5</v>
      </c>
      <c r="W242" s="1">
        <v>0</v>
      </c>
      <c r="X242" s="1">
        <v>5</v>
      </c>
      <c r="Y242" s="1">
        <f t="shared" si="25"/>
        <v>391</v>
      </c>
      <c r="Z242" s="1">
        <f t="shared" si="26"/>
        <v>274</v>
      </c>
      <c r="AA242" s="15">
        <f t="shared" si="27"/>
        <v>0.58796992481203003</v>
      </c>
      <c r="AB242" s="15">
        <f t="shared" si="28"/>
        <v>0.41203007518796991</v>
      </c>
    </row>
    <row r="243" spans="1:28" x14ac:dyDescent="0.25">
      <c r="A243" s="2">
        <v>134</v>
      </c>
      <c r="B243" s="2" t="s">
        <v>33</v>
      </c>
      <c r="C243" s="2">
        <v>182</v>
      </c>
      <c r="D243" s="1" t="s">
        <v>171</v>
      </c>
      <c r="E243" s="1" t="s">
        <v>205</v>
      </c>
      <c r="F243" s="2">
        <v>1060</v>
      </c>
      <c r="G243" s="2" t="s">
        <v>10</v>
      </c>
      <c r="H243" s="1">
        <v>507</v>
      </c>
      <c r="I243" s="1">
        <v>17</v>
      </c>
      <c r="J243" s="1">
        <v>84</v>
      </c>
      <c r="K243" s="1">
        <v>36</v>
      </c>
      <c r="L243" s="1">
        <v>5</v>
      </c>
      <c r="M243" s="1">
        <v>5</v>
      </c>
      <c r="N243" s="1">
        <v>10</v>
      </c>
      <c r="O243" s="1">
        <v>1</v>
      </c>
      <c r="P243" s="1">
        <v>23</v>
      </c>
      <c r="Q243" s="1">
        <v>18</v>
      </c>
      <c r="R243" s="1">
        <v>5</v>
      </c>
      <c r="S243" s="1">
        <v>0</v>
      </c>
      <c r="T243" s="1">
        <v>0</v>
      </c>
      <c r="U243" s="1">
        <v>1</v>
      </c>
      <c r="V243" s="1">
        <v>5</v>
      </c>
      <c r="W243" s="1">
        <v>0</v>
      </c>
      <c r="X243" s="1">
        <v>10</v>
      </c>
      <c r="Y243" s="1">
        <f t="shared" si="25"/>
        <v>220</v>
      </c>
      <c r="Z243" s="1">
        <f t="shared" si="26"/>
        <v>287</v>
      </c>
      <c r="AA243" s="15">
        <f t="shared" si="27"/>
        <v>0.43392504930966469</v>
      </c>
      <c r="AB243" s="15">
        <f t="shared" si="28"/>
        <v>0.56607495069033531</v>
      </c>
    </row>
    <row r="244" spans="1:28" x14ac:dyDescent="0.25">
      <c r="A244" s="2">
        <v>135</v>
      </c>
      <c r="B244" s="2" t="s">
        <v>33</v>
      </c>
      <c r="C244" s="2">
        <v>182</v>
      </c>
      <c r="D244" s="1" t="s">
        <v>171</v>
      </c>
      <c r="E244" s="1" t="s">
        <v>205</v>
      </c>
      <c r="F244" s="2">
        <v>1060</v>
      </c>
      <c r="G244" s="2" t="s">
        <v>11</v>
      </c>
      <c r="H244" s="1">
        <v>507</v>
      </c>
      <c r="I244" s="1">
        <v>18</v>
      </c>
      <c r="J244" s="1">
        <v>80</v>
      </c>
      <c r="K244" s="1">
        <v>71</v>
      </c>
      <c r="L244" s="1">
        <v>4</v>
      </c>
      <c r="M244" s="1">
        <v>6</v>
      </c>
      <c r="N244" s="1">
        <v>11</v>
      </c>
      <c r="O244" s="1">
        <v>3</v>
      </c>
      <c r="P244" s="1">
        <v>43</v>
      </c>
      <c r="Q244" s="1">
        <v>29</v>
      </c>
      <c r="R244" s="1">
        <v>2</v>
      </c>
      <c r="S244" s="1">
        <v>0</v>
      </c>
      <c r="T244" s="1">
        <v>0</v>
      </c>
      <c r="U244" s="1">
        <v>1</v>
      </c>
      <c r="V244" s="1">
        <v>8</v>
      </c>
      <c r="W244" s="1">
        <v>0</v>
      </c>
      <c r="X244" s="1">
        <v>9</v>
      </c>
      <c r="Y244" s="1">
        <f t="shared" si="25"/>
        <v>285</v>
      </c>
      <c r="Z244" s="1">
        <f t="shared" si="26"/>
        <v>222</v>
      </c>
      <c r="AA244" s="15">
        <f t="shared" si="27"/>
        <v>0.56213017751479288</v>
      </c>
      <c r="AB244" s="15">
        <f t="shared" si="28"/>
        <v>0.43786982248520712</v>
      </c>
    </row>
    <row r="245" spans="1:28" x14ac:dyDescent="0.25">
      <c r="A245" s="2">
        <v>136</v>
      </c>
      <c r="B245" s="2" t="s">
        <v>33</v>
      </c>
      <c r="C245" s="2">
        <v>182</v>
      </c>
      <c r="D245" s="1" t="s">
        <v>171</v>
      </c>
      <c r="E245" s="1" t="s">
        <v>205</v>
      </c>
      <c r="F245" s="2">
        <v>1060</v>
      </c>
      <c r="G245" s="2" t="s">
        <v>12</v>
      </c>
      <c r="H245" s="1">
        <v>507</v>
      </c>
      <c r="I245" s="1">
        <v>15</v>
      </c>
      <c r="J245" s="1">
        <v>118</v>
      </c>
      <c r="K245" s="1">
        <v>34</v>
      </c>
      <c r="L245" s="1">
        <v>3</v>
      </c>
      <c r="M245" s="1">
        <v>3</v>
      </c>
      <c r="N245" s="1">
        <v>9</v>
      </c>
      <c r="O245" s="1">
        <v>2</v>
      </c>
      <c r="P245" s="1">
        <v>35</v>
      </c>
      <c r="Q245" s="1">
        <v>25</v>
      </c>
      <c r="R245" s="1">
        <v>2</v>
      </c>
      <c r="S245" s="1">
        <v>1</v>
      </c>
      <c r="T245" s="1">
        <v>0</v>
      </c>
      <c r="U245" s="1">
        <v>0</v>
      </c>
      <c r="V245" s="1">
        <v>8</v>
      </c>
      <c r="W245" s="1">
        <v>0</v>
      </c>
      <c r="X245" s="1">
        <v>6</v>
      </c>
      <c r="Y245" s="1">
        <f t="shared" si="25"/>
        <v>261</v>
      </c>
      <c r="Z245" s="1">
        <f t="shared" si="26"/>
        <v>246</v>
      </c>
      <c r="AA245" s="15">
        <f t="shared" si="27"/>
        <v>0.51479289940828399</v>
      </c>
      <c r="AB245" s="15">
        <f t="shared" si="28"/>
        <v>0.48520710059171596</v>
      </c>
    </row>
    <row r="246" spans="1:28" x14ac:dyDescent="0.25">
      <c r="A246" s="2">
        <v>137</v>
      </c>
      <c r="B246" s="2" t="s">
        <v>33</v>
      </c>
      <c r="C246" s="2">
        <v>182</v>
      </c>
      <c r="D246" s="1" t="s">
        <v>171</v>
      </c>
      <c r="E246" s="1" t="s">
        <v>206</v>
      </c>
      <c r="F246" s="2">
        <v>1061</v>
      </c>
      <c r="G246" s="2" t="s">
        <v>10</v>
      </c>
      <c r="H246" s="1">
        <v>498</v>
      </c>
      <c r="I246" s="1">
        <v>24</v>
      </c>
      <c r="J246" s="1">
        <v>79</v>
      </c>
      <c r="K246" s="1">
        <v>24</v>
      </c>
      <c r="L246" s="1">
        <v>11</v>
      </c>
      <c r="M246" s="1">
        <v>2</v>
      </c>
      <c r="N246" s="1">
        <v>52</v>
      </c>
      <c r="O246" s="1">
        <v>3</v>
      </c>
      <c r="P246" s="1">
        <v>66</v>
      </c>
      <c r="Q246" s="1">
        <v>4</v>
      </c>
      <c r="R246" s="1">
        <v>2</v>
      </c>
      <c r="S246" s="1">
        <v>1</v>
      </c>
      <c r="T246" s="1">
        <v>0</v>
      </c>
      <c r="U246" s="1">
        <v>0</v>
      </c>
      <c r="V246" s="1">
        <v>6</v>
      </c>
      <c r="W246" s="1">
        <v>0</v>
      </c>
      <c r="X246" s="1">
        <v>8</v>
      </c>
      <c r="Y246" s="1">
        <f t="shared" si="25"/>
        <v>282</v>
      </c>
      <c r="Z246" s="1">
        <f t="shared" si="26"/>
        <v>216</v>
      </c>
      <c r="AA246" s="15">
        <f t="shared" si="27"/>
        <v>0.5662650602409639</v>
      </c>
      <c r="AB246" s="15">
        <f t="shared" si="28"/>
        <v>0.43373493975903615</v>
      </c>
    </row>
    <row r="247" spans="1:28" x14ac:dyDescent="0.25">
      <c r="A247" s="2">
        <v>138</v>
      </c>
      <c r="B247" s="2" t="s">
        <v>33</v>
      </c>
      <c r="C247" s="2">
        <v>182</v>
      </c>
      <c r="D247" s="1" t="s">
        <v>171</v>
      </c>
      <c r="E247" s="1" t="s">
        <v>207</v>
      </c>
      <c r="F247" s="2">
        <v>1061</v>
      </c>
      <c r="G247" s="2" t="s">
        <v>19</v>
      </c>
      <c r="H247" s="1">
        <v>552</v>
      </c>
      <c r="I247" s="1">
        <v>17</v>
      </c>
      <c r="J247" s="1">
        <v>59</v>
      </c>
      <c r="K247" s="1">
        <v>29</v>
      </c>
      <c r="L247" s="1">
        <v>5</v>
      </c>
      <c r="M247" s="1">
        <v>5</v>
      </c>
      <c r="N247" s="1">
        <v>63</v>
      </c>
      <c r="O247" s="1">
        <v>2</v>
      </c>
      <c r="P247" s="1">
        <v>48</v>
      </c>
      <c r="Q247" s="1">
        <v>21</v>
      </c>
      <c r="R247" s="1">
        <v>0</v>
      </c>
      <c r="S247" s="1">
        <v>0</v>
      </c>
      <c r="T247" s="1">
        <v>0</v>
      </c>
      <c r="U247" s="1">
        <v>1</v>
      </c>
      <c r="V247" s="1">
        <v>1</v>
      </c>
      <c r="W247" s="1">
        <v>0</v>
      </c>
      <c r="X247" s="1">
        <v>11</v>
      </c>
      <c r="Y247" s="1">
        <f t="shared" si="25"/>
        <v>262</v>
      </c>
      <c r="Z247" s="1">
        <f t="shared" si="26"/>
        <v>290</v>
      </c>
      <c r="AA247" s="15">
        <f t="shared" si="27"/>
        <v>0.47463768115942029</v>
      </c>
      <c r="AB247" s="15">
        <f t="shared" si="28"/>
        <v>0.52536231884057971</v>
      </c>
    </row>
    <row r="248" spans="1:28" x14ac:dyDescent="0.25">
      <c r="A248" s="2">
        <v>139</v>
      </c>
      <c r="B248" s="2" t="s">
        <v>33</v>
      </c>
      <c r="C248" s="2">
        <v>182</v>
      </c>
      <c r="D248" s="1" t="s">
        <v>171</v>
      </c>
      <c r="E248" s="1" t="s">
        <v>208</v>
      </c>
      <c r="F248" s="2">
        <v>1062</v>
      </c>
      <c r="G248" s="2" t="s">
        <v>10</v>
      </c>
      <c r="H248" s="1">
        <v>598</v>
      </c>
      <c r="I248" s="1">
        <v>16</v>
      </c>
      <c r="J248" s="1">
        <v>75</v>
      </c>
      <c r="K248" s="1">
        <v>41</v>
      </c>
      <c r="L248" s="1">
        <v>5</v>
      </c>
      <c r="M248" s="1">
        <v>5</v>
      </c>
      <c r="N248" s="1">
        <v>73</v>
      </c>
      <c r="O248" s="1">
        <v>1</v>
      </c>
      <c r="P248" s="1">
        <v>49</v>
      </c>
      <c r="Q248" s="1">
        <v>10</v>
      </c>
      <c r="R248" s="1">
        <v>5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4</v>
      </c>
      <c r="Y248" s="1">
        <f t="shared" si="25"/>
        <v>284</v>
      </c>
      <c r="Z248" s="1">
        <f t="shared" si="26"/>
        <v>314</v>
      </c>
      <c r="AA248" s="15">
        <f t="shared" si="27"/>
        <v>0.47491638795986624</v>
      </c>
      <c r="AB248" s="15">
        <f t="shared" si="28"/>
        <v>0.52508361204013376</v>
      </c>
    </row>
    <row r="249" spans="1:28" x14ac:dyDescent="0.25">
      <c r="A249" s="2">
        <v>140</v>
      </c>
      <c r="B249" s="2" t="s">
        <v>33</v>
      </c>
      <c r="C249" s="2">
        <v>182</v>
      </c>
      <c r="D249" s="1" t="s">
        <v>171</v>
      </c>
      <c r="E249" s="1" t="s">
        <v>208</v>
      </c>
      <c r="F249" s="2">
        <v>1062</v>
      </c>
      <c r="G249" s="2" t="s">
        <v>11</v>
      </c>
      <c r="H249" s="1">
        <v>599</v>
      </c>
      <c r="I249" s="1">
        <v>13</v>
      </c>
      <c r="J249" s="1">
        <v>99</v>
      </c>
      <c r="K249" s="1">
        <v>46</v>
      </c>
      <c r="L249" s="1">
        <v>1</v>
      </c>
      <c r="M249" s="1">
        <v>5</v>
      </c>
      <c r="N249" s="1">
        <v>52</v>
      </c>
      <c r="O249" s="1">
        <v>0</v>
      </c>
      <c r="P249" s="1">
        <v>55</v>
      </c>
      <c r="Q249" s="1">
        <v>11</v>
      </c>
      <c r="R249" s="1">
        <v>4</v>
      </c>
      <c r="S249" s="1">
        <v>0</v>
      </c>
      <c r="T249" s="1">
        <v>0</v>
      </c>
      <c r="U249" s="1">
        <v>1</v>
      </c>
      <c r="V249" s="1">
        <v>4</v>
      </c>
      <c r="W249" s="1">
        <v>0</v>
      </c>
      <c r="X249" s="1">
        <v>11</v>
      </c>
      <c r="Y249" s="1">
        <f t="shared" si="25"/>
        <v>302</v>
      </c>
      <c r="Z249" s="1">
        <f t="shared" si="26"/>
        <v>297</v>
      </c>
      <c r="AA249" s="15">
        <f t="shared" si="27"/>
        <v>0.5041736227045075</v>
      </c>
      <c r="AB249" s="15">
        <f t="shared" si="28"/>
        <v>0.4958263772954925</v>
      </c>
    </row>
    <row r="250" spans="1:28" x14ac:dyDescent="0.25">
      <c r="A250" s="2">
        <v>141</v>
      </c>
      <c r="B250" s="2" t="s">
        <v>33</v>
      </c>
      <c r="C250" s="2">
        <v>182</v>
      </c>
      <c r="D250" s="1" t="s">
        <v>171</v>
      </c>
      <c r="E250" s="1" t="s">
        <v>209</v>
      </c>
      <c r="F250" s="2">
        <v>1063</v>
      </c>
      <c r="G250" s="2" t="s">
        <v>10</v>
      </c>
      <c r="H250" s="1">
        <v>626</v>
      </c>
      <c r="I250" s="1">
        <v>73</v>
      </c>
      <c r="J250" s="1">
        <v>55</v>
      </c>
      <c r="K250" s="1">
        <v>56</v>
      </c>
      <c r="L250" s="1">
        <v>6</v>
      </c>
      <c r="M250" s="1">
        <v>8</v>
      </c>
      <c r="N250" s="1">
        <v>50</v>
      </c>
      <c r="O250" s="1">
        <v>4</v>
      </c>
      <c r="P250" s="1">
        <v>67</v>
      </c>
      <c r="Q250" s="1">
        <v>7</v>
      </c>
      <c r="R250" s="1">
        <v>8</v>
      </c>
      <c r="S250" s="1">
        <v>4</v>
      </c>
      <c r="T250" s="1">
        <v>0</v>
      </c>
      <c r="U250" s="1">
        <v>3</v>
      </c>
      <c r="V250" s="1">
        <v>1</v>
      </c>
      <c r="W250" s="1">
        <v>0</v>
      </c>
      <c r="X250" s="1">
        <v>15</v>
      </c>
      <c r="Y250" s="1">
        <f t="shared" si="25"/>
        <v>357</v>
      </c>
      <c r="Z250" s="1">
        <f t="shared" si="26"/>
        <v>269</v>
      </c>
      <c r="AA250" s="15">
        <f t="shared" si="27"/>
        <v>0.57028753993610226</v>
      </c>
      <c r="AB250" s="15">
        <f t="shared" si="28"/>
        <v>0.42971246006389774</v>
      </c>
    </row>
    <row r="251" spans="1:28" x14ac:dyDescent="0.25">
      <c r="A251" s="2">
        <v>142</v>
      </c>
      <c r="B251" s="2" t="s">
        <v>33</v>
      </c>
      <c r="C251" s="2">
        <v>182</v>
      </c>
      <c r="D251" s="1" t="s">
        <v>171</v>
      </c>
      <c r="E251" s="1" t="s">
        <v>210</v>
      </c>
      <c r="F251" s="2">
        <v>1064</v>
      </c>
      <c r="G251" s="2" t="s">
        <v>10</v>
      </c>
      <c r="H251" s="1">
        <v>732</v>
      </c>
      <c r="I251" s="1">
        <v>17</v>
      </c>
      <c r="J251" s="1">
        <v>102</v>
      </c>
      <c r="K251" s="1">
        <v>65</v>
      </c>
      <c r="L251" s="1">
        <v>5</v>
      </c>
      <c r="M251" s="1">
        <v>8</v>
      </c>
      <c r="N251" s="1">
        <v>109</v>
      </c>
      <c r="O251" s="1">
        <v>3</v>
      </c>
      <c r="P251" s="1">
        <v>171</v>
      </c>
      <c r="Q251" s="1">
        <v>7</v>
      </c>
      <c r="R251" s="1">
        <v>4</v>
      </c>
      <c r="S251" s="1">
        <v>0</v>
      </c>
      <c r="T251" s="1">
        <v>0</v>
      </c>
      <c r="U251" s="1">
        <v>0</v>
      </c>
      <c r="V251" s="1">
        <v>10</v>
      </c>
      <c r="W251" s="1">
        <v>0</v>
      </c>
      <c r="X251" s="1">
        <v>11</v>
      </c>
      <c r="Y251" s="1">
        <f t="shared" si="25"/>
        <v>512</v>
      </c>
      <c r="Z251" s="1">
        <f t="shared" si="26"/>
        <v>220</v>
      </c>
      <c r="AA251" s="15">
        <f t="shared" si="27"/>
        <v>0.69945355191256831</v>
      </c>
      <c r="AB251" s="15">
        <f t="shared" si="28"/>
        <v>0.30054644808743169</v>
      </c>
    </row>
    <row r="252" spans="1:28" x14ac:dyDescent="0.25">
      <c r="A252" s="2">
        <v>143</v>
      </c>
      <c r="B252" s="2" t="s">
        <v>33</v>
      </c>
      <c r="C252" s="2">
        <v>182</v>
      </c>
      <c r="D252" s="1" t="s">
        <v>171</v>
      </c>
      <c r="E252" s="1" t="s">
        <v>211</v>
      </c>
      <c r="F252" s="2">
        <v>1064</v>
      </c>
      <c r="G252" s="2" t="s">
        <v>19</v>
      </c>
      <c r="H252" s="1">
        <v>446</v>
      </c>
      <c r="I252" s="1">
        <v>35</v>
      </c>
      <c r="J252" s="1">
        <v>50</v>
      </c>
      <c r="K252" s="1">
        <v>23</v>
      </c>
      <c r="L252" s="1">
        <v>1</v>
      </c>
      <c r="M252" s="1">
        <v>1</v>
      </c>
      <c r="N252" s="1">
        <v>102</v>
      </c>
      <c r="O252" s="1">
        <v>2</v>
      </c>
      <c r="P252" s="1">
        <v>39</v>
      </c>
      <c r="Q252" s="1">
        <v>27</v>
      </c>
      <c r="R252" s="1">
        <v>6</v>
      </c>
      <c r="S252" s="1">
        <v>1</v>
      </c>
      <c r="T252" s="1">
        <v>0</v>
      </c>
      <c r="U252" s="1">
        <v>0</v>
      </c>
      <c r="V252" s="1">
        <v>6</v>
      </c>
      <c r="W252" s="1">
        <v>0</v>
      </c>
      <c r="X252" s="1">
        <v>11</v>
      </c>
      <c r="Y252" s="1">
        <f t="shared" si="25"/>
        <v>304</v>
      </c>
      <c r="Z252" s="1">
        <f t="shared" si="26"/>
        <v>142</v>
      </c>
      <c r="AA252" s="15">
        <f t="shared" si="27"/>
        <v>0.68161434977578472</v>
      </c>
      <c r="AB252" s="15">
        <f t="shared" si="28"/>
        <v>0.31838565022421522</v>
      </c>
    </row>
    <row r="253" spans="1:28" x14ac:dyDescent="0.25">
      <c r="A253" s="2">
        <v>144</v>
      </c>
      <c r="B253" s="2" t="s">
        <v>33</v>
      </c>
      <c r="C253" s="2">
        <v>182</v>
      </c>
      <c r="D253" s="1" t="s">
        <v>171</v>
      </c>
      <c r="E253" s="1" t="s">
        <v>211</v>
      </c>
      <c r="F253" s="2">
        <v>1064</v>
      </c>
      <c r="G253" s="2" t="s">
        <v>21</v>
      </c>
      <c r="H253" s="1">
        <v>445</v>
      </c>
      <c r="I253" s="1">
        <v>42</v>
      </c>
      <c r="J253" s="1">
        <v>46</v>
      </c>
      <c r="K253" s="1">
        <v>29</v>
      </c>
      <c r="L253" s="1">
        <v>4</v>
      </c>
      <c r="M253" s="1">
        <v>3</v>
      </c>
      <c r="N253" s="1">
        <v>109</v>
      </c>
      <c r="O253" s="1">
        <v>2</v>
      </c>
      <c r="P253" s="1">
        <v>31</v>
      </c>
      <c r="Q253" s="1">
        <v>21</v>
      </c>
      <c r="R253" s="1">
        <v>2</v>
      </c>
      <c r="S253" s="1">
        <v>0</v>
      </c>
      <c r="T253" s="1">
        <v>2</v>
      </c>
      <c r="U253" s="1">
        <v>0</v>
      </c>
      <c r="V253" s="1">
        <v>5</v>
      </c>
      <c r="W253" s="1">
        <v>0</v>
      </c>
      <c r="X253" s="1">
        <v>7</v>
      </c>
      <c r="Y253" s="1">
        <f t="shared" si="25"/>
        <v>303</v>
      </c>
      <c r="Z253" s="1">
        <f t="shared" si="26"/>
        <v>142</v>
      </c>
      <c r="AA253" s="15">
        <f t="shared" si="27"/>
        <v>0.68089887640449442</v>
      </c>
      <c r="AB253" s="15">
        <f t="shared" si="28"/>
        <v>0.31910112359550563</v>
      </c>
    </row>
    <row r="254" spans="1:28" x14ac:dyDescent="0.25">
      <c r="A254" s="2">
        <v>145</v>
      </c>
      <c r="B254" s="2" t="s">
        <v>33</v>
      </c>
      <c r="C254" s="2">
        <v>182</v>
      </c>
      <c r="D254" s="1" t="s">
        <v>171</v>
      </c>
      <c r="E254" s="1" t="s">
        <v>212</v>
      </c>
      <c r="F254" s="2">
        <v>1064</v>
      </c>
      <c r="G254" s="2" t="s">
        <v>20</v>
      </c>
      <c r="H254" s="1">
        <v>391</v>
      </c>
      <c r="I254" s="1">
        <v>35</v>
      </c>
      <c r="J254" s="1">
        <v>52</v>
      </c>
      <c r="K254" s="1">
        <v>27</v>
      </c>
      <c r="L254" s="1">
        <v>2</v>
      </c>
      <c r="M254" s="1">
        <v>3</v>
      </c>
      <c r="N254" s="1">
        <v>76</v>
      </c>
      <c r="O254" s="1">
        <v>3</v>
      </c>
      <c r="P254" s="1">
        <v>53</v>
      </c>
      <c r="Q254" s="1">
        <v>2</v>
      </c>
      <c r="R254" s="1">
        <v>4</v>
      </c>
      <c r="S254" s="1">
        <v>3</v>
      </c>
      <c r="T254" s="1">
        <v>1</v>
      </c>
      <c r="U254" s="1">
        <v>0</v>
      </c>
      <c r="V254" s="1">
        <v>3</v>
      </c>
      <c r="W254" s="1">
        <v>0</v>
      </c>
      <c r="X254" s="1">
        <v>8</v>
      </c>
      <c r="Y254" s="1">
        <f t="shared" si="25"/>
        <v>272</v>
      </c>
      <c r="Z254" s="1">
        <f t="shared" si="26"/>
        <v>119</v>
      </c>
      <c r="AA254" s="15">
        <f t="shared" si="27"/>
        <v>0.69565217391304346</v>
      </c>
      <c r="AB254" s="15">
        <f t="shared" si="28"/>
        <v>0.30434782608695654</v>
      </c>
    </row>
    <row r="255" spans="1:28" x14ac:dyDescent="0.25">
      <c r="A255" s="2">
        <v>146</v>
      </c>
      <c r="B255" s="2" t="s">
        <v>33</v>
      </c>
      <c r="C255" s="2">
        <v>182</v>
      </c>
      <c r="D255" s="1" t="s">
        <v>171</v>
      </c>
      <c r="E255" s="1" t="s">
        <v>213</v>
      </c>
      <c r="F255" s="2">
        <v>1065</v>
      </c>
      <c r="G255" s="2" t="s">
        <v>10</v>
      </c>
      <c r="H255" s="1">
        <v>582</v>
      </c>
      <c r="I255" s="1">
        <v>20</v>
      </c>
      <c r="J255" s="1">
        <v>64</v>
      </c>
      <c r="K255" s="1">
        <v>29</v>
      </c>
      <c r="L255" s="1">
        <v>2</v>
      </c>
      <c r="M255" s="1">
        <v>6</v>
      </c>
      <c r="N255" s="1">
        <v>47</v>
      </c>
      <c r="O255" s="1">
        <v>3</v>
      </c>
      <c r="P255" s="1">
        <v>71</v>
      </c>
      <c r="Q255" s="1">
        <v>12</v>
      </c>
      <c r="R255" s="1">
        <v>5</v>
      </c>
      <c r="S255" s="1">
        <v>1</v>
      </c>
      <c r="T255" s="1">
        <v>0</v>
      </c>
      <c r="U255" s="1">
        <v>1</v>
      </c>
      <c r="V255" s="1">
        <v>5</v>
      </c>
      <c r="W255" s="1">
        <v>0</v>
      </c>
      <c r="X255" s="1">
        <v>8</v>
      </c>
      <c r="Y255" s="1">
        <f t="shared" si="25"/>
        <v>274</v>
      </c>
      <c r="Z255" s="1">
        <f t="shared" si="26"/>
        <v>308</v>
      </c>
      <c r="AA255" s="15">
        <f t="shared" si="27"/>
        <v>0.47079037800687284</v>
      </c>
      <c r="AB255" s="15">
        <f t="shared" si="28"/>
        <v>0.52920962199312716</v>
      </c>
    </row>
    <row r="256" spans="1:28" x14ac:dyDescent="0.25">
      <c r="A256" s="2">
        <v>147</v>
      </c>
      <c r="B256" s="2" t="s">
        <v>33</v>
      </c>
      <c r="C256" s="2">
        <v>182</v>
      </c>
      <c r="D256" s="1" t="s">
        <v>171</v>
      </c>
      <c r="E256" s="1" t="s">
        <v>213</v>
      </c>
      <c r="F256" s="2">
        <v>1065</v>
      </c>
      <c r="G256" s="2" t="s">
        <v>11</v>
      </c>
      <c r="H256" s="1">
        <v>582</v>
      </c>
      <c r="I256" s="1">
        <v>19</v>
      </c>
      <c r="J256" s="1">
        <v>60</v>
      </c>
      <c r="K256" s="1">
        <v>18</v>
      </c>
      <c r="L256" s="1">
        <v>2</v>
      </c>
      <c r="M256" s="1">
        <v>2</v>
      </c>
      <c r="N256" s="1">
        <v>61</v>
      </c>
      <c r="O256" s="1">
        <v>0</v>
      </c>
      <c r="P256" s="1">
        <v>107</v>
      </c>
      <c r="Q256" s="1">
        <v>3</v>
      </c>
      <c r="R256" s="1">
        <v>4</v>
      </c>
      <c r="S256" s="1">
        <v>0</v>
      </c>
      <c r="T256" s="1">
        <v>1</v>
      </c>
      <c r="U256" s="1">
        <v>0</v>
      </c>
      <c r="V256" s="1">
        <v>8</v>
      </c>
      <c r="W256" s="1">
        <v>0</v>
      </c>
      <c r="X256" s="1">
        <v>12</v>
      </c>
      <c r="Y256" s="1">
        <f t="shared" si="25"/>
        <v>297</v>
      </c>
      <c r="Z256" s="1">
        <f t="shared" si="26"/>
        <v>285</v>
      </c>
      <c r="AA256" s="15">
        <f t="shared" si="27"/>
        <v>0.51030927835051543</v>
      </c>
      <c r="AB256" s="15">
        <f t="shared" si="28"/>
        <v>0.48969072164948452</v>
      </c>
    </row>
    <row r="257" spans="1:28" x14ac:dyDescent="0.25">
      <c r="A257" s="2">
        <v>148</v>
      </c>
      <c r="B257" s="2" t="s">
        <v>33</v>
      </c>
      <c r="C257" s="2">
        <v>182</v>
      </c>
      <c r="D257" s="1" t="s">
        <v>171</v>
      </c>
      <c r="E257" s="1" t="s">
        <v>214</v>
      </c>
      <c r="F257" s="2">
        <v>1065</v>
      </c>
      <c r="G257" s="2" t="s">
        <v>19</v>
      </c>
      <c r="H257" s="1">
        <v>285</v>
      </c>
      <c r="I257" s="1">
        <v>13</v>
      </c>
      <c r="J257" s="1">
        <v>25</v>
      </c>
      <c r="K257" s="1">
        <v>27</v>
      </c>
      <c r="L257" s="1">
        <v>4</v>
      </c>
      <c r="M257" s="1">
        <v>1</v>
      </c>
      <c r="N257" s="1">
        <v>18</v>
      </c>
      <c r="O257" s="1">
        <v>2</v>
      </c>
      <c r="P257" s="1">
        <v>51</v>
      </c>
      <c r="Q257" s="1">
        <v>6</v>
      </c>
      <c r="R257" s="1">
        <v>2</v>
      </c>
      <c r="S257" s="1">
        <v>0</v>
      </c>
      <c r="T257" s="1">
        <v>0</v>
      </c>
      <c r="U257" s="1">
        <v>0</v>
      </c>
      <c r="V257" s="1">
        <v>5</v>
      </c>
      <c r="W257" s="1">
        <v>0</v>
      </c>
      <c r="X257" s="1">
        <v>6</v>
      </c>
      <c r="Y257" s="1">
        <f t="shared" si="25"/>
        <v>160</v>
      </c>
      <c r="Z257" s="1">
        <f t="shared" si="26"/>
        <v>125</v>
      </c>
      <c r="AA257" s="15">
        <f t="shared" si="27"/>
        <v>0.56140350877192979</v>
      </c>
      <c r="AB257" s="15">
        <f t="shared" si="28"/>
        <v>0.43859649122807015</v>
      </c>
    </row>
    <row r="258" spans="1:28" x14ac:dyDescent="0.25">
      <c r="A258" s="2">
        <v>149</v>
      </c>
      <c r="B258" s="2" t="s">
        <v>33</v>
      </c>
      <c r="C258" s="2">
        <v>182</v>
      </c>
      <c r="D258" s="1" t="s">
        <v>171</v>
      </c>
      <c r="E258" s="1" t="s">
        <v>215</v>
      </c>
      <c r="F258" s="2">
        <v>1066</v>
      </c>
      <c r="G258" s="2" t="s">
        <v>10</v>
      </c>
      <c r="H258" s="1">
        <v>227</v>
      </c>
      <c r="I258" s="1">
        <v>15</v>
      </c>
      <c r="J258" s="1">
        <v>12</v>
      </c>
      <c r="K258" s="1">
        <v>18</v>
      </c>
      <c r="L258" s="1">
        <v>1</v>
      </c>
      <c r="M258" s="1">
        <v>0</v>
      </c>
      <c r="N258" s="1">
        <v>8</v>
      </c>
      <c r="O258" s="1">
        <v>1</v>
      </c>
      <c r="P258" s="1">
        <v>56</v>
      </c>
      <c r="Q258" s="1">
        <v>3</v>
      </c>
      <c r="R258" s="1">
        <v>1</v>
      </c>
      <c r="S258" s="1">
        <v>1</v>
      </c>
      <c r="T258" s="1">
        <v>0</v>
      </c>
      <c r="U258" s="1">
        <v>0</v>
      </c>
      <c r="V258" s="1">
        <v>0</v>
      </c>
      <c r="W258" s="1">
        <v>0</v>
      </c>
      <c r="X258" s="1">
        <v>2</v>
      </c>
      <c r="Y258" s="1">
        <f t="shared" si="25"/>
        <v>118</v>
      </c>
      <c r="Z258" s="1">
        <f t="shared" si="26"/>
        <v>109</v>
      </c>
      <c r="AA258" s="15">
        <f t="shared" si="27"/>
        <v>0.51982378854625555</v>
      </c>
      <c r="AB258" s="15">
        <f t="shared" si="28"/>
        <v>0.48017621145374451</v>
      </c>
    </row>
    <row r="259" spans="1:28" x14ac:dyDescent="0.25">
      <c r="A259" s="2">
        <v>150</v>
      </c>
      <c r="B259" s="2" t="s">
        <v>33</v>
      </c>
      <c r="C259" s="2">
        <v>182</v>
      </c>
      <c r="D259" s="1" t="s">
        <v>171</v>
      </c>
      <c r="E259" s="1" t="s">
        <v>216</v>
      </c>
      <c r="F259" s="2">
        <v>1066</v>
      </c>
      <c r="G259" s="2" t="s">
        <v>19</v>
      </c>
      <c r="H259" s="1">
        <v>711</v>
      </c>
      <c r="I259" s="1">
        <v>54</v>
      </c>
      <c r="J259" s="1">
        <v>106</v>
      </c>
      <c r="K259" s="1">
        <v>46</v>
      </c>
      <c r="L259" s="1">
        <v>6</v>
      </c>
      <c r="M259" s="1">
        <v>14</v>
      </c>
      <c r="N259" s="1">
        <v>24</v>
      </c>
      <c r="O259" s="1">
        <v>3</v>
      </c>
      <c r="P259" s="1">
        <v>125</v>
      </c>
      <c r="Q259" s="1">
        <v>1</v>
      </c>
      <c r="R259" s="1">
        <v>10</v>
      </c>
      <c r="S259" s="1">
        <v>1</v>
      </c>
      <c r="T259" s="1">
        <v>1</v>
      </c>
      <c r="U259" s="1">
        <v>0</v>
      </c>
      <c r="V259" s="1">
        <v>2</v>
      </c>
      <c r="W259" s="1">
        <v>2</v>
      </c>
      <c r="X259" s="1">
        <v>13</v>
      </c>
      <c r="Y259" s="1">
        <f t="shared" si="25"/>
        <v>408</v>
      </c>
      <c r="Z259" s="1">
        <f t="shared" si="26"/>
        <v>303</v>
      </c>
      <c r="AA259" s="15">
        <f t="shared" si="27"/>
        <v>0.57383966244725737</v>
      </c>
      <c r="AB259" s="15">
        <f t="shared" si="28"/>
        <v>0.42616033755274263</v>
      </c>
    </row>
    <row r="260" spans="1:28" x14ac:dyDescent="0.25">
      <c r="A260" s="2">
        <v>151</v>
      </c>
      <c r="B260" s="2" t="s">
        <v>33</v>
      </c>
      <c r="C260" s="2">
        <v>182</v>
      </c>
      <c r="D260" s="1" t="s">
        <v>171</v>
      </c>
      <c r="E260" s="1" t="s">
        <v>217</v>
      </c>
      <c r="F260" s="2">
        <v>1067</v>
      </c>
      <c r="G260" s="2" t="s">
        <v>10</v>
      </c>
      <c r="H260" s="1">
        <v>434</v>
      </c>
      <c r="I260" s="1">
        <v>26</v>
      </c>
      <c r="J260" s="1">
        <v>87</v>
      </c>
      <c r="K260" s="1">
        <v>13</v>
      </c>
      <c r="L260" s="1">
        <v>5</v>
      </c>
      <c r="M260" s="1">
        <v>4</v>
      </c>
      <c r="N260" s="1">
        <v>37</v>
      </c>
      <c r="O260" s="1">
        <v>9</v>
      </c>
      <c r="P260" s="1">
        <v>43</v>
      </c>
      <c r="Q260" s="1">
        <v>44</v>
      </c>
      <c r="R260" s="1">
        <v>0</v>
      </c>
      <c r="S260" s="1">
        <v>0</v>
      </c>
      <c r="T260" s="1">
        <v>1</v>
      </c>
      <c r="U260" s="1">
        <v>0</v>
      </c>
      <c r="V260" s="1">
        <v>3</v>
      </c>
      <c r="W260" s="1">
        <v>0</v>
      </c>
      <c r="X260" s="1">
        <v>9</v>
      </c>
      <c r="Y260" s="1">
        <f t="shared" si="25"/>
        <v>281</v>
      </c>
      <c r="Z260" s="1">
        <f t="shared" si="26"/>
        <v>153</v>
      </c>
      <c r="AA260" s="15">
        <f t="shared" si="27"/>
        <v>0.64746543778801846</v>
      </c>
      <c r="AB260" s="15">
        <f t="shared" si="28"/>
        <v>0.35253456221198154</v>
      </c>
    </row>
    <row r="261" spans="1:28" x14ac:dyDescent="0.25">
      <c r="A261" s="2">
        <v>152</v>
      </c>
      <c r="B261" s="2" t="s">
        <v>33</v>
      </c>
      <c r="C261" s="2">
        <v>182</v>
      </c>
      <c r="D261" s="1" t="s">
        <v>171</v>
      </c>
      <c r="E261" s="1" t="s">
        <v>217</v>
      </c>
      <c r="F261" s="2">
        <v>1067</v>
      </c>
      <c r="G261" s="2" t="s">
        <v>11</v>
      </c>
      <c r="H261" s="1">
        <v>434</v>
      </c>
      <c r="I261" s="1">
        <v>29</v>
      </c>
      <c r="J261" s="1">
        <v>74</v>
      </c>
      <c r="K261" s="1">
        <v>24</v>
      </c>
      <c r="L261" s="1">
        <v>3</v>
      </c>
      <c r="M261" s="1">
        <v>7</v>
      </c>
      <c r="N261" s="1">
        <v>31</v>
      </c>
      <c r="O261" s="1">
        <v>5</v>
      </c>
      <c r="P261" s="1">
        <v>51</v>
      </c>
      <c r="Q261" s="1">
        <v>57</v>
      </c>
      <c r="R261" s="1">
        <v>2</v>
      </c>
      <c r="S261" s="1">
        <v>2</v>
      </c>
      <c r="T261" s="1">
        <v>0</v>
      </c>
      <c r="U261" s="1">
        <v>0</v>
      </c>
      <c r="V261" s="1">
        <v>1</v>
      </c>
      <c r="W261" s="1">
        <v>0</v>
      </c>
      <c r="X261" s="1">
        <v>13</v>
      </c>
      <c r="Y261" s="1">
        <f t="shared" si="25"/>
        <v>299</v>
      </c>
      <c r="Z261" s="1">
        <f t="shared" si="26"/>
        <v>135</v>
      </c>
      <c r="AA261" s="15">
        <f t="shared" si="27"/>
        <v>0.68894009216589858</v>
      </c>
      <c r="AB261" s="15">
        <f t="shared" si="28"/>
        <v>0.31105990783410137</v>
      </c>
    </row>
    <row r="262" spans="1:28" x14ac:dyDescent="0.25">
      <c r="A262" s="2">
        <v>153</v>
      </c>
      <c r="B262" s="2" t="s">
        <v>33</v>
      </c>
      <c r="C262" s="2">
        <v>182</v>
      </c>
      <c r="D262" s="1" t="s">
        <v>171</v>
      </c>
      <c r="E262" s="1" t="s">
        <v>218</v>
      </c>
      <c r="F262" s="2">
        <v>1068</v>
      </c>
      <c r="G262" s="2" t="s">
        <v>10</v>
      </c>
      <c r="H262" s="1">
        <v>564</v>
      </c>
      <c r="I262" s="1">
        <v>19</v>
      </c>
      <c r="J262" s="1">
        <v>63</v>
      </c>
      <c r="K262" s="1">
        <v>17</v>
      </c>
      <c r="L262" s="1">
        <v>2</v>
      </c>
      <c r="M262" s="1">
        <v>8</v>
      </c>
      <c r="N262" s="1">
        <v>71</v>
      </c>
      <c r="O262" s="1">
        <v>0</v>
      </c>
      <c r="P262" s="1">
        <v>47</v>
      </c>
      <c r="Q262" s="1">
        <v>17</v>
      </c>
      <c r="R262" s="1">
        <v>3</v>
      </c>
      <c r="S262" s="1">
        <v>0</v>
      </c>
      <c r="T262" s="1">
        <v>0</v>
      </c>
      <c r="U262" s="1">
        <v>0</v>
      </c>
      <c r="V262" s="1">
        <v>8</v>
      </c>
      <c r="W262" s="1">
        <v>0</v>
      </c>
      <c r="X262" s="1">
        <v>8</v>
      </c>
      <c r="Y262" s="1">
        <f t="shared" si="25"/>
        <v>263</v>
      </c>
      <c r="Z262" s="1">
        <f t="shared" si="26"/>
        <v>301</v>
      </c>
      <c r="AA262" s="15">
        <f t="shared" si="27"/>
        <v>0.46631205673758863</v>
      </c>
      <c r="AB262" s="15">
        <f t="shared" si="28"/>
        <v>0.53368794326241131</v>
      </c>
    </row>
    <row r="263" spans="1:28" x14ac:dyDescent="0.25">
      <c r="A263" s="2">
        <v>154</v>
      </c>
      <c r="B263" s="2" t="s">
        <v>33</v>
      </c>
      <c r="C263" s="2">
        <v>182</v>
      </c>
      <c r="D263" s="1" t="s">
        <v>171</v>
      </c>
      <c r="E263" s="1" t="s">
        <v>218</v>
      </c>
      <c r="F263" s="2">
        <v>1068</v>
      </c>
      <c r="G263" s="2" t="s">
        <v>11</v>
      </c>
      <c r="H263" s="1">
        <v>565</v>
      </c>
      <c r="I263" s="1">
        <v>24</v>
      </c>
      <c r="J263" s="1">
        <v>52</v>
      </c>
      <c r="K263" s="1">
        <v>25</v>
      </c>
      <c r="L263" s="1">
        <v>0</v>
      </c>
      <c r="M263" s="1">
        <v>3</v>
      </c>
      <c r="N263" s="1">
        <v>49</v>
      </c>
      <c r="O263" s="1">
        <v>1</v>
      </c>
      <c r="P263" s="1">
        <v>64</v>
      </c>
      <c r="Q263" s="1">
        <v>14</v>
      </c>
      <c r="R263" s="1">
        <v>1</v>
      </c>
      <c r="S263" s="1">
        <v>0</v>
      </c>
      <c r="T263" s="1">
        <v>3</v>
      </c>
      <c r="U263" s="1">
        <v>1</v>
      </c>
      <c r="V263" s="1">
        <v>6</v>
      </c>
      <c r="W263" s="1">
        <v>0</v>
      </c>
      <c r="X263" s="1">
        <v>6</v>
      </c>
      <c r="Y263" s="1">
        <f t="shared" si="25"/>
        <v>249</v>
      </c>
      <c r="Z263" s="1">
        <f t="shared" si="26"/>
        <v>316</v>
      </c>
      <c r="AA263" s="15">
        <f t="shared" si="27"/>
        <v>0.44070796460176992</v>
      </c>
      <c r="AB263" s="15">
        <f t="shared" si="28"/>
        <v>0.55929203539823014</v>
      </c>
    </row>
    <row r="264" spans="1:28" x14ac:dyDescent="0.25">
      <c r="A264" s="2">
        <v>155</v>
      </c>
      <c r="B264" s="2" t="s">
        <v>33</v>
      </c>
      <c r="C264" s="2">
        <v>182</v>
      </c>
      <c r="D264" s="1" t="s">
        <v>171</v>
      </c>
      <c r="E264" s="1" t="s">
        <v>219</v>
      </c>
      <c r="F264" s="2">
        <v>1069</v>
      </c>
      <c r="G264" s="2" t="s">
        <v>10</v>
      </c>
      <c r="H264" s="1">
        <v>649</v>
      </c>
      <c r="I264" s="1">
        <v>17</v>
      </c>
      <c r="J264" s="1">
        <v>64</v>
      </c>
      <c r="K264" s="1">
        <v>25</v>
      </c>
      <c r="L264" s="1">
        <v>5</v>
      </c>
      <c r="M264" s="1">
        <v>9</v>
      </c>
      <c r="N264" s="1">
        <v>66</v>
      </c>
      <c r="O264" s="1">
        <v>16</v>
      </c>
      <c r="P264" s="1">
        <v>91</v>
      </c>
      <c r="Q264" s="1">
        <v>9</v>
      </c>
      <c r="R264" s="1">
        <v>3</v>
      </c>
      <c r="S264" s="1">
        <v>1</v>
      </c>
      <c r="T264" s="1">
        <v>0</v>
      </c>
      <c r="U264" s="1">
        <v>0</v>
      </c>
      <c r="V264" s="1">
        <v>3</v>
      </c>
      <c r="W264" s="1">
        <v>0</v>
      </c>
      <c r="X264" s="1">
        <v>11</v>
      </c>
      <c r="Y264" s="1">
        <f t="shared" si="25"/>
        <v>320</v>
      </c>
      <c r="Z264" s="1">
        <f t="shared" si="26"/>
        <v>329</v>
      </c>
      <c r="AA264" s="15">
        <f t="shared" si="27"/>
        <v>0.49306625577812019</v>
      </c>
      <c r="AB264" s="15">
        <f t="shared" si="28"/>
        <v>0.50693374422187987</v>
      </c>
    </row>
    <row r="265" spans="1:28" x14ac:dyDescent="0.25">
      <c r="A265" s="2">
        <v>156</v>
      </c>
      <c r="B265" s="2" t="s">
        <v>33</v>
      </c>
      <c r="C265" s="2">
        <v>182</v>
      </c>
      <c r="D265" s="1" t="s">
        <v>171</v>
      </c>
      <c r="E265" s="1" t="s">
        <v>219</v>
      </c>
      <c r="F265" s="2">
        <v>1069</v>
      </c>
      <c r="G265" s="2" t="s">
        <v>11</v>
      </c>
      <c r="H265" s="1">
        <v>649</v>
      </c>
      <c r="I265" s="1">
        <v>13</v>
      </c>
      <c r="J265" s="1">
        <v>54</v>
      </c>
      <c r="K265" s="1">
        <v>37</v>
      </c>
      <c r="L265" s="1">
        <v>0</v>
      </c>
      <c r="M265" s="1">
        <v>4</v>
      </c>
      <c r="N265" s="1">
        <v>54</v>
      </c>
      <c r="O265" s="1">
        <v>7</v>
      </c>
      <c r="P265" s="1">
        <v>80</v>
      </c>
      <c r="Q265" s="1">
        <v>16</v>
      </c>
      <c r="R265" s="1">
        <v>4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6</v>
      </c>
      <c r="Y265" s="1">
        <f t="shared" si="25"/>
        <v>275</v>
      </c>
      <c r="Z265" s="1">
        <f t="shared" si="26"/>
        <v>374</v>
      </c>
      <c r="AA265" s="15">
        <f t="shared" si="27"/>
        <v>0.42372881355932202</v>
      </c>
      <c r="AB265" s="15">
        <f t="shared" si="28"/>
        <v>0.57627118644067798</v>
      </c>
    </row>
    <row r="266" spans="1:28" x14ac:dyDescent="0.25">
      <c r="A266" s="2">
        <v>157</v>
      </c>
      <c r="B266" s="2" t="s">
        <v>33</v>
      </c>
      <c r="C266" s="2">
        <v>182</v>
      </c>
      <c r="D266" s="1" t="s">
        <v>171</v>
      </c>
      <c r="E266" s="1" t="s">
        <v>219</v>
      </c>
      <c r="F266" s="2">
        <v>1069</v>
      </c>
      <c r="G266" s="2" t="s">
        <v>12</v>
      </c>
      <c r="H266" s="1">
        <v>649</v>
      </c>
      <c r="I266" s="1">
        <v>4</v>
      </c>
      <c r="J266" s="1">
        <v>68</v>
      </c>
      <c r="K266" s="1">
        <v>29</v>
      </c>
      <c r="L266" s="1">
        <v>2</v>
      </c>
      <c r="M266" s="1">
        <v>3</v>
      </c>
      <c r="N266" s="1">
        <v>64</v>
      </c>
      <c r="O266" s="1">
        <v>7</v>
      </c>
      <c r="P266" s="1">
        <v>94</v>
      </c>
      <c r="Q266" s="1">
        <v>13</v>
      </c>
      <c r="R266" s="1">
        <v>5</v>
      </c>
      <c r="S266" s="1">
        <v>1</v>
      </c>
      <c r="T266" s="1">
        <v>0</v>
      </c>
      <c r="U266" s="1">
        <v>1</v>
      </c>
      <c r="V266" s="1">
        <v>4</v>
      </c>
      <c r="W266" s="1">
        <v>3</v>
      </c>
      <c r="X266" s="1">
        <v>2</v>
      </c>
      <c r="Y266" s="1">
        <f t="shared" si="25"/>
        <v>300</v>
      </c>
      <c r="Z266" s="1">
        <f t="shared" si="26"/>
        <v>349</v>
      </c>
      <c r="AA266" s="15">
        <f t="shared" si="27"/>
        <v>0.46224961479198767</v>
      </c>
      <c r="AB266" s="15">
        <f t="shared" si="28"/>
        <v>0.53775038520801233</v>
      </c>
    </row>
    <row r="267" spans="1:28" x14ac:dyDescent="0.25">
      <c r="A267" s="2">
        <v>158</v>
      </c>
      <c r="B267" s="2" t="s">
        <v>33</v>
      </c>
      <c r="C267" s="2">
        <v>182</v>
      </c>
      <c r="D267" s="1" t="s">
        <v>171</v>
      </c>
      <c r="E267" s="1" t="s">
        <v>219</v>
      </c>
      <c r="F267" s="2">
        <v>1069</v>
      </c>
      <c r="G267" s="2" t="s">
        <v>13</v>
      </c>
      <c r="H267" s="1">
        <v>649</v>
      </c>
      <c r="I267" s="1">
        <v>18</v>
      </c>
      <c r="J267" s="1">
        <v>69</v>
      </c>
      <c r="K267" s="1">
        <v>47</v>
      </c>
      <c r="L267" s="1">
        <v>5</v>
      </c>
      <c r="M267" s="1">
        <v>0</v>
      </c>
      <c r="N267" s="1">
        <v>72</v>
      </c>
      <c r="O267" s="1">
        <v>7</v>
      </c>
      <c r="P267" s="1">
        <v>66</v>
      </c>
      <c r="Q267" s="1">
        <v>21</v>
      </c>
      <c r="R267" s="1">
        <v>5</v>
      </c>
      <c r="S267" s="1">
        <v>0</v>
      </c>
      <c r="T267" s="1">
        <v>1</v>
      </c>
      <c r="U267" s="1">
        <v>1</v>
      </c>
      <c r="V267" s="1">
        <v>3</v>
      </c>
      <c r="W267" s="1">
        <v>0</v>
      </c>
      <c r="X267" s="1">
        <v>2</v>
      </c>
      <c r="Y267" s="1">
        <f t="shared" si="25"/>
        <v>317</v>
      </c>
      <c r="Z267" s="1">
        <f t="shared" si="26"/>
        <v>332</v>
      </c>
      <c r="AA267" s="15">
        <f t="shared" si="27"/>
        <v>0.48844375963020031</v>
      </c>
      <c r="AB267" s="15">
        <f t="shared" si="28"/>
        <v>0.51155624036979974</v>
      </c>
    </row>
    <row r="268" spans="1:28" x14ac:dyDescent="0.25">
      <c r="A268" s="2">
        <v>159</v>
      </c>
      <c r="B268" s="2" t="s">
        <v>33</v>
      </c>
      <c r="C268" s="2">
        <v>182</v>
      </c>
      <c r="D268" s="1" t="s">
        <v>171</v>
      </c>
      <c r="E268" s="1" t="s">
        <v>220</v>
      </c>
      <c r="F268" s="2">
        <v>1069</v>
      </c>
      <c r="G268" s="2" t="s">
        <v>19</v>
      </c>
      <c r="H268" s="1">
        <v>436</v>
      </c>
      <c r="I268" s="1">
        <v>21</v>
      </c>
      <c r="J268" s="1">
        <v>36</v>
      </c>
      <c r="K268" s="1">
        <v>16</v>
      </c>
      <c r="L268" s="1">
        <v>2</v>
      </c>
      <c r="M268" s="1">
        <v>10</v>
      </c>
      <c r="N268" s="1">
        <v>25</v>
      </c>
      <c r="O268" s="1">
        <v>3</v>
      </c>
      <c r="P268" s="1">
        <v>72</v>
      </c>
      <c r="Q268" s="1">
        <v>6</v>
      </c>
      <c r="R268" s="1">
        <v>3</v>
      </c>
      <c r="S268" s="1">
        <v>1</v>
      </c>
      <c r="T268" s="1">
        <v>0</v>
      </c>
      <c r="U268" s="1">
        <v>0</v>
      </c>
      <c r="V268" s="1">
        <v>1</v>
      </c>
      <c r="W268" s="1">
        <v>0</v>
      </c>
      <c r="X268" s="1">
        <v>6</v>
      </c>
      <c r="Y268" s="1">
        <f t="shared" si="25"/>
        <v>202</v>
      </c>
      <c r="Z268" s="1">
        <f t="shared" si="26"/>
        <v>234</v>
      </c>
      <c r="AA268" s="15">
        <f t="shared" si="27"/>
        <v>0.46330275229357798</v>
      </c>
      <c r="AB268" s="15">
        <f t="shared" si="28"/>
        <v>0.53669724770642202</v>
      </c>
    </row>
    <row r="269" spans="1:28" x14ac:dyDescent="0.25">
      <c r="A269" s="2">
        <v>160</v>
      </c>
      <c r="B269" s="2" t="s">
        <v>33</v>
      </c>
      <c r="C269" s="2">
        <v>182</v>
      </c>
      <c r="D269" s="1" t="s">
        <v>171</v>
      </c>
      <c r="E269" s="1" t="s">
        <v>220</v>
      </c>
      <c r="F269" s="2">
        <v>1069</v>
      </c>
      <c r="G269" s="2" t="s">
        <v>21</v>
      </c>
      <c r="H269" s="1">
        <v>436</v>
      </c>
      <c r="I269" s="1">
        <v>37</v>
      </c>
      <c r="J269" s="1">
        <v>40</v>
      </c>
      <c r="K269" s="1">
        <v>21</v>
      </c>
      <c r="L269" s="1">
        <v>0</v>
      </c>
      <c r="M269" s="1">
        <v>14</v>
      </c>
      <c r="N269" s="1">
        <v>23</v>
      </c>
      <c r="O269" s="1">
        <v>3</v>
      </c>
      <c r="P269" s="1">
        <v>81</v>
      </c>
      <c r="Q269" s="1">
        <v>8</v>
      </c>
      <c r="R269" s="1">
        <v>6</v>
      </c>
      <c r="S269" s="1">
        <v>1</v>
      </c>
      <c r="T269" s="1">
        <v>0</v>
      </c>
      <c r="U269" s="1">
        <v>0</v>
      </c>
      <c r="V269" s="1">
        <v>1</v>
      </c>
      <c r="W269" s="1">
        <v>0</v>
      </c>
      <c r="X269" s="1">
        <v>3</v>
      </c>
      <c r="Y269" s="1">
        <f t="shared" si="25"/>
        <v>238</v>
      </c>
      <c r="Z269" s="1">
        <f t="shared" si="26"/>
        <v>198</v>
      </c>
      <c r="AA269" s="15">
        <f t="shared" si="27"/>
        <v>0.54587155963302747</v>
      </c>
      <c r="AB269" s="15">
        <f t="shared" si="28"/>
        <v>0.45412844036697247</v>
      </c>
    </row>
    <row r="270" spans="1:28" x14ac:dyDescent="0.25">
      <c r="A270" s="2">
        <v>161</v>
      </c>
      <c r="B270" s="2" t="s">
        <v>33</v>
      </c>
      <c r="C270" s="2">
        <v>182</v>
      </c>
      <c r="D270" s="1" t="s">
        <v>171</v>
      </c>
      <c r="E270" s="1" t="s">
        <v>221</v>
      </c>
      <c r="F270" s="2">
        <v>1070</v>
      </c>
      <c r="G270" s="2" t="s">
        <v>10</v>
      </c>
      <c r="H270" s="1">
        <v>572</v>
      </c>
      <c r="I270" s="1">
        <v>119</v>
      </c>
      <c r="J270" s="1">
        <v>70</v>
      </c>
      <c r="K270" s="1">
        <v>33</v>
      </c>
      <c r="L270" s="1">
        <v>4</v>
      </c>
      <c r="M270" s="1">
        <v>7</v>
      </c>
      <c r="N270" s="1">
        <v>41</v>
      </c>
      <c r="O270" s="1">
        <v>2</v>
      </c>
      <c r="P270" s="1">
        <v>47</v>
      </c>
      <c r="Q270" s="1">
        <v>6</v>
      </c>
      <c r="R270" s="1">
        <v>18</v>
      </c>
      <c r="S270" s="1">
        <v>0</v>
      </c>
      <c r="T270" s="1">
        <v>0</v>
      </c>
      <c r="U270" s="1">
        <v>0</v>
      </c>
      <c r="V270" s="1">
        <v>3</v>
      </c>
      <c r="W270" s="1">
        <v>0</v>
      </c>
      <c r="X270" s="1">
        <v>8</v>
      </c>
      <c r="Y270" s="1">
        <f t="shared" si="25"/>
        <v>358</v>
      </c>
      <c r="Z270" s="1">
        <f t="shared" si="26"/>
        <v>214</v>
      </c>
      <c r="AA270" s="15">
        <f t="shared" si="27"/>
        <v>0.62587412587412583</v>
      </c>
      <c r="AB270" s="15">
        <f t="shared" si="28"/>
        <v>0.37412587412587411</v>
      </c>
    </row>
    <row r="271" spans="1:28" x14ac:dyDescent="0.25">
      <c r="A271" s="2">
        <v>162</v>
      </c>
      <c r="B271" s="2" t="s">
        <v>33</v>
      </c>
      <c r="C271" s="2">
        <v>182</v>
      </c>
      <c r="D271" s="1" t="s">
        <v>171</v>
      </c>
      <c r="E271" s="1" t="s">
        <v>222</v>
      </c>
      <c r="F271" s="2">
        <v>1070</v>
      </c>
      <c r="G271" s="2" t="s">
        <v>19</v>
      </c>
      <c r="H271" s="1">
        <v>734</v>
      </c>
      <c r="I271" s="1">
        <v>59</v>
      </c>
      <c r="J271" s="1">
        <v>95</v>
      </c>
      <c r="K271" s="1">
        <v>133</v>
      </c>
      <c r="L271" s="1">
        <v>6</v>
      </c>
      <c r="M271" s="1">
        <v>13</v>
      </c>
      <c r="N271" s="1">
        <v>35</v>
      </c>
      <c r="O271" s="1">
        <v>5</v>
      </c>
      <c r="P271" s="1">
        <v>40</v>
      </c>
      <c r="Q271" s="1">
        <v>4</v>
      </c>
      <c r="R271" s="1">
        <v>5</v>
      </c>
      <c r="S271" s="1">
        <v>0</v>
      </c>
      <c r="T271" s="1">
        <v>2</v>
      </c>
      <c r="U271" s="1">
        <v>0</v>
      </c>
      <c r="V271" s="1">
        <v>2</v>
      </c>
      <c r="W271" s="1">
        <v>0</v>
      </c>
      <c r="X271" s="1">
        <v>11</v>
      </c>
      <c r="Y271" s="1">
        <f t="shared" si="25"/>
        <v>410</v>
      </c>
      <c r="Z271" s="1">
        <f t="shared" si="26"/>
        <v>324</v>
      </c>
      <c r="AA271" s="15">
        <f t="shared" si="27"/>
        <v>0.55858310626703001</v>
      </c>
      <c r="AB271" s="15">
        <f t="shared" si="28"/>
        <v>0.44141689373297005</v>
      </c>
    </row>
    <row r="272" spans="1:28" x14ac:dyDescent="0.25">
      <c r="A272" s="2">
        <v>163</v>
      </c>
      <c r="B272" s="2" t="s">
        <v>33</v>
      </c>
      <c r="C272" s="2">
        <v>182</v>
      </c>
      <c r="D272" s="1" t="s">
        <v>171</v>
      </c>
      <c r="E272" s="1" t="s">
        <v>223</v>
      </c>
      <c r="F272" s="2">
        <v>1071</v>
      </c>
      <c r="G272" s="2" t="s">
        <v>10</v>
      </c>
      <c r="H272" s="1">
        <v>598</v>
      </c>
      <c r="I272" s="1">
        <v>55</v>
      </c>
      <c r="J272" s="1">
        <v>99</v>
      </c>
      <c r="K272" s="1">
        <v>65</v>
      </c>
      <c r="L272" s="1">
        <v>1</v>
      </c>
      <c r="M272" s="1">
        <v>9</v>
      </c>
      <c r="N272" s="1">
        <v>10</v>
      </c>
      <c r="O272" s="1">
        <v>7</v>
      </c>
      <c r="P272" s="1">
        <v>60</v>
      </c>
      <c r="Q272" s="1">
        <v>1</v>
      </c>
      <c r="R272" s="1">
        <v>5</v>
      </c>
      <c r="S272" s="1">
        <v>7</v>
      </c>
      <c r="T272" s="1">
        <v>1</v>
      </c>
      <c r="U272" s="1">
        <v>0</v>
      </c>
      <c r="V272" s="1">
        <v>4</v>
      </c>
      <c r="W272" s="1">
        <v>0</v>
      </c>
      <c r="X272" s="1">
        <v>13</v>
      </c>
      <c r="Y272" s="1">
        <f t="shared" si="25"/>
        <v>337</v>
      </c>
      <c r="Z272" s="1">
        <f t="shared" si="26"/>
        <v>261</v>
      </c>
      <c r="AA272" s="15">
        <f t="shared" si="27"/>
        <v>0.5635451505016722</v>
      </c>
      <c r="AB272" s="15">
        <f t="shared" si="28"/>
        <v>0.43645484949832775</v>
      </c>
    </row>
    <row r="273" spans="1:28" x14ac:dyDescent="0.25">
      <c r="A273" s="2">
        <v>164</v>
      </c>
      <c r="B273" s="2" t="s">
        <v>33</v>
      </c>
      <c r="C273" s="2">
        <v>182</v>
      </c>
      <c r="D273" s="1" t="s">
        <v>171</v>
      </c>
      <c r="E273" s="1" t="s">
        <v>224</v>
      </c>
      <c r="F273" s="2">
        <v>1072</v>
      </c>
      <c r="G273" s="2" t="s">
        <v>10</v>
      </c>
      <c r="H273" s="1">
        <v>520</v>
      </c>
      <c r="I273" s="1">
        <v>30</v>
      </c>
      <c r="J273" s="1">
        <v>52</v>
      </c>
      <c r="K273" s="1">
        <v>39</v>
      </c>
      <c r="L273" s="1">
        <v>3</v>
      </c>
      <c r="M273" s="1">
        <v>9</v>
      </c>
      <c r="N273" s="1">
        <v>56</v>
      </c>
      <c r="O273" s="1">
        <v>1</v>
      </c>
      <c r="P273" s="1">
        <v>60</v>
      </c>
      <c r="Q273" s="1">
        <v>4</v>
      </c>
      <c r="R273" s="1">
        <v>7</v>
      </c>
      <c r="S273" s="1">
        <v>0</v>
      </c>
      <c r="T273" s="1">
        <v>0</v>
      </c>
      <c r="U273" s="1">
        <v>2</v>
      </c>
      <c r="V273" s="1">
        <v>4</v>
      </c>
      <c r="W273" s="1">
        <v>0</v>
      </c>
      <c r="X273" s="1">
        <v>8</v>
      </c>
      <c r="Y273" s="1">
        <f t="shared" si="25"/>
        <v>275</v>
      </c>
      <c r="Z273" s="1">
        <f t="shared" si="26"/>
        <v>245</v>
      </c>
      <c r="AA273" s="15">
        <f t="shared" si="27"/>
        <v>0.52884615384615385</v>
      </c>
      <c r="AB273" s="15">
        <f t="shared" si="28"/>
        <v>0.47115384615384615</v>
      </c>
    </row>
    <row r="274" spans="1:28" x14ac:dyDescent="0.25">
      <c r="A274" s="2">
        <v>165</v>
      </c>
      <c r="B274" s="2" t="s">
        <v>33</v>
      </c>
      <c r="C274" s="2">
        <v>182</v>
      </c>
      <c r="D274" s="1" t="s">
        <v>171</v>
      </c>
      <c r="E274" s="1" t="s">
        <v>224</v>
      </c>
      <c r="F274" s="2">
        <v>1072</v>
      </c>
      <c r="G274" s="2" t="s">
        <v>11</v>
      </c>
      <c r="H274" s="1">
        <v>521</v>
      </c>
      <c r="I274" s="1">
        <v>26</v>
      </c>
      <c r="J274" s="1">
        <v>67</v>
      </c>
      <c r="K274" s="1">
        <v>33</v>
      </c>
      <c r="L274" s="1">
        <v>5</v>
      </c>
      <c r="M274" s="1">
        <v>7</v>
      </c>
      <c r="N274" s="1">
        <v>29</v>
      </c>
      <c r="O274" s="1">
        <v>3</v>
      </c>
      <c r="P274" s="1">
        <v>53</v>
      </c>
      <c r="Q274" s="1">
        <v>4</v>
      </c>
      <c r="R274" s="1">
        <v>5</v>
      </c>
      <c r="S274" s="1">
        <v>0</v>
      </c>
      <c r="T274" s="1">
        <v>0</v>
      </c>
      <c r="U274" s="1">
        <v>1</v>
      </c>
      <c r="V274" s="1">
        <v>2</v>
      </c>
      <c r="W274" s="1">
        <v>0</v>
      </c>
      <c r="X274" s="1">
        <v>12</v>
      </c>
      <c r="Y274" s="1">
        <f t="shared" si="25"/>
        <v>247</v>
      </c>
      <c r="Z274" s="1">
        <f t="shared" si="26"/>
        <v>274</v>
      </c>
      <c r="AA274" s="15">
        <f t="shared" si="27"/>
        <v>0.47408829174664108</v>
      </c>
      <c r="AB274" s="15">
        <f t="shared" si="28"/>
        <v>0.52591170825335898</v>
      </c>
    </row>
    <row r="275" spans="1:28" x14ac:dyDescent="0.25">
      <c r="A275" s="2">
        <v>166</v>
      </c>
      <c r="B275" s="2" t="s">
        <v>33</v>
      </c>
      <c r="C275" s="2">
        <v>182</v>
      </c>
      <c r="D275" s="1" t="s">
        <v>171</v>
      </c>
      <c r="E275" s="1" t="s">
        <v>225</v>
      </c>
      <c r="F275" s="2">
        <v>1073</v>
      </c>
      <c r="G275" s="2" t="s">
        <v>10</v>
      </c>
      <c r="H275" s="1">
        <v>488</v>
      </c>
      <c r="I275" s="1">
        <v>7</v>
      </c>
      <c r="J275" s="1">
        <v>66</v>
      </c>
      <c r="K275" s="1">
        <v>25</v>
      </c>
      <c r="L275" s="1">
        <v>6</v>
      </c>
      <c r="M275" s="1">
        <v>2</v>
      </c>
      <c r="N275" s="1">
        <v>24</v>
      </c>
      <c r="O275" s="1">
        <v>6</v>
      </c>
      <c r="P275" s="1">
        <v>91</v>
      </c>
      <c r="Q275" s="1">
        <v>6</v>
      </c>
      <c r="R275" s="1">
        <v>4</v>
      </c>
      <c r="S275" s="1">
        <v>1</v>
      </c>
      <c r="T275" s="1">
        <v>0</v>
      </c>
      <c r="U275" s="1">
        <v>2</v>
      </c>
      <c r="V275" s="1">
        <v>7</v>
      </c>
      <c r="W275" s="1">
        <v>0</v>
      </c>
      <c r="X275" s="1">
        <v>7</v>
      </c>
      <c r="Y275" s="1">
        <f t="shared" si="25"/>
        <v>254</v>
      </c>
      <c r="Z275" s="1">
        <f t="shared" si="26"/>
        <v>234</v>
      </c>
      <c r="AA275" s="15">
        <f t="shared" si="27"/>
        <v>0.52049180327868849</v>
      </c>
      <c r="AB275" s="15">
        <f t="shared" si="28"/>
        <v>0.47950819672131145</v>
      </c>
    </row>
    <row r="276" spans="1:28" x14ac:dyDescent="0.25">
      <c r="A276" s="2">
        <v>167</v>
      </c>
      <c r="B276" s="2" t="s">
        <v>33</v>
      </c>
      <c r="C276" s="2">
        <v>182</v>
      </c>
      <c r="D276" s="1" t="s">
        <v>171</v>
      </c>
      <c r="E276" s="1" t="s">
        <v>225</v>
      </c>
      <c r="F276" s="2">
        <v>1073</v>
      </c>
      <c r="G276" s="2" t="s">
        <v>11</v>
      </c>
      <c r="H276" s="1">
        <v>488</v>
      </c>
      <c r="I276" s="1">
        <v>11</v>
      </c>
      <c r="J276" s="1">
        <v>68</v>
      </c>
      <c r="K276" s="1">
        <v>20</v>
      </c>
      <c r="L276" s="1">
        <v>3</v>
      </c>
      <c r="M276" s="1">
        <v>5</v>
      </c>
      <c r="N276" s="1">
        <v>22</v>
      </c>
      <c r="O276" s="1">
        <v>4</v>
      </c>
      <c r="P276" s="1">
        <v>117</v>
      </c>
      <c r="Q276" s="1">
        <v>11</v>
      </c>
      <c r="R276" s="1">
        <v>3</v>
      </c>
      <c r="S276" s="1">
        <v>1</v>
      </c>
      <c r="T276" s="1">
        <v>0</v>
      </c>
      <c r="U276" s="1">
        <v>1</v>
      </c>
      <c r="V276" s="1">
        <v>12</v>
      </c>
      <c r="W276" s="1">
        <v>0</v>
      </c>
      <c r="X276" s="1">
        <v>6</v>
      </c>
      <c r="Y276" s="1">
        <f t="shared" si="25"/>
        <v>284</v>
      </c>
      <c r="Z276" s="1">
        <f t="shared" si="26"/>
        <v>204</v>
      </c>
      <c r="AA276" s="15">
        <f t="shared" si="27"/>
        <v>0.58196721311475408</v>
      </c>
      <c r="AB276" s="15">
        <f t="shared" si="28"/>
        <v>0.41803278688524592</v>
      </c>
    </row>
    <row r="277" spans="1:28" x14ac:dyDescent="0.25">
      <c r="A277" s="2">
        <v>168</v>
      </c>
      <c r="B277" s="2" t="s">
        <v>33</v>
      </c>
      <c r="C277" s="2">
        <v>182</v>
      </c>
      <c r="D277" s="1" t="s">
        <v>171</v>
      </c>
      <c r="E277" s="1" t="s">
        <v>226</v>
      </c>
      <c r="F277" s="2">
        <v>1073</v>
      </c>
      <c r="G277" s="2" t="s">
        <v>19</v>
      </c>
      <c r="H277" s="1">
        <v>320</v>
      </c>
      <c r="I277" s="1">
        <v>10</v>
      </c>
      <c r="J277" s="1">
        <v>25</v>
      </c>
      <c r="K277" s="1">
        <v>17</v>
      </c>
      <c r="L277" s="1">
        <v>6</v>
      </c>
      <c r="M277" s="1">
        <v>5</v>
      </c>
      <c r="N277" s="1">
        <v>36</v>
      </c>
      <c r="O277" s="1">
        <v>2</v>
      </c>
      <c r="P277" s="1">
        <v>81</v>
      </c>
      <c r="Q277" s="1">
        <v>3</v>
      </c>
      <c r="R277" s="1">
        <v>3</v>
      </c>
      <c r="S277" s="1">
        <v>0</v>
      </c>
      <c r="T277" s="1">
        <v>0</v>
      </c>
      <c r="U277" s="1">
        <v>0</v>
      </c>
      <c r="V277" s="1">
        <v>1</v>
      </c>
      <c r="W277" s="1">
        <v>0</v>
      </c>
      <c r="X277" s="1">
        <v>5</v>
      </c>
      <c r="Y277" s="1">
        <f t="shared" si="25"/>
        <v>194</v>
      </c>
      <c r="Z277" s="1">
        <f t="shared" si="26"/>
        <v>126</v>
      </c>
      <c r="AA277" s="15">
        <f t="shared" si="27"/>
        <v>0.60624999999999996</v>
      </c>
      <c r="AB277" s="15">
        <f t="shared" si="28"/>
        <v>0.39374999999999999</v>
      </c>
    </row>
    <row r="278" spans="1:28" x14ac:dyDescent="0.25">
      <c r="A278" s="2">
        <v>169</v>
      </c>
      <c r="B278" s="2" t="s">
        <v>33</v>
      </c>
      <c r="C278" s="2">
        <v>182</v>
      </c>
      <c r="D278" s="1" t="s">
        <v>171</v>
      </c>
      <c r="E278" s="1" t="s">
        <v>227</v>
      </c>
      <c r="F278" s="2">
        <v>1074</v>
      </c>
      <c r="G278" s="2" t="s">
        <v>10</v>
      </c>
      <c r="H278" s="1">
        <v>501</v>
      </c>
      <c r="I278" s="1">
        <v>24</v>
      </c>
      <c r="J278" s="1">
        <v>74</v>
      </c>
      <c r="K278" s="1">
        <v>16</v>
      </c>
      <c r="L278" s="1">
        <v>1</v>
      </c>
      <c r="M278" s="1">
        <v>4</v>
      </c>
      <c r="N278" s="1">
        <v>19</v>
      </c>
      <c r="O278" s="1">
        <v>20</v>
      </c>
      <c r="P278" s="1">
        <v>68</v>
      </c>
      <c r="Q278" s="1">
        <v>5</v>
      </c>
      <c r="R278" s="1">
        <v>0</v>
      </c>
      <c r="S278" s="1">
        <v>0</v>
      </c>
      <c r="T278" s="1">
        <v>0</v>
      </c>
      <c r="U278" s="1">
        <v>0</v>
      </c>
      <c r="V278" s="1">
        <v>4</v>
      </c>
      <c r="W278" s="1">
        <v>0</v>
      </c>
      <c r="X278" s="1">
        <v>7</v>
      </c>
      <c r="Y278" s="1">
        <f t="shared" si="25"/>
        <v>242</v>
      </c>
      <c r="Z278" s="1">
        <f t="shared" si="26"/>
        <v>259</v>
      </c>
      <c r="AA278" s="15">
        <f t="shared" si="27"/>
        <v>0.48303393213572854</v>
      </c>
      <c r="AB278" s="15">
        <f t="shared" si="28"/>
        <v>0.51696606786427146</v>
      </c>
    </row>
    <row r="279" spans="1:28" x14ac:dyDescent="0.25">
      <c r="A279" s="2">
        <v>170</v>
      </c>
      <c r="B279" s="2" t="s">
        <v>33</v>
      </c>
      <c r="C279" s="2">
        <v>182</v>
      </c>
      <c r="D279" s="1" t="s">
        <v>171</v>
      </c>
      <c r="E279" s="1" t="s">
        <v>227</v>
      </c>
      <c r="F279" s="2">
        <v>1074</v>
      </c>
      <c r="G279" s="2" t="s">
        <v>11</v>
      </c>
      <c r="H279" s="1">
        <v>501</v>
      </c>
      <c r="I279" s="1">
        <v>22</v>
      </c>
      <c r="J279" s="1">
        <v>82</v>
      </c>
      <c r="K279" s="1">
        <v>8</v>
      </c>
      <c r="L279" s="1">
        <v>3</v>
      </c>
      <c r="M279" s="1">
        <v>3</v>
      </c>
      <c r="N279" s="1">
        <v>17</v>
      </c>
      <c r="O279" s="1">
        <v>11</v>
      </c>
      <c r="P279" s="1">
        <v>62</v>
      </c>
      <c r="Q279" s="1">
        <v>3</v>
      </c>
      <c r="R279" s="1">
        <v>0</v>
      </c>
      <c r="S279" s="1">
        <v>0</v>
      </c>
      <c r="T279" s="1">
        <v>0</v>
      </c>
      <c r="U279" s="1">
        <v>0</v>
      </c>
      <c r="V279" s="1">
        <v>2</v>
      </c>
      <c r="W279" s="1">
        <v>0</v>
      </c>
      <c r="X279" s="1">
        <v>5</v>
      </c>
      <c r="Y279" s="1">
        <f t="shared" si="25"/>
        <v>218</v>
      </c>
      <c r="Z279" s="1">
        <f t="shared" si="26"/>
        <v>283</v>
      </c>
      <c r="AA279" s="15">
        <f t="shared" si="27"/>
        <v>0.43512974051896208</v>
      </c>
      <c r="AB279" s="15">
        <f t="shared" si="28"/>
        <v>0.56487025948103797</v>
      </c>
    </row>
    <row r="280" spans="1:28" x14ac:dyDescent="0.25">
      <c r="A280" s="2">
        <v>171</v>
      </c>
      <c r="B280" s="2" t="s">
        <v>33</v>
      </c>
      <c r="C280" s="2">
        <v>182</v>
      </c>
      <c r="D280" s="1" t="s">
        <v>171</v>
      </c>
      <c r="E280" s="1" t="s">
        <v>228</v>
      </c>
      <c r="F280" s="2">
        <v>1075</v>
      </c>
      <c r="G280" s="2" t="s">
        <v>10</v>
      </c>
      <c r="H280" s="1">
        <v>576</v>
      </c>
      <c r="I280" s="1">
        <v>44</v>
      </c>
      <c r="J280" s="1">
        <v>89</v>
      </c>
      <c r="K280" s="1">
        <v>16</v>
      </c>
      <c r="L280" s="1">
        <v>5</v>
      </c>
      <c r="M280" s="1">
        <v>3</v>
      </c>
      <c r="N280" s="1">
        <v>34</v>
      </c>
      <c r="O280" s="1">
        <v>2</v>
      </c>
      <c r="P280" s="1">
        <v>89</v>
      </c>
      <c r="Q280" s="1">
        <v>1</v>
      </c>
      <c r="R280" s="1">
        <v>10</v>
      </c>
      <c r="S280" s="1">
        <v>1</v>
      </c>
      <c r="T280" s="1">
        <v>2</v>
      </c>
      <c r="U280" s="1">
        <v>1</v>
      </c>
      <c r="V280" s="1">
        <v>6</v>
      </c>
      <c r="W280" s="1">
        <v>0</v>
      </c>
      <c r="X280" s="1">
        <v>10</v>
      </c>
      <c r="Y280" s="1">
        <f t="shared" si="25"/>
        <v>313</v>
      </c>
      <c r="Z280" s="1">
        <f t="shared" si="26"/>
        <v>263</v>
      </c>
      <c r="AA280" s="15">
        <f t="shared" si="27"/>
        <v>0.54340277777777779</v>
      </c>
      <c r="AB280" s="15">
        <f t="shared" si="28"/>
        <v>0.45659722222222221</v>
      </c>
    </row>
    <row r="281" spans="1:28" x14ac:dyDescent="0.25">
      <c r="A281" s="2">
        <v>172</v>
      </c>
      <c r="B281" s="2" t="s">
        <v>33</v>
      </c>
      <c r="C281" s="2">
        <v>182</v>
      </c>
      <c r="D281" s="1" t="s">
        <v>171</v>
      </c>
      <c r="E281" s="1" t="s">
        <v>228</v>
      </c>
      <c r="F281" s="2">
        <v>1075</v>
      </c>
      <c r="G281" s="2" t="s">
        <v>11</v>
      </c>
      <c r="H281" s="1">
        <v>577</v>
      </c>
      <c r="I281" s="1">
        <v>42</v>
      </c>
      <c r="J281" s="1">
        <v>66</v>
      </c>
      <c r="K281" s="1">
        <v>15</v>
      </c>
      <c r="L281" s="1">
        <v>4</v>
      </c>
      <c r="M281" s="1">
        <v>4</v>
      </c>
      <c r="N281" s="1">
        <v>44</v>
      </c>
      <c r="O281" s="1">
        <v>2</v>
      </c>
      <c r="P281" s="1">
        <v>98</v>
      </c>
      <c r="Q281" s="1">
        <v>3</v>
      </c>
      <c r="R281" s="1">
        <v>2</v>
      </c>
      <c r="S281" s="1">
        <v>0</v>
      </c>
      <c r="T281" s="1">
        <v>0</v>
      </c>
      <c r="U281" s="1">
        <v>0</v>
      </c>
      <c r="V281" s="1">
        <v>2</v>
      </c>
      <c r="W281" s="1">
        <v>0</v>
      </c>
      <c r="X281" s="1">
        <v>5</v>
      </c>
      <c r="Y281" s="1">
        <f t="shared" ref="Y281:Y359" si="29">SUM(I281:X281)</f>
        <v>287</v>
      </c>
      <c r="Z281" s="1">
        <f t="shared" ref="Z281:Z359" si="30">H281-Y281</f>
        <v>290</v>
      </c>
      <c r="AA281" s="15">
        <f t="shared" ref="AA281:AA359" si="31">Y281/H281</f>
        <v>0.49740034662045063</v>
      </c>
      <c r="AB281" s="15">
        <f t="shared" ref="AB281:AB359" si="32">Z281/H281</f>
        <v>0.50259965337954937</v>
      </c>
    </row>
    <row r="282" spans="1:28" x14ac:dyDescent="0.25">
      <c r="A282" s="2">
        <v>173</v>
      </c>
      <c r="B282" s="2" t="s">
        <v>33</v>
      </c>
      <c r="C282" s="2">
        <v>182</v>
      </c>
      <c r="D282" s="1" t="s">
        <v>171</v>
      </c>
      <c r="E282" s="1" t="s">
        <v>229</v>
      </c>
      <c r="F282" s="2">
        <v>1076</v>
      </c>
      <c r="G282" s="2" t="s">
        <v>10</v>
      </c>
      <c r="H282" s="1">
        <v>418</v>
      </c>
      <c r="I282" s="1">
        <v>22</v>
      </c>
      <c r="J282" s="1">
        <v>13</v>
      </c>
      <c r="K282" s="1">
        <v>16</v>
      </c>
      <c r="L282" s="1">
        <v>4</v>
      </c>
      <c r="M282" s="1">
        <v>1</v>
      </c>
      <c r="N282" s="1">
        <v>88</v>
      </c>
      <c r="O282" s="1">
        <v>3</v>
      </c>
      <c r="P282" s="1">
        <v>52</v>
      </c>
      <c r="Q282" s="1">
        <v>17</v>
      </c>
      <c r="R282" s="1">
        <v>2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4</v>
      </c>
      <c r="Y282" s="1">
        <f t="shared" si="29"/>
        <v>222</v>
      </c>
      <c r="Z282" s="1">
        <f t="shared" si="30"/>
        <v>196</v>
      </c>
      <c r="AA282" s="15">
        <f t="shared" si="31"/>
        <v>0.53110047846889952</v>
      </c>
      <c r="AB282" s="15">
        <f t="shared" si="32"/>
        <v>0.46889952153110048</v>
      </c>
    </row>
    <row r="283" spans="1:28" x14ac:dyDescent="0.25">
      <c r="A283" s="2">
        <v>174</v>
      </c>
      <c r="B283" s="2" t="s">
        <v>33</v>
      </c>
      <c r="C283" s="2">
        <v>182</v>
      </c>
      <c r="D283" s="1" t="s">
        <v>171</v>
      </c>
      <c r="E283" s="1" t="s">
        <v>230</v>
      </c>
      <c r="F283" s="2">
        <v>1076</v>
      </c>
      <c r="G283" s="2" t="s">
        <v>19</v>
      </c>
      <c r="H283" s="1">
        <v>665</v>
      </c>
      <c r="I283" s="1">
        <v>42</v>
      </c>
      <c r="J283" s="1">
        <v>72</v>
      </c>
      <c r="K283" s="1">
        <v>22</v>
      </c>
      <c r="L283" s="1">
        <v>5</v>
      </c>
      <c r="M283" s="1">
        <v>11</v>
      </c>
      <c r="N283" s="1">
        <v>55</v>
      </c>
      <c r="O283" s="1">
        <v>27</v>
      </c>
      <c r="P283" s="1">
        <v>58</v>
      </c>
      <c r="Q283" s="1">
        <v>13</v>
      </c>
      <c r="R283" s="1">
        <v>3</v>
      </c>
      <c r="S283" s="1">
        <v>1</v>
      </c>
      <c r="T283" s="1">
        <v>0</v>
      </c>
      <c r="U283" s="1">
        <v>1</v>
      </c>
      <c r="V283" s="1">
        <v>3</v>
      </c>
      <c r="W283" s="1">
        <v>1</v>
      </c>
      <c r="X283" s="1">
        <v>6</v>
      </c>
      <c r="Y283" s="1">
        <f t="shared" si="29"/>
        <v>320</v>
      </c>
      <c r="Z283" s="1">
        <f t="shared" si="30"/>
        <v>345</v>
      </c>
      <c r="AA283" s="15">
        <f t="shared" si="31"/>
        <v>0.48120300751879697</v>
      </c>
      <c r="AB283" s="15">
        <f t="shared" si="32"/>
        <v>0.51879699248120303</v>
      </c>
    </row>
    <row r="284" spans="1:28" x14ac:dyDescent="0.25">
      <c r="A284" s="2">
        <v>175</v>
      </c>
      <c r="B284" s="2" t="s">
        <v>33</v>
      </c>
      <c r="C284" s="2">
        <v>182</v>
      </c>
      <c r="D284" s="1" t="s">
        <v>171</v>
      </c>
      <c r="E284" s="1" t="s">
        <v>231</v>
      </c>
      <c r="F284" s="2">
        <v>1077</v>
      </c>
      <c r="G284" s="2" t="s">
        <v>10</v>
      </c>
      <c r="H284" s="1">
        <v>598</v>
      </c>
      <c r="I284" s="1">
        <v>68</v>
      </c>
      <c r="J284" s="1">
        <v>30</v>
      </c>
      <c r="K284" s="1">
        <v>24</v>
      </c>
      <c r="L284" s="1">
        <v>6</v>
      </c>
      <c r="M284" s="1">
        <v>4</v>
      </c>
      <c r="N284" s="1">
        <v>21</v>
      </c>
      <c r="O284" s="1">
        <v>0</v>
      </c>
      <c r="P284" s="1">
        <v>111</v>
      </c>
      <c r="Q284" s="1">
        <v>7</v>
      </c>
      <c r="R284" s="1">
        <v>1</v>
      </c>
      <c r="S284" s="1">
        <v>0</v>
      </c>
      <c r="T284" s="1">
        <v>1</v>
      </c>
      <c r="U284" s="1">
        <v>0</v>
      </c>
      <c r="V284" s="1">
        <v>1</v>
      </c>
      <c r="W284" s="1">
        <v>0</v>
      </c>
      <c r="X284" s="1">
        <v>10</v>
      </c>
      <c r="Y284" s="1">
        <f t="shared" si="29"/>
        <v>284</v>
      </c>
      <c r="Z284" s="1">
        <f t="shared" si="30"/>
        <v>314</v>
      </c>
      <c r="AA284" s="15">
        <f t="shared" si="31"/>
        <v>0.47491638795986624</v>
      </c>
      <c r="AB284" s="15">
        <f t="shared" si="32"/>
        <v>0.52508361204013376</v>
      </c>
    </row>
    <row r="285" spans="1:28" x14ac:dyDescent="0.25">
      <c r="A285" s="2">
        <v>176</v>
      </c>
      <c r="B285" s="2" t="s">
        <v>33</v>
      </c>
      <c r="C285" s="2">
        <v>182</v>
      </c>
      <c r="D285" s="1" t="s">
        <v>171</v>
      </c>
      <c r="E285" s="1" t="s">
        <v>232</v>
      </c>
      <c r="F285" s="2">
        <v>1078</v>
      </c>
      <c r="G285" s="2" t="s">
        <v>10</v>
      </c>
      <c r="H285" s="1">
        <v>381</v>
      </c>
      <c r="I285" s="1">
        <v>46</v>
      </c>
      <c r="J285" s="1">
        <v>48</v>
      </c>
      <c r="K285" s="1">
        <v>9</v>
      </c>
      <c r="L285" s="1">
        <v>0</v>
      </c>
      <c r="M285" s="1">
        <v>5</v>
      </c>
      <c r="N285" s="1">
        <v>40</v>
      </c>
      <c r="O285" s="1">
        <v>9</v>
      </c>
      <c r="P285" s="1">
        <v>44</v>
      </c>
      <c r="Q285" s="1">
        <v>12</v>
      </c>
      <c r="R285" s="1">
        <v>2</v>
      </c>
      <c r="S285" s="1">
        <v>1</v>
      </c>
      <c r="T285" s="1">
        <v>0</v>
      </c>
      <c r="U285" s="1">
        <v>0</v>
      </c>
      <c r="V285" s="1">
        <v>1</v>
      </c>
      <c r="W285" s="1">
        <v>0</v>
      </c>
      <c r="X285" s="1">
        <v>7</v>
      </c>
      <c r="Y285" s="1">
        <f t="shared" si="29"/>
        <v>224</v>
      </c>
      <c r="Z285" s="1">
        <f t="shared" si="30"/>
        <v>157</v>
      </c>
      <c r="AA285" s="15">
        <f t="shared" si="31"/>
        <v>0.5879265091863517</v>
      </c>
      <c r="AB285" s="15">
        <f t="shared" si="32"/>
        <v>0.4120734908136483</v>
      </c>
    </row>
    <row r="286" spans="1:28" x14ac:dyDescent="0.25">
      <c r="A286" s="2">
        <v>177</v>
      </c>
      <c r="B286" s="2" t="s">
        <v>33</v>
      </c>
      <c r="C286" s="2">
        <v>182</v>
      </c>
      <c r="D286" s="1" t="s">
        <v>171</v>
      </c>
      <c r="E286" s="1" t="s">
        <v>232</v>
      </c>
      <c r="F286" s="2">
        <v>1078</v>
      </c>
      <c r="G286" s="2" t="s">
        <v>11</v>
      </c>
      <c r="H286" s="1">
        <v>380</v>
      </c>
      <c r="I286" s="1">
        <v>47</v>
      </c>
      <c r="J286" s="1">
        <v>54</v>
      </c>
      <c r="K286" s="1">
        <v>13</v>
      </c>
      <c r="L286" s="1">
        <v>1</v>
      </c>
      <c r="M286" s="1">
        <v>1</v>
      </c>
      <c r="N286" s="1">
        <v>23</v>
      </c>
      <c r="O286" s="1">
        <v>8</v>
      </c>
      <c r="P286" s="1">
        <v>27</v>
      </c>
      <c r="Q286" s="1">
        <v>13</v>
      </c>
      <c r="R286" s="1">
        <v>3</v>
      </c>
      <c r="S286" s="1">
        <v>0</v>
      </c>
      <c r="T286" s="1">
        <v>4</v>
      </c>
      <c r="U286" s="1">
        <v>0</v>
      </c>
      <c r="V286" s="1">
        <v>7</v>
      </c>
      <c r="W286" s="1">
        <v>0</v>
      </c>
      <c r="X286" s="1">
        <v>2</v>
      </c>
      <c r="Y286" s="1">
        <f t="shared" si="29"/>
        <v>203</v>
      </c>
      <c r="Z286" s="1">
        <f t="shared" si="30"/>
        <v>177</v>
      </c>
      <c r="AA286" s="15">
        <f t="shared" si="31"/>
        <v>0.53421052631578947</v>
      </c>
      <c r="AB286" s="15">
        <f t="shared" si="32"/>
        <v>0.46578947368421053</v>
      </c>
    </row>
    <row r="287" spans="1:28" x14ac:dyDescent="0.25">
      <c r="A287" s="2">
        <v>178</v>
      </c>
      <c r="B287" s="2" t="s">
        <v>33</v>
      </c>
      <c r="C287" s="2">
        <v>182</v>
      </c>
      <c r="D287" s="1" t="s">
        <v>171</v>
      </c>
      <c r="E287" s="1" t="s">
        <v>57</v>
      </c>
      <c r="F287" s="2">
        <v>1078</v>
      </c>
      <c r="G287" s="2" t="s">
        <v>19</v>
      </c>
      <c r="H287" s="1">
        <v>672</v>
      </c>
      <c r="I287" s="1">
        <v>78</v>
      </c>
      <c r="J287" s="1">
        <v>59</v>
      </c>
      <c r="K287" s="1">
        <v>41</v>
      </c>
      <c r="L287" s="1">
        <v>4</v>
      </c>
      <c r="M287" s="1">
        <v>4</v>
      </c>
      <c r="N287" s="1">
        <v>48</v>
      </c>
      <c r="O287" s="1">
        <v>4</v>
      </c>
      <c r="P287" s="1">
        <v>63</v>
      </c>
      <c r="Q287" s="1">
        <v>34</v>
      </c>
      <c r="R287" s="1">
        <v>10</v>
      </c>
      <c r="S287" s="1">
        <v>0</v>
      </c>
      <c r="T287" s="1">
        <v>0</v>
      </c>
      <c r="U287" s="1">
        <v>0</v>
      </c>
      <c r="V287" s="1">
        <v>3</v>
      </c>
      <c r="W287" s="1">
        <v>0</v>
      </c>
      <c r="X287" s="1">
        <v>13</v>
      </c>
      <c r="Y287" s="1">
        <f t="shared" si="29"/>
        <v>361</v>
      </c>
      <c r="Z287" s="1">
        <f t="shared" si="30"/>
        <v>311</v>
      </c>
      <c r="AA287" s="15">
        <f t="shared" si="31"/>
        <v>0.53720238095238093</v>
      </c>
      <c r="AB287" s="15">
        <f t="shared" si="32"/>
        <v>0.46279761904761907</v>
      </c>
    </row>
    <row r="288" spans="1:28" x14ac:dyDescent="0.25">
      <c r="A288" s="2">
        <v>179</v>
      </c>
      <c r="B288" s="2" t="s">
        <v>33</v>
      </c>
      <c r="C288" s="2">
        <v>182</v>
      </c>
      <c r="D288" s="1" t="s">
        <v>171</v>
      </c>
      <c r="E288" s="1" t="s">
        <v>233</v>
      </c>
      <c r="F288" s="2">
        <v>1079</v>
      </c>
      <c r="G288" s="2" t="s">
        <v>10</v>
      </c>
      <c r="H288" s="1">
        <v>547</v>
      </c>
      <c r="I288" s="1">
        <v>3</v>
      </c>
      <c r="J288" s="1">
        <v>91</v>
      </c>
      <c r="K288" s="1">
        <v>14</v>
      </c>
      <c r="L288" s="1">
        <v>15</v>
      </c>
      <c r="M288" s="1">
        <v>0</v>
      </c>
      <c r="N288" s="1">
        <v>23</v>
      </c>
      <c r="O288" s="1">
        <v>0</v>
      </c>
      <c r="P288" s="1">
        <v>68</v>
      </c>
      <c r="Q288" s="1">
        <v>2</v>
      </c>
      <c r="R288" s="1">
        <v>0</v>
      </c>
      <c r="S288" s="1">
        <v>0</v>
      </c>
      <c r="T288" s="1">
        <v>0</v>
      </c>
      <c r="U288" s="1">
        <v>1</v>
      </c>
      <c r="V288" s="1">
        <v>14</v>
      </c>
      <c r="W288" s="1">
        <v>1</v>
      </c>
      <c r="X288" s="1">
        <v>5</v>
      </c>
      <c r="Y288" s="1">
        <f t="shared" si="29"/>
        <v>237</v>
      </c>
      <c r="Z288" s="1">
        <f t="shared" si="30"/>
        <v>310</v>
      </c>
      <c r="AA288" s="15">
        <f t="shared" si="31"/>
        <v>0.43327239488117003</v>
      </c>
      <c r="AB288" s="15">
        <f t="shared" si="32"/>
        <v>0.56672760511883002</v>
      </c>
    </row>
    <row r="289" spans="1:38" x14ac:dyDescent="0.25">
      <c r="A289" s="2">
        <v>180</v>
      </c>
      <c r="B289" s="2" t="s">
        <v>33</v>
      </c>
      <c r="C289" s="2">
        <v>182</v>
      </c>
      <c r="D289" s="1" t="s">
        <v>171</v>
      </c>
      <c r="E289" s="1" t="s">
        <v>233</v>
      </c>
      <c r="F289" s="2">
        <v>1079</v>
      </c>
      <c r="G289" s="2" t="s">
        <v>11</v>
      </c>
      <c r="H289" s="1">
        <v>548</v>
      </c>
      <c r="I289" s="1">
        <v>3</v>
      </c>
      <c r="J289" s="1">
        <v>88</v>
      </c>
      <c r="K289" s="1">
        <v>11</v>
      </c>
      <c r="L289" s="1">
        <v>7</v>
      </c>
      <c r="M289" s="1">
        <v>0</v>
      </c>
      <c r="N289" s="1">
        <v>22</v>
      </c>
      <c r="O289" s="1">
        <v>0</v>
      </c>
      <c r="P289" s="1">
        <v>81</v>
      </c>
      <c r="Q289" s="1">
        <v>2</v>
      </c>
      <c r="R289" s="1">
        <v>0</v>
      </c>
      <c r="S289" s="1">
        <v>0</v>
      </c>
      <c r="T289" s="1">
        <v>0</v>
      </c>
      <c r="U289" s="1">
        <v>0</v>
      </c>
      <c r="V289" s="1">
        <v>11</v>
      </c>
      <c r="W289" s="1">
        <v>0</v>
      </c>
      <c r="X289" s="1">
        <v>10</v>
      </c>
      <c r="Y289" s="1">
        <f t="shared" si="29"/>
        <v>235</v>
      </c>
      <c r="Z289" s="1">
        <f t="shared" si="30"/>
        <v>313</v>
      </c>
      <c r="AA289" s="15">
        <f t="shared" si="31"/>
        <v>0.42883211678832117</v>
      </c>
      <c r="AB289" s="15">
        <f t="shared" si="32"/>
        <v>0.57116788321167888</v>
      </c>
    </row>
    <row r="290" spans="1:38" x14ac:dyDescent="0.25">
      <c r="A290" s="2">
        <v>181</v>
      </c>
      <c r="B290" s="2" t="s">
        <v>33</v>
      </c>
      <c r="C290" s="2">
        <v>182</v>
      </c>
      <c r="D290" s="1" t="s">
        <v>171</v>
      </c>
      <c r="E290" s="1" t="s">
        <v>233</v>
      </c>
      <c r="F290" s="2">
        <v>1079</v>
      </c>
      <c r="G290" s="2" t="s">
        <v>12</v>
      </c>
      <c r="H290" s="1">
        <v>548</v>
      </c>
      <c r="I290" s="1">
        <v>10</v>
      </c>
      <c r="J290" s="1">
        <v>96</v>
      </c>
      <c r="K290" s="1">
        <v>7</v>
      </c>
      <c r="L290" s="1">
        <v>8</v>
      </c>
      <c r="M290" s="1">
        <v>0</v>
      </c>
      <c r="N290" s="1">
        <v>27</v>
      </c>
      <c r="O290" s="1">
        <v>0</v>
      </c>
      <c r="P290" s="1">
        <v>57</v>
      </c>
      <c r="Q290" s="1">
        <v>5</v>
      </c>
      <c r="R290" s="1">
        <v>2</v>
      </c>
      <c r="S290" s="1">
        <v>0</v>
      </c>
      <c r="T290" s="1">
        <v>0</v>
      </c>
      <c r="U290" s="1">
        <v>0</v>
      </c>
      <c r="V290" s="1">
        <v>9</v>
      </c>
      <c r="W290" s="1">
        <v>0</v>
      </c>
      <c r="X290" s="1">
        <v>9</v>
      </c>
      <c r="Y290" s="1">
        <f t="shared" si="29"/>
        <v>230</v>
      </c>
      <c r="Z290" s="1">
        <f t="shared" si="30"/>
        <v>318</v>
      </c>
      <c r="AA290" s="15">
        <f t="shared" si="31"/>
        <v>0.41970802919708028</v>
      </c>
      <c r="AB290" s="15">
        <f t="shared" si="32"/>
        <v>0.58029197080291972</v>
      </c>
    </row>
    <row r="291" spans="1:38" x14ac:dyDescent="0.25">
      <c r="A291" s="2">
        <v>182</v>
      </c>
      <c r="B291" s="2" t="s">
        <v>33</v>
      </c>
      <c r="C291" s="2">
        <v>182</v>
      </c>
      <c r="D291" s="1" t="s">
        <v>171</v>
      </c>
      <c r="E291" s="1" t="s">
        <v>234</v>
      </c>
      <c r="F291" s="2">
        <v>1080</v>
      </c>
      <c r="G291" s="2" t="s">
        <v>10</v>
      </c>
      <c r="H291" s="1">
        <v>527</v>
      </c>
      <c r="I291" s="1">
        <v>39</v>
      </c>
      <c r="J291" s="1">
        <v>45</v>
      </c>
      <c r="K291" s="1">
        <v>17</v>
      </c>
      <c r="L291" s="1">
        <v>4</v>
      </c>
      <c r="M291" s="1">
        <v>2</v>
      </c>
      <c r="N291" s="1">
        <v>44</v>
      </c>
      <c r="O291" s="1">
        <v>3</v>
      </c>
      <c r="P291" s="1">
        <v>53</v>
      </c>
      <c r="Q291" s="1">
        <v>7</v>
      </c>
      <c r="R291" s="1">
        <v>4</v>
      </c>
      <c r="S291" s="1">
        <v>2</v>
      </c>
      <c r="T291" s="1">
        <v>1</v>
      </c>
      <c r="U291" s="1">
        <v>0</v>
      </c>
      <c r="V291" s="1">
        <v>1</v>
      </c>
      <c r="W291" s="1">
        <v>0</v>
      </c>
      <c r="X291" s="1">
        <v>3</v>
      </c>
      <c r="Y291" s="1">
        <f t="shared" si="29"/>
        <v>225</v>
      </c>
      <c r="Z291" s="1">
        <f t="shared" si="30"/>
        <v>302</v>
      </c>
      <c r="AA291" s="15">
        <f t="shared" si="31"/>
        <v>0.42694497153700189</v>
      </c>
      <c r="AB291" s="15">
        <f t="shared" si="32"/>
        <v>0.57305502846299805</v>
      </c>
    </row>
    <row r="292" spans="1:38" x14ac:dyDescent="0.25">
      <c r="A292" s="2">
        <v>183</v>
      </c>
      <c r="B292" s="2" t="s">
        <v>33</v>
      </c>
      <c r="C292" s="2">
        <v>182</v>
      </c>
      <c r="D292" s="1" t="s">
        <v>171</v>
      </c>
      <c r="E292" s="1" t="s">
        <v>234</v>
      </c>
      <c r="F292" s="2">
        <v>1080</v>
      </c>
      <c r="G292" s="2" t="s">
        <v>11</v>
      </c>
      <c r="H292" s="1">
        <v>528</v>
      </c>
      <c r="I292" s="1">
        <v>50</v>
      </c>
      <c r="J292" s="1">
        <v>64</v>
      </c>
      <c r="K292" s="1">
        <v>25</v>
      </c>
      <c r="L292" s="1">
        <v>1</v>
      </c>
      <c r="M292" s="1">
        <v>1</v>
      </c>
      <c r="N292" s="1">
        <v>27</v>
      </c>
      <c r="O292" s="1">
        <v>1</v>
      </c>
      <c r="P292" s="1">
        <v>31</v>
      </c>
      <c r="Q292" s="1">
        <v>7</v>
      </c>
      <c r="R292" s="1">
        <v>7</v>
      </c>
      <c r="S292" s="1">
        <v>0</v>
      </c>
      <c r="T292" s="1">
        <v>1</v>
      </c>
      <c r="U292" s="1">
        <v>0</v>
      </c>
      <c r="V292" s="1">
        <v>5</v>
      </c>
      <c r="W292" s="1">
        <v>3</v>
      </c>
      <c r="X292" s="1">
        <v>1</v>
      </c>
      <c r="Y292" s="1">
        <f t="shared" si="29"/>
        <v>224</v>
      </c>
      <c r="Z292" s="1">
        <f t="shared" si="30"/>
        <v>304</v>
      </c>
      <c r="AA292" s="15">
        <f t="shared" si="31"/>
        <v>0.42424242424242425</v>
      </c>
      <c r="AB292" s="15">
        <f t="shared" si="32"/>
        <v>0.5757575757575758</v>
      </c>
    </row>
    <row r="293" spans="1:38" x14ac:dyDescent="0.25">
      <c r="A293" s="2">
        <v>184</v>
      </c>
      <c r="B293" s="2" t="s">
        <v>33</v>
      </c>
      <c r="C293" s="2">
        <v>182</v>
      </c>
      <c r="D293" s="1" t="s">
        <v>171</v>
      </c>
      <c r="E293" s="1" t="s">
        <v>235</v>
      </c>
      <c r="F293" s="2">
        <v>1081</v>
      </c>
      <c r="G293" s="2" t="s">
        <v>10</v>
      </c>
      <c r="H293" s="1">
        <v>399</v>
      </c>
      <c r="I293" s="1">
        <v>17</v>
      </c>
      <c r="J293" s="1">
        <v>65</v>
      </c>
      <c r="K293" s="1">
        <v>18</v>
      </c>
      <c r="L293" s="1">
        <v>0</v>
      </c>
      <c r="M293" s="1">
        <v>3</v>
      </c>
      <c r="N293" s="1">
        <v>23</v>
      </c>
      <c r="O293" s="1">
        <v>0</v>
      </c>
      <c r="P293" s="1">
        <v>68</v>
      </c>
      <c r="Q293" s="1">
        <v>10</v>
      </c>
      <c r="R293" s="1">
        <v>2</v>
      </c>
      <c r="S293" s="1">
        <v>0</v>
      </c>
      <c r="T293" s="1">
        <v>0</v>
      </c>
      <c r="U293" s="1">
        <v>1</v>
      </c>
      <c r="V293" s="1">
        <v>3</v>
      </c>
      <c r="W293" s="1">
        <v>0</v>
      </c>
      <c r="X293" s="1">
        <v>6</v>
      </c>
      <c r="Y293" s="1">
        <f t="shared" si="29"/>
        <v>216</v>
      </c>
      <c r="Z293" s="1">
        <f t="shared" si="30"/>
        <v>183</v>
      </c>
      <c r="AA293" s="15">
        <f t="shared" si="31"/>
        <v>0.54135338345864659</v>
      </c>
      <c r="AB293" s="15">
        <f t="shared" si="32"/>
        <v>0.45864661654135336</v>
      </c>
    </row>
    <row r="294" spans="1:38" x14ac:dyDescent="0.25">
      <c r="A294" s="2">
        <v>185</v>
      </c>
      <c r="B294" s="2" t="s">
        <v>33</v>
      </c>
      <c r="C294" s="2">
        <v>182</v>
      </c>
      <c r="D294" s="1" t="s">
        <v>171</v>
      </c>
      <c r="E294" s="1" t="s">
        <v>235</v>
      </c>
      <c r="F294" s="2">
        <v>1081</v>
      </c>
      <c r="G294" s="2" t="s">
        <v>11</v>
      </c>
      <c r="H294" s="1">
        <v>398</v>
      </c>
      <c r="I294" s="1">
        <v>23</v>
      </c>
      <c r="J294" s="1">
        <v>26</v>
      </c>
      <c r="K294" s="1">
        <v>12</v>
      </c>
      <c r="L294" s="1">
        <v>2</v>
      </c>
      <c r="M294" s="1">
        <v>5</v>
      </c>
      <c r="N294" s="1">
        <v>22</v>
      </c>
      <c r="O294" s="1">
        <v>10</v>
      </c>
      <c r="P294" s="1">
        <v>94</v>
      </c>
      <c r="Q294" s="1">
        <v>11</v>
      </c>
      <c r="R294" s="1">
        <v>2</v>
      </c>
      <c r="S294" s="1">
        <v>0</v>
      </c>
      <c r="T294" s="1">
        <v>0</v>
      </c>
      <c r="U294" s="1">
        <v>0</v>
      </c>
      <c r="V294" s="1">
        <v>3</v>
      </c>
      <c r="W294" s="1">
        <v>0</v>
      </c>
      <c r="X294" s="1">
        <v>5</v>
      </c>
      <c r="Y294" s="1">
        <f t="shared" si="29"/>
        <v>215</v>
      </c>
      <c r="Z294" s="1">
        <f t="shared" si="30"/>
        <v>183</v>
      </c>
      <c r="AA294" s="15">
        <f t="shared" si="31"/>
        <v>0.54020100502512558</v>
      </c>
      <c r="AB294" s="15">
        <f t="shared" si="32"/>
        <v>0.45979899497487436</v>
      </c>
    </row>
    <row r="295" spans="1:38" x14ac:dyDescent="0.25">
      <c r="A295" s="2">
        <v>186</v>
      </c>
      <c r="B295" s="2" t="s">
        <v>33</v>
      </c>
      <c r="C295" s="2">
        <v>182</v>
      </c>
      <c r="D295" s="1" t="s">
        <v>171</v>
      </c>
      <c r="E295" s="1" t="s">
        <v>61</v>
      </c>
      <c r="F295" s="2">
        <v>1081</v>
      </c>
      <c r="G295" s="2" t="s">
        <v>19</v>
      </c>
      <c r="H295" s="1">
        <v>690</v>
      </c>
      <c r="I295" s="1">
        <v>100</v>
      </c>
      <c r="J295" s="1">
        <v>50</v>
      </c>
      <c r="K295" s="1">
        <v>14</v>
      </c>
      <c r="L295" s="1">
        <v>8</v>
      </c>
      <c r="M295" s="1">
        <v>7</v>
      </c>
      <c r="N295" s="1">
        <v>28</v>
      </c>
      <c r="O295" s="1">
        <v>1</v>
      </c>
      <c r="P295" s="1">
        <v>115</v>
      </c>
      <c r="Q295" s="1">
        <v>9</v>
      </c>
      <c r="R295" s="1">
        <v>8</v>
      </c>
      <c r="S295" s="1">
        <v>1</v>
      </c>
      <c r="T295" s="1">
        <v>1</v>
      </c>
      <c r="U295" s="1">
        <v>0</v>
      </c>
      <c r="V295" s="1">
        <v>4</v>
      </c>
      <c r="W295" s="1">
        <v>0</v>
      </c>
      <c r="X295" s="1">
        <v>7</v>
      </c>
      <c r="Y295" s="1">
        <f t="shared" si="29"/>
        <v>353</v>
      </c>
      <c r="Z295" s="1">
        <f t="shared" si="30"/>
        <v>337</v>
      </c>
      <c r="AA295" s="15">
        <f t="shared" si="31"/>
        <v>0.51159420289855073</v>
      </c>
      <c r="AB295" s="15">
        <f t="shared" si="32"/>
        <v>0.48840579710144927</v>
      </c>
    </row>
    <row r="296" spans="1:38" x14ac:dyDescent="0.25">
      <c r="A296" s="2">
        <v>187</v>
      </c>
      <c r="B296" s="2" t="s">
        <v>33</v>
      </c>
      <c r="C296" s="2">
        <v>182</v>
      </c>
      <c r="D296" s="1" t="s">
        <v>171</v>
      </c>
      <c r="E296" s="1" t="s">
        <v>236</v>
      </c>
      <c r="F296" s="2">
        <v>1082</v>
      </c>
      <c r="G296" s="2" t="s">
        <v>10</v>
      </c>
      <c r="H296" s="1">
        <v>602</v>
      </c>
      <c r="I296" s="1">
        <v>56</v>
      </c>
      <c r="J296" s="1">
        <v>85</v>
      </c>
      <c r="K296" s="1">
        <v>35</v>
      </c>
      <c r="L296" s="1">
        <v>3</v>
      </c>
      <c r="M296" s="1">
        <v>9</v>
      </c>
      <c r="N296" s="1">
        <v>46</v>
      </c>
      <c r="O296" s="1">
        <v>4</v>
      </c>
      <c r="P296" s="1">
        <v>87</v>
      </c>
      <c r="Q296" s="1">
        <v>7</v>
      </c>
      <c r="R296" s="1">
        <v>10</v>
      </c>
      <c r="S296" s="1">
        <v>3</v>
      </c>
      <c r="T296" s="1">
        <v>0</v>
      </c>
      <c r="U296" s="1">
        <v>2</v>
      </c>
      <c r="V296" s="1">
        <v>3</v>
      </c>
      <c r="W296" s="1">
        <v>0</v>
      </c>
      <c r="X296" s="1">
        <v>9</v>
      </c>
      <c r="Y296" s="1">
        <f t="shared" si="29"/>
        <v>359</v>
      </c>
      <c r="Z296" s="1">
        <f t="shared" si="30"/>
        <v>243</v>
      </c>
      <c r="AA296" s="15">
        <f t="shared" si="31"/>
        <v>0.59634551495016608</v>
      </c>
      <c r="AB296" s="15">
        <f t="shared" si="32"/>
        <v>0.40365448504983387</v>
      </c>
    </row>
    <row r="297" spans="1:38" x14ac:dyDescent="0.25">
      <c r="A297" s="2">
        <v>188</v>
      </c>
      <c r="B297" s="2" t="s">
        <v>33</v>
      </c>
      <c r="C297" s="2">
        <v>182</v>
      </c>
      <c r="D297" s="1" t="s">
        <v>171</v>
      </c>
      <c r="E297" s="1" t="s">
        <v>237</v>
      </c>
      <c r="F297" s="2">
        <v>1083</v>
      </c>
      <c r="G297" s="2" t="s">
        <v>10</v>
      </c>
      <c r="H297" s="1">
        <v>534</v>
      </c>
      <c r="I297" s="1">
        <v>18</v>
      </c>
      <c r="J297" s="1">
        <v>77</v>
      </c>
      <c r="K297" s="1">
        <v>31</v>
      </c>
      <c r="L297" s="1">
        <v>2</v>
      </c>
      <c r="M297" s="1">
        <v>6</v>
      </c>
      <c r="N297" s="1">
        <v>58</v>
      </c>
      <c r="O297" s="1">
        <v>4</v>
      </c>
      <c r="P297" s="1">
        <v>61</v>
      </c>
      <c r="Q297" s="1">
        <v>8</v>
      </c>
      <c r="R297" s="1">
        <v>2</v>
      </c>
      <c r="S297" s="1">
        <v>2</v>
      </c>
      <c r="T297" s="1">
        <v>2</v>
      </c>
      <c r="U297" s="1">
        <v>0</v>
      </c>
      <c r="V297" s="1">
        <v>4</v>
      </c>
      <c r="W297" s="1">
        <v>0</v>
      </c>
      <c r="X297" s="1">
        <v>3</v>
      </c>
      <c r="Y297" s="1">
        <f t="shared" si="29"/>
        <v>278</v>
      </c>
      <c r="Z297" s="1">
        <f t="shared" si="30"/>
        <v>256</v>
      </c>
      <c r="AA297" s="15">
        <f t="shared" si="31"/>
        <v>0.52059925093632964</v>
      </c>
      <c r="AB297" s="15">
        <f t="shared" si="32"/>
        <v>0.47940074906367042</v>
      </c>
    </row>
    <row r="298" spans="1:38" x14ac:dyDescent="0.25">
      <c r="A298" s="2">
        <v>189</v>
      </c>
      <c r="B298" s="2" t="s">
        <v>33</v>
      </c>
      <c r="C298" s="2">
        <v>182</v>
      </c>
      <c r="D298" s="1" t="s">
        <v>171</v>
      </c>
      <c r="E298" s="1" t="s">
        <v>237</v>
      </c>
      <c r="F298" s="2">
        <v>1083</v>
      </c>
      <c r="G298" s="2" t="s">
        <v>11</v>
      </c>
      <c r="H298" s="1">
        <v>535</v>
      </c>
      <c r="I298" s="1">
        <v>24</v>
      </c>
      <c r="J298" s="1">
        <v>64</v>
      </c>
      <c r="K298" s="1">
        <v>24</v>
      </c>
      <c r="L298" s="1">
        <v>3</v>
      </c>
      <c r="M298" s="1">
        <v>1</v>
      </c>
      <c r="N298" s="1">
        <v>56</v>
      </c>
      <c r="O298" s="1">
        <v>3</v>
      </c>
      <c r="P298" s="1">
        <v>79</v>
      </c>
      <c r="Q298" s="1">
        <v>6</v>
      </c>
      <c r="R298" s="1">
        <v>2</v>
      </c>
      <c r="S298" s="1">
        <v>0</v>
      </c>
      <c r="T298" s="1">
        <v>3</v>
      </c>
      <c r="U298" s="1">
        <v>0</v>
      </c>
      <c r="V298" s="1">
        <v>1</v>
      </c>
      <c r="W298" s="1">
        <v>0</v>
      </c>
      <c r="X298" s="1">
        <v>11</v>
      </c>
      <c r="Y298" s="1">
        <f t="shared" si="29"/>
        <v>277</v>
      </c>
      <c r="Z298" s="1">
        <f t="shared" si="30"/>
        <v>258</v>
      </c>
      <c r="AA298" s="15">
        <f t="shared" si="31"/>
        <v>0.51775700934579438</v>
      </c>
      <c r="AB298" s="15">
        <f t="shared" si="32"/>
        <v>0.48224299065420562</v>
      </c>
    </row>
    <row r="299" spans="1:38" x14ac:dyDescent="0.25">
      <c r="B299" s="3"/>
      <c r="C299" s="3"/>
      <c r="D299" s="128" t="s">
        <v>672</v>
      </c>
      <c r="E299" s="129"/>
      <c r="F299" s="81">
        <f>COUNTIF(G110:G298,"B")</f>
        <v>74</v>
      </c>
      <c r="G299" s="81">
        <f>COUNTA(G110:G298)</f>
        <v>189</v>
      </c>
      <c r="H299" s="70">
        <f>SUM(H110:H298)</f>
        <v>109185</v>
      </c>
      <c r="I299" s="70">
        <f t="shared" ref="I299:X299" si="33">SUM(I110:I298)</f>
        <v>4151</v>
      </c>
      <c r="J299" s="70">
        <f t="shared" si="33"/>
        <v>14603</v>
      </c>
      <c r="K299" s="70">
        <f t="shared" si="33"/>
        <v>4968</v>
      </c>
      <c r="L299" s="70">
        <f t="shared" si="33"/>
        <v>567</v>
      </c>
      <c r="M299" s="70">
        <f t="shared" si="33"/>
        <v>752</v>
      </c>
      <c r="N299" s="70">
        <f t="shared" si="33"/>
        <v>7058</v>
      </c>
      <c r="O299" s="70">
        <f t="shared" si="33"/>
        <v>989</v>
      </c>
      <c r="P299" s="70">
        <f t="shared" si="33"/>
        <v>14830</v>
      </c>
      <c r="Q299" s="70">
        <f t="shared" si="33"/>
        <v>2381</v>
      </c>
      <c r="R299" s="70">
        <f t="shared" si="33"/>
        <v>738</v>
      </c>
      <c r="S299" s="70">
        <f t="shared" si="33"/>
        <v>99</v>
      </c>
      <c r="T299" s="70">
        <f t="shared" si="33"/>
        <v>69</v>
      </c>
      <c r="U299" s="70">
        <f t="shared" si="33"/>
        <v>84</v>
      </c>
      <c r="V299" s="70">
        <f t="shared" si="33"/>
        <v>1119</v>
      </c>
      <c r="W299" s="70">
        <f t="shared" si="33"/>
        <v>53</v>
      </c>
      <c r="X299" s="70">
        <f t="shared" si="33"/>
        <v>1443</v>
      </c>
      <c r="Y299" s="70">
        <f t="shared" ref="Y299" si="34">SUM(I299:X299)</f>
        <v>53904</v>
      </c>
      <c r="Z299" s="70">
        <f t="shared" ref="Z299" si="35">H299-Y299</f>
        <v>55281</v>
      </c>
      <c r="AA299" s="71">
        <f t="shared" ref="AA299" si="36">Y299/H299</f>
        <v>0.49369418876219262</v>
      </c>
      <c r="AB299" s="71">
        <f t="shared" ref="AB299" si="37">Z299/H299</f>
        <v>0.50630581123780738</v>
      </c>
    </row>
    <row r="301" spans="1:38" s="32" customFormat="1" x14ac:dyDescent="0.25">
      <c r="A301" s="31"/>
      <c r="B301" s="31"/>
      <c r="C301" s="31"/>
      <c r="E301" s="133" t="s">
        <v>51</v>
      </c>
      <c r="F301" s="134"/>
      <c r="G301" s="134"/>
      <c r="H301" s="134"/>
      <c r="I301" s="109" t="s">
        <v>0</v>
      </c>
      <c r="J301" s="109" t="s">
        <v>1</v>
      </c>
      <c r="K301" s="109" t="s">
        <v>2</v>
      </c>
      <c r="L301" s="109" t="s">
        <v>27</v>
      </c>
      <c r="M301" s="109" t="s">
        <v>3</v>
      </c>
      <c r="N301" s="109" t="s">
        <v>28</v>
      </c>
      <c r="O301" s="109" t="s">
        <v>25</v>
      </c>
      <c r="P301" s="109" t="s">
        <v>29</v>
      </c>
      <c r="Q301" s="109" t="s">
        <v>4</v>
      </c>
      <c r="R301" s="36" t="s">
        <v>26</v>
      </c>
      <c r="S301" s="37" t="s">
        <v>46</v>
      </c>
      <c r="T301" s="37"/>
      <c r="AA301" s="33"/>
      <c r="AB301" s="33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 spans="1:38" x14ac:dyDescent="0.25">
      <c r="B302" s="3"/>
      <c r="C302" s="3"/>
      <c r="E302" s="134"/>
      <c r="F302" s="134"/>
      <c r="G302" s="134"/>
      <c r="H302" s="134"/>
      <c r="I302" s="96">
        <v>4481</v>
      </c>
      <c r="J302" s="96">
        <v>15163</v>
      </c>
      <c r="K302" s="96">
        <v>5306</v>
      </c>
      <c r="L302" s="96">
        <v>1126</v>
      </c>
      <c r="M302" s="96">
        <v>1074</v>
      </c>
      <c r="N302" s="96">
        <v>7058</v>
      </c>
      <c r="O302" s="96">
        <v>989</v>
      </c>
      <c r="P302" s="96">
        <v>14830</v>
      </c>
      <c r="Q302" s="96">
        <v>2381</v>
      </c>
      <c r="R302" s="97">
        <f>W299</f>
        <v>53</v>
      </c>
      <c r="S302" s="98">
        <f>X299</f>
        <v>1443</v>
      </c>
      <c r="T302" s="38"/>
      <c r="AA302" s="10"/>
      <c r="AB302" s="10"/>
    </row>
    <row r="303" spans="1:38" ht="6.75" customHeight="1" x14ac:dyDescent="0.25">
      <c r="B303" s="3"/>
      <c r="C303" s="3"/>
      <c r="H303" s="12"/>
      <c r="I303" s="3"/>
      <c r="J303" s="3"/>
      <c r="K303" s="3"/>
      <c r="L303" s="3"/>
      <c r="M303" s="3"/>
      <c r="N303" s="3"/>
      <c r="O303" s="3"/>
      <c r="P303" s="3"/>
      <c r="Q303" s="3"/>
      <c r="R303" s="39"/>
      <c r="S303" s="40"/>
      <c r="T303" s="40"/>
      <c r="AA303" s="10"/>
      <c r="AB303" s="10"/>
    </row>
    <row r="304" spans="1:38" s="13" customFormat="1" x14ac:dyDescent="0.25">
      <c r="A304" s="34"/>
      <c r="B304" s="34"/>
      <c r="C304" s="34"/>
      <c r="E304" s="133" t="s">
        <v>52</v>
      </c>
      <c r="F304" s="133"/>
      <c r="G304" s="133"/>
      <c r="H304" s="133"/>
      <c r="I304" s="133" t="s">
        <v>530</v>
      </c>
      <c r="J304" s="134"/>
      <c r="K304" s="134"/>
      <c r="L304" s="133" t="s">
        <v>531</v>
      </c>
      <c r="M304" s="133"/>
      <c r="N304" s="109" t="s">
        <v>28</v>
      </c>
      <c r="O304" s="109" t="s">
        <v>25</v>
      </c>
      <c r="P304" s="109" t="s">
        <v>29</v>
      </c>
      <c r="Q304" s="109" t="s">
        <v>4</v>
      </c>
      <c r="AA304" s="35"/>
      <c r="AB304" s="35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 spans="1:28" x14ac:dyDescent="0.25">
      <c r="B305" s="3"/>
      <c r="C305" s="3"/>
      <c r="E305" s="133"/>
      <c r="F305" s="133"/>
      <c r="G305" s="133"/>
      <c r="H305" s="133"/>
      <c r="I305" s="135">
        <f>I302+K302+M302</f>
        <v>10861</v>
      </c>
      <c r="J305" s="136"/>
      <c r="K305" s="136"/>
      <c r="L305" s="135">
        <f>J302+L302</f>
        <v>16289</v>
      </c>
      <c r="M305" s="136"/>
      <c r="N305" s="110">
        <f>N302</f>
        <v>7058</v>
      </c>
      <c r="O305" s="110">
        <f>O302</f>
        <v>989</v>
      </c>
      <c r="P305" s="110">
        <f>P302</f>
        <v>14830</v>
      </c>
      <c r="Q305" s="110">
        <f>Q302</f>
        <v>2381</v>
      </c>
      <c r="AA305" s="10"/>
      <c r="AB305" s="10"/>
    </row>
    <row r="306" spans="1:28" x14ac:dyDescent="0.25">
      <c r="B306" s="3"/>
      <c r="C306" s="3"/>
    </row>
    <row r="308" spans="1:28" x14ac:dyDescent="0.25">
      <c r="A308" s="2">
        <v>1</v>
      </c>
      <c r="B308" s="2" t="s">
        <v>33</v>
      </c>
      <c r="C308" s="2">
        <v>183</v>
      </c>
      <c r="D308" s="1" t="s">
        <v>238</v>
      </c>
      <c r="E308" s="1" t="s">
        <v>238</v>
      </c>
      <c r="F308" s="2">
        <v>1084</v>
      </c>
      <c r="G308" s="2" t="s">
        <v>10</v>
      </c>
      <c r="H308" s="1">
        <v>527</v>
      </c>
      <c r="I308" s="1">
        <v>84</v>
      </c>
      <c r="J308" s="1">
        <v>65</v>
      </c>
      <c r="K308" s="1">
        <v>21</v>
      </c>
      <c r="L308" s="1">
        <v>0</v>
      </c>
      <c r="M308" s="1">
        <v>8</v>
      </c>
      <c r="N308" s="1">
        <v>59</v>
      </c>
      <c r="O308" s="1">
        <v>39</v>
      </c>
      <c r="P308" s="1">
        <v>6</v>
      </c>
      <c r="Q308" s="1">
        <v>55</v>
      </c>
      <c r="R308" s="1">
        <v>13</v>
      </c>
      <c r="S308" s="1">
        <v>1</v>
      </c>
      <c r="T308" s="1">
        <v>1</v>
      </c>
      <c r="U308" s="1">
        <v>0</v>
      </c>
      <c r="V308" s="1">
        <v>10</v>
      </c>
      <c r="W308" s="1">
        <v>0</v>
      </c>
      <c r="X308" s="1">
        <v>7</v>
      </c>
      <c r="Y308" s="1">
        <f t="shared" si="29"/>
        <v>369</v>
      </c>
      <c r="Z308" s="1">
        <f t="shared" si="30"/>
        <v>158</v>
      </c>
      <c r="AA308" s="15">
        <f t="shared" si="31"/>
        <v>0.70018975332068312</v>
      </c>
      <c r="AB308" s="15">
        <f t="shared" si="32"/>
        <v>0.29981024667931688</v>
      </c>
    </row>
    <row r="309" spans="1:28" x14ac:dyDescent="0.25">
      <c r="A309" s="2">
        <v>2</v>
      </c>
      <c r="B309" s="2" t="s">
        <v>33</v>
      </c>
      <c r="C309" s="2">
        <v>183</v>
      </c>
      <c r="D309" s="1" t="s">
        <v>238</v>
      </c>
      <c r="E309" s="1" t="s">
        <v>238</v>
      </c>
      <c r="F309" s="2">
        <v>1084</v>
      </c>
      <c r="G309" s="2" t="s">
        <v>11</v>
      </c>
      <c r="H309" s="1">
        <v>527</v>
      </c>
      <c r="I309" s="1">
        <v>75</v>
      </c>
      <c r="J309" s="1">
        <v>77</v>
      </c>
      <c r="K309" s="1">
        <v>20</v>
      </c>
      <c r="L309" s="1">
        <v>0</v>
      </c>
      <c r="M309" s="1">
        <v>8</v>
      </c>
      <c r="N309" s="1">
        <v>46</v>
      </c>
      <c r="O309" s="1">
        <v>33</v>
      </c>
      <c r="P309" s="1">
        <v>5</v>
      </c>
      <c r="Q309" s="1">
        <v>79</v>
      </c>
      <c r="R309" s="1">
        <v>11</v>
      </c>
      <c r="S309" s="1">
        <v>1</v>
      </c>
      <c r="T309" s="1">
        <v>0</v>
      </c>
      <c r="U309" s="1">
        <v>0</v>
      </c>
      <c r="V309" s="1">
        <v>3</v>
      </c>
      <c r="W309" s="1">
        <v>0</v>
      </c>
      <c r="X309" s="1">
        <v>11</v>
      </c>
      <c r="Y309" s="1">
        <f t="shared" si="29"/>
        <v>369</v>
      </c>
      <c r="Z309" s="1">
        <f t="shared" si="30"/>
        <v>158</v>
      </c>
      <c r="AA309" s="15">
        <f t="shared" si="31"/>
        <v>0.70018975332068312</v>
      </c>
      <c r="AB309" s="15">
        <f t="shared" si="32"/>
        <v>0.29981024667931688</v>
      </c>
    </row>
    <row r="310" spans="1:28" x14ac:dyDescent="0.25">
      <c r="A310" s="2">
        <v>3</v>
      </c>
      <c r="B310" s="2" t="s">
        <v>33</v>
      </c>
      <c r="C310" s="2">
        <v>183</v>
      </c>
      <c r="D310" s="1" t="s">
        <v>238</v>
      </c>
      <c r="E310" s="1" t="s">
        <v>238</v>
      </c>
      <c r="F310" s="2">
        <v>1084</v>
      </c>
      <c r="G310" s="2" t="s">
        <v>12</v>
      </c>
      <c r="H310" s="1">
        <v>527</v>
      </c>
      <c r="I310" s="1">
        <v>83</v>
      </c>
      <c r="J310" s="1">
        <v>83</v>
      </c>
      <c r="K310" s="1">
        <v>28</v>
      </c>
      <c r="L310" s="1">
        <v>4</v>
      </c>
      <c r="M310" s="1">
        <v>5</v>
      </c>
      <c r="N310" s="1">
        <v>56</v>
      </c>
      <c r="O310" s="1">
        <v>27</v>
      </c>
      <c r="P310" s="1">
        <v>1</v>
      </c>
      <c r="Q310" s="1">
        <v>65</v>
      </c>
      <c r="R310" s="1">
        <v>10</v>
      </c>
      <c r="S310" s="1">
        <v>0</v>
      </c>
      <c r="T310" s="1">
        <v>0</v>
      </c>
      <c r="U310" s="1">
        <v>0</v>
      </c>
      <c r="V310" s="1">
        <v>3</v>
      </c>
      <c r="W310" s="1">
        <v>0</v>
      </c>
      <c r="X310" s="1">
        <v>4</v>
      </c>
      <c r="Y310" s="1">
        <f t="shared" si="29"/>
        <v>369</v>
      </c>
      <c r="Z310" s="1">
        <f t="shared" si="30"/>
        <v>158</v>
      </c>
      <c r="AA310" s="15">
        <f t="shared" si="31"/>
        <v>0.70018975332068312</v>
      </c>
      <c r="AB310" s="15">
        <f t="shared" si="32"/>
        <v>0.29981024667931688</v>
      </c>
    </row>
    <row r="311" spans="1:28" x14ac:dyDescent="0.25">
      <c r="A311" s="2">
        <v>4</v>
      </c>
      <c r="B311" s="2" t="s">
        <v>33</v>
      </c>
      <c r="C311" s="2">
        <v>183</v>
      </c>
      <c r="D311" s="1" t="s">
        <v>238</v>
      </c>
      <c r="E311" s="1" t="s">
        <v>238</v>
      </c>
      <c r="F311" s="2">
        <v>1085</v>
      </c>
      <c r="G311" s="2" t="s">
        <v>10</v>
      </c>
      <c r="H311" s="1">
        <v>670</v>
      </c>
      <c r="I311" s="1">
        <v>119</v>
      </c>
      <c r="J311" s="1">
        <v>72</v>
      </c>
      <c r="K311" s="1">
        <v>40</v>
      </c>
      <c r="L311" s="1">
        <v>4</v>
      </c>
      <c r="M311" s="1">
        <v>4</v>
      </c>
      <c r="N311" s="1">
        <v>82</v>
      </c>
      <c r="O311" s="1">
        <v>6</v>
      </c>
      <c r="P311" s="1">
        <v>14</v>
      </c>
      <c r="Q311" s="1">
        <v>70</v>
      </c>
      <c r="R311" s="1">
        <v>23</v>
      </c>
      <c r="S311" s="1">
        <v>3</v>
      </c>
      <c r="T311" s="1">
        <v>2</v>
      </c>
      <c r="U311" s="1">
        <v>0</v>
      </c>
      <c r="V311" s="1">
        <v>5</v>
      </c>
      <c r="W311" s="1">
        <v>2</v>
      </c>
      <c r="X311" s="1">
        <v>6</v>
      </c>
      <c r="Y311" s="1">
        <f t="shared" si="29"/>
        <v>452</v>
      </c>
      <c r="Z311" s="1">
        <f t="shared" si="30"/>
        <v>218</v>
      </c>
      <c r="AA311" s="15">
        <f t="shared" si="31"/>
        <v>0.67462686567164176</v>
      </c>
      <c r="AB311" s="15">
        <f t="shared" si="32"/>
        <v>0.32537313432835818</v>
      </c>
    </row>
    <row r="312" spans="1:28" x14ac:dyDescent="0.25">
      <c r="A312" s="2">
        <v>5</v>
      </c>
      <c r="B312" s="2" t="s">
        <v>33</v>
      </c>
      <c r="C312" s="2">
        <v>183</v>
      </c>
      <c r="D312" s="1" t="s">
        <v>238</v>
      </c>
      <c r="E312" s="1" t="s">
        <v>238</v>
      </c>
      <c r="F312" s="2">
        <v>1085</v>
      </c>
      <c r="G312" s="2" t="s">
        <v>11</v>
      </c>
      <c r="H312" s="1">
        <v>671</v>
      </c>
      <c r="I312" s="1">
        <v>108</v>
      </c>
      <c r="J312" s="1">
        <v>110</v>
      </c>
      <c r="K312" s="1">
        <v>36</v>
      </c>
      <c r="L312" s="1">
        <v>0</v>
      </c>
      <c r="M312" s="1">
        <v>4</v>
      </c>
      <c r="N312" s="1">
        <v>84</v>
      </c>
      <c r="O312" s="1">
        <v>9</v>
      </c>
      <c r="P312" s="1">
        <v>12</v>
      </c>
      <c r="Q312" s="1">
        <v>75</v>
      </c>
      <c r="R312" s="1">
        <v>16</v>
      </c>
      <c r="S312" s="1">
        <v>1</v>
      </c>
      <c r="T312" s="1">
        <v>1</v>
      </c>
      <c r="U312" s="1">
        <v>0</v>
      </c>
      <c r="V312" s="1">
        <v>11</v>
      </c>
      <c r="W312" s="1">
        <v>0</v>
      </c>
      <c r="X312" s="1">
        <v>10</v>
      </c>
      <c r="Y312" s="1">
        <f t="shared" si="29"/>
        <v>477</v>
      </c>
      <c r="Z312" s="1">
        <f t="shared" si="30"/>
        <v>194</v>
      </c>
      <c r="AA312" s="15">
        <f t="shared" si="31"/>
        <v>0.71087928464977646</v>
      </c>
      <c r="AB312" s="15">
        <f t="shared" si="32"/>
        <v>0.28912071535022354</v>
      </c>
    </row>
    <row r="313" spans="1:28" x14ac:dyDescent="0.25">
      <c r="A313" s="2">
        <v>6</v>
      </c>
      <c r="B313" s="2" t="s">
        <v>33</v>
      </c>
      <c r="C313" s="2">
        <v>183</v>
      </c>
      <c r="D313" s="1" t="s">
        <v>238</v>
      </c>
      <c r="E313" s="1" t="s">
        <v>238</v>
      </c>
      <c r="F313" s="2">
        <v>1086</v>
      </c>
      <c r="G313" s="2" t="s">
        <v>10</v>
      </c>
      <c r="H313" s="1">
        <v>673</v>
      </c>
      <c r="I313" s="1">
        <v>95</v>
      </c>
      <c r="J313" s="1">
        <v>71</v>
      </c>
      <c r="K313" s="1">
        <v>16</v>
      </c>
      <c r="L313" s="1">
        <v>6</v>
      </c>
      <c r="M313" s="1">
        <v>3</v>
      </c>
      <c r="N313" s="1">
        <v>78</v>
      </c>
      <c r="O313" s="1">
        <v>35</v>
      </c>
      <c r="P313" s="1">
        <v>23</v>
      </c>
      <c r="Q313" s="1">
        <v>81</v>
      </c>
      <c r="R313" s="1">
        <v>18</v>
      </c>
      <c r="S313" s="1">
        <v>3</v>
      </c>
      <c r="T313" s="1">
        <v>0</v>
      </c>
      <c r="U313" s="1">
        <v>0</v>
      </c>
      <c r="V313" s="1">
        <v>9</v>
      </c>
      <c r="W313" s="1">
        <v>0</v>
      </c>
      <c r="X313" s="1">
        <v>9</v>
      </c>
      <c r="Y313" s="1">
        <f t="shared" si="29"/>
        <v>447</v>
      </c>
      <c r="Z313" s="1">
        <f t="shared" si="30"/>
        <v>226</v>
      </c>
      <c r="AA313" s="15">
        <f t="shared" si="31"/>
        <v>0.66419019316493311</v>
      </c>
      <c r="AB313" s="15">
        <f t="shared" si="32"/>
        <v>0.33580980683506684</v>
      </c>
    </row>
    <row r="314" spans="1:28" x14ac:dyDescent="0.25">
      <c r="A314" s="2">
        <v>7</v>
      </c>
      <c r="B314" s="2" t="s">
        <v>33</v>
      </c>
      <c r="C314" s="2">
        <v>183</v>
      </c>
      <c r="D314" s="1" t="s">
        <v>238</v>
      </c>
      <c r="E314" s="1" t="s">
        <v>238</v>
      </c>
      <c r="F314" s="2">
        <v>1086</v>
      </c>
      <c r="G314" s="2" t="s">
        <v>11</v>
      </c>
      <c r="H314" s="1">
        <v>673</v>
      </c>
      <c r="I314" s="1">
        <v>95</v>
      </c>
      <c r="J314" s="1">
        <v>68</v>
      </c>
      <c r="K314" s="1">
        <v>14</v>
      </c>
      <c r="L314" s="1">
        <v>4</v>
      </c>
      <c r="M314" s="1">
        <v>5</v>
      </c>
      <c r="N314" s="1">
        <v>84</v>
      </c>
      <c r="O314" s="1">
        <v>28</v>
      </c>
      <c r="P314" s="1">
        <v>17</v>
      </c>
      <c r="Q314" s="1">
        <v>112</v>
      </c>
      <c r="R314" s="1">
        <v>14</v>
      </c>
      <c r="S314" s="1">
        <v>3</v>
      </c>
      <c r="T314" s="1">
        <v>0</v>
      </c>
      <c r="U314" s="1">
        <v>0</v>
      </c>
      <c r="V314" s="1">
        <v>8</v>
      </c>
      <c r="W314" s="1">
        <v>0</v>
      </c>
      <c r="X314" s="1">
        <v>9</v>
      </c>
      <c r="Y314" s="1">
        <f t="shared" si="29"/>
        <v>461</v>
      </c>
      <c r="Z314" s="1">
        <f t="shared" si="30"/>
        <v>212</v>
      </c>
      <c r="AA314" s="15">
        <f t="shared" si="31"/>
        <v>0.68499257057949481</v>
      </c>
      <c r="AB314" s="15">
        <f t="shared" si="32"/>
        <v>0.31500742942050519</v>
      </c>
    </row>
    <row r="315" spans="1:28" x14ac:dyDescent="0.25">
      <c r="A315" s="2">
        <v>8</v>
      </c>
      <c r="B315" s="2" t="s">
        <v>33</v>
      </c>
      <c r="C315" s="2">
        <v>183</v>
      </c>
      <c r="D315" s="1" t="s">
        <v>238</v>
      </c>
      <c r="E315" s="1" t="s">
        <v>238</v>
      </c>
      <c r="F315" s="2">
        <v>1087</v>
      </c>
      <c r="G315" s="2" t="s">
        <v>10</v>
      </c>
      <c r="H315" s="1">
        <v>541</v>
      </c>
      <c r="I315" s="1">
        <v>138</v>
      </c>
      <c r="J315" s="1">
        <v>63</v>
      </c>
      <c r="K315" s="1">
        <v>19</v>
      </c>
      <c r="L315" s="1">
        <v>5</v>
      </c>
      <c r="M315" s="1">
        <v>3</v>
      </c>
      <c r="N315" s="1">
        <v>48</v>
      </c>
      <c r="O315" s="1">
        <v>6</v>
      </c>
      <c r="P315" s="1">
        <v>19</v>
      </c>
      <c r="Q315" s="1">
        <v>82</v>
      </c>
      <c r="R315" s="1">
        <v>8</v>
      </c>
      <c r="S315" s="1">
        <v>3</v>
      </c>
      <c r="T315" s="1">
        <v>1</v>
      </c>
      <c r="U315" s="1">
        <v>0</v>
      </c>
      <c r="V315" s="1">
        <v>7</v>
      </c>
      <c r="W315" s="1">
        <v>0</v>
      </c>
      <c r="X315" s="1">
        <v>3</v>
      </c>
      <c r="Y315" s="1">
        <f t="shared" si="29"/>
        <v>405</v>
      </c>
      <c r="Z315" s="1">
        <f t="shared" si="30"/>
        <v>136</v>
      </c>
      <c r="AA315" s="15">
        <f t="shared" si="31"/>
        <v>0.74861367837338266</v>
      </c>
      <c r="AB315" s="15">
        <f t="shared" si="32"/>
        <v>0.25138632162661739</v>
      </c>
    </row>
    <row r="316" spans="1:28" x14ac:dyDescent="0.25">
      <c r="A316" s="2">
        <v>9</v>
      </c>
      <c r="B316" s="2" t="s">
        <v>33</v>
      </c>
      <c r="C316" s="2">
        <v>183</v>
      </c>
      <c r="D316" s="1" t="s">
        <v>238</v>
      </c>
      <c r="E316" s="1" t="s">
        <v>238</v>
      </c>
      <c r="F316" s="2">
        <v>1087</v>
      </c>
      <c r="G316" s="2" t="s">
        <v>11</v>
      </c>
      <c r="H316" s="1">
        <v>541</v>
      </c>
      <c r="I316" s="1">
        <v>109</v>
      </c>
      <c r="J316" s="1">
        <v>80</v>
      </c>
      <c r="K316" s="1">
        <v>14</v>
      </c>
      <c r="L316" s="1">
        <v>1</v>
      </c>
      <c r="M316" s="1">
        <v>4</v>
      </c>
      <c r="N316" s="1">
        <v>42</v>
      </c>
      <c r="O316" s="1">
        <v>1</v>
      </c>
      <c r="P316" s="1">
        <v>6</v>
      </c>
      <c r="Q316" s="1">
        <v>123</v>
      </c>
      <c r="R316" s="1">
        <v>12</v>
      </c>
      <c r="S316" s="1">
        <v>4</v>
      </c>
      <c r="T316" s="1">
        <v>0</v>
      </c>
      <c r="U316" s="1">
        <v>1</v>
      </c>
      <c r="V316" s="1">
        <v>11</v>
      </c>
      <c r="W316" s="1">
        <v>0</v>
      </c>
      <c r="X316" s="1">
        <v>4</v>
      </c>
      <c r="Y316" s="1">
        <f t="shared" si="29"/>
        <v>412</v>
      </c>
      <c r="Z316" s="1">
        <f t="shared" si="30"/>
        <v>129</v>
      </c>
      <c r="AA316" s="15">
        <f t="shared" si="31"/>
        <v>0.76155268022181144</v>
      </c>
      <c r="AB316" s="15">
        <f t="shared" si="32"/>
        <v>0.23844731977818853</v>
      </c>
    </row>
    <row r="317" spans="1:28" x14ac:dyDescent="0.25">
      <c r="A317" s="2">
        <v>10</v>
      </c>
      <c r="B317" s="2" t="s">
        <v>33</v>
      </c>
      <c r="C317" s="2">
        <v>183</v>
      </c>
      <c r="D317" s="1" t="s">
        <v>238</v>
      </c>
      <c r="E317" s="1" t="s">
        <v>238</v>
      </c>
      <c r="F317" s="2">
        <v>1087</v>
      </c>
      <c r="G317" s="2" t="s">
        <v>12</v>
      </c>
      <c r="H317" s="1">
        <v>542</v>
      </c>
      <c r="I317" s="1">
        <v>94</v>
      </c>
      <c r="J317" s="1">
        <v>62</v>
      </c>
      <c r="K317" s="1">
        <v>19</v>
      </c>
      <c r="L317" s="1">
        <v>0</v>
      </c>
      <c r="M317" s="1">
        <v>3</v>
      </c>
      <c r="N317" s="1">
        <v>36</v>
      </c>
      <c r="O317" s="1">
        <v>4</v>
      </c>
      <c r="P317" s="1">
        <v>11</v>
      </c>
      <c r="Q317" s="1">
        <v>127</v>
      </c>
      <c r="R317" s="1">
        <v>12</v>
      </c>
      <c r="S317" s="1">
        <v>1</v>
      </c>
      <c r="T317" s="1">
        <v>2</v>
      </c>
      <c r="U317" s="1">
        <v>0</v>
      </c>
      <c r="V317" s="1">
        <v>8</v>
      </c>
      <c r="W317" s="1">
        <v>0</v>
      </c>
      <c r="X317" s="1">
        <v>6</v>
      </c>
      <c r="Y317" s="1">
        <f t="shared" si="29"/>
        <v>385</v>
      </c>
      <c r="Z317" s="1">
        <f t="shared" si="30"/>
        <v>157</v>
      </c>
      <c r="AA317" s="15">
        <f t="shared" si="31"/>
        <v>0.71033210332103325</v>
      </c>
      <c r="AB317" s="15">
        <f t="shared" si="32"/>
        <v>0.28966789667896681</v>
      </c>
    </row>
    <row r="318" spans="1:28" x14ac:dyDescent="0.25">
      <c r="A318" s="2">
        <v>11</v>
      </c>
      <c r="B318" s="2" t="s">
        <v>33</v>
      </c>
      <c r="C318" s="2">
        <v>183</v>
      </c>
      <c r="D318" s="1" t="s">
        <v>238</v>
      </c>
      <c r="E318" s="1" t="s">
        <v>239</v>
      </c>
      <c r="F318" s="2">
        <v>1088</v>
      </c>
      <c r="G318" s="2" t="s">
        <v>10</v>
      </c>
      <c r="H318" s="1">
        <v>574</v>
      </c>
      <c r="I318" s="1">
        <v>151</v>
      </c>
      <c r="J318" s="1">
        <v>39</v>
      </c>
      <c r="K318" s="1">
        <v>9</v>
      </c>
      <c r="L318" s="1">
        <v>2</v>
      </c>
      <c r="M318" s="1">
        <v>8</v>
      </c>
      <c r="N318" s="1">
        <v>80</v>
      </c>
      <c r="O318" s="1">
        <v>30</v>
      </c>
      <c r="P318" s="1">
        <v>5</v>
      </c>
      <c r="Q318" s="1">
        <v>48</v>
      </c>
      <c r="R318" s="1">
        <v>12</v>
      </c>
      <c r="S318" s="1">
        <v>0</v>
      </c>
      <c r="T318" s="1">
        <v>0</v>
      </c>
      <c r="U318" s="1">
        <v>0</v>
      </c>
      <c r="V318" s="1">
        <v>1</v>
      </c>
      <c r="W318" s="1">
        <v>0</v>
      </c>
      <c r="X318" s="1">
        <v>3</v>
      </c>
      <c r="Y318" s="1">
        <f t="shared" si="29"/>
        <v>388</v>
      </c>
      <c r="Z318" s="1">
        <f t="shared" si="30"/>
        <v>186</v>
      </c>
      <c r="AA318" s="15">
        <f t="shared" si="31"/>
        <v>0.6759581881533101</v>
      </c>
      <c r="AB318" s="15">
        <f t="shared" si="32"/>
        <v>0.3240418118466899</v>
      </c>
    </row>
    <row r="319" spans="1:28" x14ac:dyDescent="0.25">
      <c r="A319" s="2">
        <v>12</v>
      </c>
      <c r="B319" s="2" t="s">
        <v>33</v>
      </c>
      <c r="C319" s="2">
        <v>183</v>
      </c>
      <c r="D319" s="1" t="s">
        <v>238</v>
      </c>
      <c r="E319" s="1" t="s">
        <v>239</v>
      </c>
      <c r="F319" s="2">
        <v>1088</v>
      </c>
      <c r="G319" s="2" t="s">
        <v>11</v>
      </c>
      <c r="H319" s="1">
        <v>574</v>
      </c>
      <c r="I319" s="1">
        <v>144</v>
      </c>
      <c r="J319" s="1">
        <v>50</v>
      </c>
      <c r="K319" s="1">
        <v>21</v>
      </c>
      <c r="L319" s="1">
        <v>3</v>
      </c>
      <c r="M319" s="1">
        <v>1</v>
      </c>
      <c r="N319" s="1">
        <v>102</v>
      </c>
      <c r="O319" s="1">
        <v>15</v>
      </c>
      <c r="P319" s="1">
        <v>5</v>
      </c>
      <c r="Q319" s="1">
        <v>59</v>
      </c>
      <c r="R319" s="1">
        <v>9</v>
      </c>
      <c r="S319" s="1">
        <v>3</v>
      </c>
      <c r="T319" s="1">
        <v>2</v>
      </c>
      <c r="U319" s="1">
        <v>0</v>
      </c>
      <c r="V319" s="1">
        <v>2</v>
      </c>
      <c r="W319" s="1">
        <v>0</v>
      </c>
      <c r="X319" s="1">
        <v>6</v>
      </c>
      <c r="Y319" s="1">
        <f t="shared" si="29"/>
        <v>422</v>
      </c>
      <c r="Z319" s="1">
        <f t="shared" si="30"/>
        <v>152</v>
      </c>
      <c r="AA319" s="15">
        <f t="shared" si="31"/>
        <v>0.73519163763066198</v>
      </c>
      <c r="AB319" s="15">
        <f t="shared" si="32"/>
        <v>0.26480836236933797</v>
      </c>
    </row>
    <row r="320" spans="1:28" x14ac:dyDescent="0.25">
      <c r="A320" s="2">
        <v>13</v>
      </c>
      <c r="B320" s="2" t="s">
        <v>33</v>
      </c>
      <c r="C320" s="2">
        <v>183</v>
      </c>
      <c r="D320" s="1" t="s">
        <v>238</v>
      </c>
      <c r="E320" s="1" t="s">
        <v>240</v>
      </c>
      <c r="F320" s="2">
        <v>1088</v>
      </c>
      <c r="G320" s="2" t="s">
        <v>19</v>
      </c>
      <c r="H320" s="1">
        <v>171</v>
      </c>
      <c r="I320" s="1">
        <v>10</v>
      </c>
      <c r="J320" s="1">
        <v>10</v>
      </c>
      <c r="K320" s="1">
        <v>40</v>
      </c>
      <c r="L320" s="1">
        <v>10</v>
      </c>
      <c r="M320" s="1">
        <v>4</v>
      </c>
      <c r="N320" s="1">
        <v>9</v>
      </c>
      <c r="O320" s="1">
        <v>20</v>
      </c>
      <c r="P320" s="1">
        <v>8</v>
      </c>
      <c r="Q320" s="1">
        <v>12</v>
      </c>
      <c r="R320" s="1">
        <v>6</v>
      </c>
      <c r="S320" s="1">
        <v>0</v>
      </c>
      <c r="T320" s="1">
        <v>0</v>
      </c>
      <c r="U320" s="1">
        <v>0</v>
      </c>
      <c r="V320" s="1">
        <v>1</v>
      </c>
      <c r="W320" s="1">
        <v>0</v>
      </c>
      <c r="X320" s="1">
        <v>2</v>
      </c>
      <c r="Y320" s="1">
        <f t="shared" si="29"/>
        <v>132</v>
      </c>
      <c r="Z320" s="1">
        <f t="shared" si="30"/>
        <v>39</v>
      </c>
      <c r="AA320" s="15">
        <f t="shared" si="31"/>
        <v>0.77192982456140347</v>
      </c>
      <c r="AB320" s="15">
        <f t="shared" si="32"/>
        <v>0.22807017543859648</v>
      </c>
    </row>
    <row r="321" spans="1:28" x14ac:dyDescent="0.25">
      <c r="A321" s="2">
        <v>14</v>
      </c>
      <c r="B321" s="2" t="s">
        <v>33</v>
      </c>
      <c r="C321" s="2">
        <v>183</v>
      </c>
      <c r="D321" s="1" t="s">
        <v>238</v>
      </c>
      <c r="E321" s="1" t="s">
        <v>241</v>
      </c>
      <c r="F321" s="2">
        <v>1089</v>
      </c>
      <c r="G321" s="2" t="s">
        <v>10</v>
      </c>
      <c r="H321" s="1">
        <v>690</v>
      </c>
      <c r="I321" s="1">
        <v>141</v>
      </c>
      <c r="J321" s="1">
        <v>64</v>
      </c>
      <c r="K321" s="1">
        <v>59</v>
      </c>
      <c r="L321" s="1">
        <v>5</v>
      </c>
      <c r="M321" s="1">
        <v>5</v>
      </c>
      <c r="N321" s="1">
        <v>90</v>
      </c>
      <c r="O321" s="1">
        <v>14</v>
      </c>
      <c r="P321" s="1">
        <v>14</v>
      </c>
      <c r="Q321" s="1">
        <v>26</v>
      </c>
      <c r="R321" s="1">
        <v>17</v>
      </c>
      <c r="S321" s="1">
        <v>1</v>
      </c>
      <c r="T321" s="1">
        <v>0</v>
      </c>
      <c r="U321" s="1">
        <v>0</v>
      </c>
      <c r="V321" s="1">
        <v>5</v>
      </c>
      <c r="W321" s="1">
        <v>0</v>
      </c>
      <c r="X321" s="1">
        <v>8</v>
      </c>
      <c r="Y321" s="1">
        <f t="shared" si="29"/>
        <v>449</v>
      </c>
      <c r="Z321" s="1">
        <f t="shared" si="30"/>
        <v>241</v>
      </c>
      <c r="AA321" s="15">
        <f t="shared" si="31"/>
        <v>0.6507246376811594</v>
      </c>
      <c r="AB321" s="15">
        <f t="shared" si="32"/>
        <v>0.3492753623188406</v>
      </c>
    </row>
    <row r="322" spans="1:28" x14ac:dyDescent="0.25">
      <c r="A322" s="2">
        <v>15</v>
      </c>
      <c r="B322" s="2" t="s">
        <v>33</v>
      </c>
      <c r="C322" s="2">
        <v>183</v>
      </c>
      <c r="D322" s="1" t="s">
        <v>238</v>
      </c>
      <c r="E322" s="1" t="s">
        <v>238</v>
      </c>
      <c r="F322" s="2">
        <v>1089</v>
      </c>
      <c r="G322" s="2" t="s">
        <v>11</v>
      </c>
      <c r="H322" s="1">
        <v>690</v>
      </c>
      <c r="I322" s="1">
        <v>188</v>
      </c>
      <c r="J322" s="1">
        <v>57</v>
      </c>
      <c r="K322" s="1">
        <v>51</v>
      </c>
      <c r="L322" s="1">
        <v>2</v>
      </c>
      <c r="M322" s="1">
        <v>10</v>
      </c>
      <c r="N322" s="1">
        <v>89</v>
      </c>
      <c r="O322" s="1">
        <v>18</v>
      </c>
      <c r="P322" s="1">
        <v>9</v>
      </c>
      <c r="Q322" s="1">
        <v>20</v>
      </c>
      <c r="R322" s="1">
        <v>4</v>
      </c>
      <c r="S322" s="1">
        <v>0</v>
      </c>
      <c r="T322" s="1">
        <v>0</v>
      </c>
      <c r="U322" s="1">
        <v>1</v>
      </c>
      <c r="V322" s="1">
        <v>5</v>
      </c>
      <c r="W322" s="1">
        <v>0</v>
      </c>
      <c r="X322" s="1">
        <v>11</v>
      </c>
      <c r="Y322" s="1">
        <f t="shared" si="29"/>
        <v>465</v>
      </c>
      <c r="Z322" s="1">
        <f t="shared" si="30"/>
        <v>225</v>
      </c>
      <c r="AA322" s="15">
        <f t="shared" si="31"/>
        <v>0.67391304347826086</v>
      </c>
      <c r="AB322" s="15">
        <f t="shared" si="32"/>
        <v>0.32608695652173914</v>
      </c>
    </row>
    <row r="323" spans="1:28" x14ac:dyDescent="0.25">
      <c r="A323" s="2">
        <v>16</v>
      </c>
      <c r="B323" s="2" t="s">
        <v>33</v>
      </c>
      <c r="C323" s="2">
        <v>183</v>
      </c>
      <c r="D323" s="1" t="s">
        <v>238</v>
      </c>
      <c r="E323" s="1" t="s">
        <v>242</v>
      </c>
      <c r="F323" s="2">
        <v>1090</v>
      </c>
      <c r="G323" s="2" t="s">
        <v>10</v>
      </c>
      <c r="H323" s="1">
        <v>403</v>
      </c>
      <c r="I323" s="1">
        <v>11</v>
      </c>
      <c r="J323" s="1">
        <v>60</v>
      </c>
      <c r="K323" s="1">
        <v>15</v>
      </c>
      <c r="L323" s="1">
        <v>3</v>
      </c>
      <c r="M323" s="1">
        <v>3</v>
      </c>
      <c r="N323" s="1">
        <v>75</v>
      </c>
      <c r="O323" s="1">
        <v>20</v>
      </c>
      <c r="P323" s="1">
        <v>3</v>
      </c>
      <c r="Q323" s="1">
        <v>89</v>
      </c>
      <c r="R323" s="1">
        <v>2</v>
      </c>
      <c r="S323" s="1">
        <v>0</v>
      </c>
      <c r="T323" s="1">
        <v>1</v>
      </c>
      <c r="U323" s="1">
        <v>0</v>
      </c>
      <c r="V323" s="1">
        <v>6</v>
      </c>
      <c r="W323" s="1">
        <v>0</v>
      </c>
      <c r="X323" s="1">
        <v>5</v>
      </c>
      <c r="Y323" s="1">
        <f t="shared" si="29"/>
        <v>293</v>
      </c>
      <c r="Z323" s="1">
        <f t="shared" si="30"/>
        <v>110</v>
      </c>
      <c r="AA323" s="15">
        <f t="shared" si="31"/>
        <v>0.72704714640198509</v>
      </c>
      <c r="AB323" s="15">
        <f t="shared" si="32"/>
        <v>0.27295285359801491</v>
      </c>
    </row>
    <row r="324" spans="1:28" x14ac:dyDescent="0.25">
      <c r="A324" s="2">
        <v>17</v>
      </c>
      <c r="B324" s="2" t="s">
        <v>33</v>
      </c>
      <c r="C324" s="2">
        <v>183</v>
      </c>
      <c r="D324" s="1" t="s">
        <v>238</v>
      </c>
      <c r="E324" s="1" t="s">
        <v>242</v>
      </c>
      <c r="F324" s="2">
        <v>1090</v>
      </c>
      <c r="G324" s="2" t="s">
        <v>11</v>
      </c>
      <c r="H324" s="1">
        <v>402</v>
      </c>
      <c r="I324" s="1">
        <v>19</v>
      </c>
      <c r="J324" s="1">
        <v>71</v>
      </c>
      <c r="K324" s="1">
        <v>14</v>
      </c>
      <c r="L324" s="1">
        <v>1</v>
      </c>
      <c r="M324" s="1">
        <v>2</v>
      </c>
      <c r="N324" s="1">
        <v>57</v>
      </c>
      <c r="O324" s="1">
        <v>6</v>
      </c>
      <c r="P324" s="1">
        <v>3</v>
      </c>
      <c r="Q324" s="1">
        <v>89</v>
      </c>
      <c r="R324" s="1">
        <v>5</v>
      </c>
      <c r="S324" s="1">
        <v>1</v>
      </c>
      <c r="T324" s="1">
        <v>0</v>
      </c>
      <c r="U324" s="1">
        <v>0</v>
      </c>
      <c r="V324" s="1">
        <v>11</v>
      </c>
      <c r="W324" s="1">
        <v>0</v>
      </c>
      <c r="X324" s="1">
        <v>6</v>
      </c>
      <c r="Y324" s="1">
        <f t="shared" si="29"/>
        <v>285</v>
      </c>
      <c r="Z324" s="1">
        <f t="shared" si="30"/>
        <v>117</v>
      </c>
      <c r="AA324" s="15">
        <f t="shared" si="31"/>
        <v>0.70895522388059706</v>
      </c>
      <c r="AB324" s="15">
        <f t="shared" si="32"/>
        <v>0.29104477611940299</v>
      </c>
    </row>
    <row r="325" spans="1:28" x14ac:dyDescent="0.25">
      <c r="A325" s="2">
        <v>18</v>
      </c>
      <c r="B325" s="2" t="s">
        <v>33</v>
      </c>
      <c r="C325" s="2">
        <v>183</v>
      </c>
      <c r="D325" s="1" t="s">
        <v>238</v>
      </c>
      <c r="E325" s="1" t="s">
        <v>243</v>
      </c>
      <c r="F325" s="2">
        <v>1090</v>
      </c>
      <c r="G325" s="2" t="s">
        <v>19</v>
      </c>
      <c r="H325" s="1">
        <v>551</v>
      </c>
      <c r="I325" s="1">
        <v>37</v>
      </c>
      <c r="J325" s="1">
        <v>71</v>
      </c>
      <c r="K325" s="1">
        <v>15</v>
      </c>
      <c r="L325" s="1">
        <v>2</v>
      </c>
      <c r="M325" s="1">
        <v>5</v>
      </c>
      <c r="N325" s="1">
        <v>70</v>
      </c>
      <c r="O325" s="1">
        <v>13</v>
      </c>
      <c r="P325" s="1">
        <v>3</v>
      </c>
      <c r="Q325" s="1">
        <v>124</v>
      </c>
      <c r="R325" s="1">
        <v>8</v>
      </c>
      <c r="S325" s="1">
        <v>0</v>
      </c>
      <c r="T325" s="1">
        <v>2</v>
      </c>
      <c r="U325" s="1">
        <v>0</v>
      </c>
      <c r="V325" s="1">
        <v>8</v>
      </c>
      <c r="W325" s="1">
        <v>1</v>
      </c>
      <c r="X325" s="1">
        <v>13</v>
      </c>
      <c r="Y325" s="1">
        <f t="shared" si="29"/>
        <v>372</v>
      </c>
      <c r="Z325" s="1">
        <f t="shared" si="30"/>
        <v>179</v>
      </c>
      <c r="AA325" s="15">
        <f t="shared" si="31"/>
        <v>0.67513611615245006</v>
      </c>
      <c r="AB325" s="15">
        <f t="shared" si="32"/>
        <v>0.32486388384754988</v>
      </c>
    </row>
    <row r="326" spans="1:28" x14ac:dyDescent="0.25">
      <c r="A326" s="2">
        <v>19</v>
      </c>
      <c r="B326" s="2" t="s">
        <v>33</v>
      </c>
      <c r="C326" s="2">
        <v>183</v>
      </c>
      <c r="D326" s="1" t="s">
        <v>238</v>
      </c>
      <c r="E326" s="1" t="s">
        <v>244</v>
      </c>
      <c r="F326" s="2">
        <v>1091</v>
      </c>
      <c r="G326" s="2" t="s">
        <v>10</v>
      </c>
      <c r="H326" s="1">
        <v>677</v>
      </c>
      <c r="I326" s="1">
        <v>39</v>
      </c>
      <c r="J326" s="1">
        <v>77</v>
      </c>
      <c r="K326" s="1">
        <v>35</v>
      </c>
      <c r="L326" s="1">
        <v>0</v>
      </c>
      <c r="M326" s="1">
        <v>4</v>
      </c>
      <c r="N326" s="1">
        <v>148</v>
      </c>
      <c r="O326" s="1">
        <v>36</v>
      </c>
      <c r="P326" s="1">
        <v>14</v>
      </c>
      <c r="Q326" s="1">
        <v>109</v>
      </c>
      <c r="R326" s="1">
        <v>4</v>
      </c>
      <c r="S326" s="1">
        <v>1</v>
      </c>
      <c r="T326" s="1">
        <v>0</v>
      </c>
      <c r="U326" s="1">
        <v>0</v>
      </c>
      <c r="V326" s="1">
        <v>12</v>
      </c>
      <c r="W326" s="1">
        <v>2</v>
      </c>
      <c r="X326" s="1">
        <v>14</v>
      </c>
      <c r="Y326" s="1">
        <f t="shared" si="29"/>
        <v>495</v>
      </c>
      <c r="Z326" s="1">
        <f t="shared" si="30"/>
        <v>182</v>
      </c>
      <c r="AA326" s="15">
        <f t="shared" si="31"/>
        <v>0.73116691285081237</v>
      </c>
      <c r="AB326" s="15">
        <f t="shared" si="32"/>
        <v>0.26883308714918758</v>
      </c>
    </row>
    <row r="327" spans="1:28" x14ac:dyDescent="0.25">
      <c r="A327" s="2">
        <v>20</v>
      </c>
      <c r="B327" s="2" t="s">
        <v>33</v>
      </c>
      <c r="C327" s="2">
        <v>183</v>
      </c>
      <c r="D327" s="1" t="s">
        <v>238</v>
      </c>
      <c r="E327" s="1" t="s">
        <v>244</v>
      </c>
      <c r="F327" s="2">
        <v>1091</v>
      </c>
      <c r="G327" s="2" t="s">
        <v>11</v>
      </c>
      <c r="H327" s="1">
        <v>678</v>
      </c>
      <c r="I327" s="1">
        <v>39</v>
      </c>
      <c r="J327" s="1">
        <v>50</v>
      </c>
      <c r="K327" s="1">
        <v>31</v>
      </c>
      <c r="L327" s="1">
        <v>4</v>
      </c>
      <c r="M327" s="1">
        <v>7</v>
      </c>
      <c r="N327" s="1">
        <v>151</v>
      </c>
      <c r="O327" s="1">
        <v>50</v>
      </c>
      <c r="P327" s="1">
        <v>15</v>
      </c>
      <c r="Q327" s="1">
        <v>91</v>
      </c>
      <c r="R327" s="1">
        <v>5</v>
      </c>
      <c r="S327" s="1">
        <v>1</v>
      </c>
      <c r="T327" s="1">
        <v>0</v>
      </c>
      <c r="U327" s="1">
        <v>0</v>
      </c>
      <c r="V327" s="1">
        <v>4</v>
      </c>
      <c r="W327" s="1">
        <v>0</v>
      </c>
      <c r="X327" s="1">
        <v>15</v>
      </c>
      <c r="Y327" s="1">
        <f t="shared" si="29"/>
        <v>463</v>
      </c>
      <c r="Z327" s="1">
        <f t="shared" si="30"/>
        <v>215</v>
      </c>
      <c r="AA327" s="15">
        <f t="shared" si="31"/>
        <v>0.68289085545722716</v>
      </c>
      <c r="AB327" s="15">
        <f t="shared" si="32"/>
        <v>0.31710914454277284</v>
      </c>
    </row>
    <row r="328" spans="1:28" x14ac:dyDescent="0.25">
      <c r="A328" s="2">
        <v>21</v>
      </c>
      <c r="B328" s="2" t="s">
        <v>33</v>
      </c>
      <c r="C328" s="2">
        <v>183</v>
      </c>
      <c r="D328" s="1" t="s">
        <v>238</v>
      </c>
      <c r="E328" s="1" t="s">
        <v>245</v>
      </c>
      <c r="F328" s="2">
        <v>1092</v>
      </c>
      <c r="G328" s="2" t="s">
        <v>10</v>
      </c>
      <c r="H328" s="1">
        <v>472</v>
      </c>
      <c r="I328" s="1">
        <v>23</v>
      </c>
      <c r="J328" s="1">
        <v>61</v>
      </c>
      <c r="K328" s="1">
        <v>12</v>
      </c>
      <c r="L328" s="1">
        <v>3</v>
      </c>
      <c r="M328" s="1">
        <v>5</v>
      </c>
      <c r="N328" s="1">
        <v>93</v>
      </c>
      <c r="O328" s="1">
        <v>54</v>
      </c>
      <c r="P328" s="1">
        <v>6</v>
      </c>
      <c r="Q328" s="1">
        <v>41</v>
      </c>
      <c r="R328" s="1">
        <v>3</v>
      </c>
      <c r="S328" s="1">
        <v>2</v>
      </c>
      <c r="T328" s="1">
        <v>0</v>
      </c>
      <c r="U328" s="1">
        <v>2</v>
      </c>
      <c r="V328" s="1">
        <v>3</v>
      </c>
      <c r="W328" s="1">
        <v>1</v>
      </c>
      <c r="X328" s="1">
        <v>8</v>
      </c>
      <c r="Y328" s="1">
        <f t="shared" si="29"/>
        <v>317</v>
      </c>
      <c r="Z328" s="1">
        <f t="shared" si="30"/>
        <v>155</v>
      </c>
      <c r="AA328" s="15">
        <f t="shared" si="31"/>
        <v>0.67161016949152541</v>
      </c>
      <c r="AB328" s="15">
        <f t="shared" si="32"/>
        <v>0.32838983050847459</v>
      </c>
    </row>
    <row r="329" spans="1:28" x14ac:dyDescent="0.25">
      <c r="A329" s="2">
        <v>22</v>
      </c>
      <c r="B329" s="2" t="s">
        <v>33</v>
      </c>
      <c r="C329" s="2">
        <v>183</v>
      </c>
      <c r="D329" s="1" t="s">
        <v>238</v>
      </c>
      <c r="E329" s="1" t="s">
        <v>246</v>
      </c>
      <c r="F329" s="2">
        <v>1092</v>
      </c>
      <c r="G329" s="2" t="s">
        <v>19</v>
      </c>
      <c r="H329" s="1">
        <v>332</v>
      </c>
      <c r="I329" s="1">
        <v>3</v>
      </c>
      <c r="J329" s="1">
        <v>25</v>
      </c>
      <c r="K329" s="1">
        <v>8</v>
      </c>
      <c r="L329" s="1">
        <v>0</v>
      </c>
      <c r="M329" s="1">
        <v>2</v>
      </c>
      <c r="N329" s="1">
        <v>104</v>
      </c>
      <c r="O329" s="1">
        <v>62</v>
      </c>
      <c r="P329" s="1">
        <v>4</v>
      </c>
      <c r="Q329" s="1">
        <v>28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5</v>
      </c>
      <c r="Y329" s="1">
        <f t="shared" si="29"/>
        <v>241</v>
      </c>
      <c r="Z329" s="1">
        <f t="shared" si="30"/>
        <v>91</v>
      </c>
      <c r="AA329" s="15">
        <f t="shared" si="31"/>
        <v>0.72590361445783136</v>
      </c>
      <c r="AB329" s="15">
        <f t="shared" si="32"/>
        <v>0.2740963855421687</v>
      </c>
    </row>
    <row r="330" spans="1:28" x14ac:dyDescent="0.25">
      <c r="A330" s="2">
        <v>23</v>
      </c>
      <c r="B330" s="2" t="s">
        <v>33</v>
      </c>
      <c r="C330" s="2">
        <v>183</v>
      </c>
      <c r="D330" s="1" t="s">
        <v>238</v>
      </c>
      <c r="E330" s="1" t="s">
        <v>247</v>
      </c>
      <c r="F330" s="2">
        <v>1093</v>
      </c>
      <c r="G330" s="2" t="s">
        <v>10</v>
      </c>
      <c r="H330" s="1">
        <v>700</v>
      </c>
      <c r="I330" s="1">
        <v>25</v>
      </c>
      <c r="J330" s="1">
        <v>46</v>
      </c>
      <c r="K330" s="1">
        <v>10</v>
      </c>
      <c r="L330" s="1">
        <v>9</v>
      </c>
      <c r="M330" s="1">
        <v>3</v>
      </c>
      <c r="N330" s="1">
        <v>94</v>
      </c>
      <c r="O330" s="1">
        <v>87</v>
      </c>
      <c r="P330" s="1">
        <v>5</v>
      </c>
      <c r="Q330" s="1">
        <v>100</v>
      </c>
      <c r="R330" s="1">
        <v>0</v>
      </c>
      <c r="S330" s="1">
        <v>0</v>
      </c>
      <c r="T330" s="1">
        <v>0</v>
      </c>
      <c r="U330" s="1">
        <v>0</v>
      </c>
      <c r="V330" s="1">
        <v>2</v>
      </c>
      <c r="W330" s="1">
        <v>0</v>
      </c>
      <c r="X330" s="1">
        <v>23</v>
      </c>
      <c r="Y330" s="1">
        <f t="shared" si="29"/>
        <v>404</v>
      </c>
      <c r="Z330" s="1">
        <f t="shared" si="30"/>
        <v>296</v>
      </c>
      <c r="AA330" s="15">
        <f t="shared" si="31"/>
        <v>0.57714285714285718</v>
      </c>
      <c r="AB330" s="15">
        <f t="shared" si="32"/>
        <v>0.42285714285714288</v>
      </c>
    </row>
    <row r="331" spans="1:28" x14ac:dyDescent="0.25">
      <c r="A331" s="2">
        <v>24</v>
      </c>
      <c r="B331" s="2" t="s">
        <v>33</v>
      </c>
      <c r="C331" s="2">
        <v>183</v>
      </c>
      <c r="D331" s="1" t="s">
        <v>238</v>
      </c>
      <c r="E331" s="1" t="s">
        <v>248</v>
      </c>
      <c r="F331" s="2">
        <v>1094</v>
      </c>
      <c r="G331" s="2" t="s">
        <v>10</v>
      </c>
      <c r="H331" s="1">
        <v>497</v>
      </c>
      <c r="I331" s="1">
        <v>82</v>
      </c>
      <c r="J331" s="1">
        <v>62</v>
      </c>
      <c r="K331" s="1">
        <v>35</v>
      </c>
      <c r="L331" s="1">
        <v>3</v>
      </c>
      <c r="M331" s="1">
        <v>9</v>
      </c>
      <c r="N331" s="1">
        <v>121</v>
      </c>
      <c r="O331" s="1">
        <v>16</v>
      </c>
      <c r="P331" s="1">
        <v>3</v>
      </c>
      <c r="Q331" s="1">
        <v>24</v>
      </c>
      <c r="R331" s="1">
        <v>6</v>
      </c>
      <c r="S331" s="1">
        <v>1</v>
      </c>
      <c r="T331" s="1">
        <v>1</v>
      </c>
      <c r="U331" s="1">
        <v>0</v>
      </c>
      <c r="V331" s="1">
        <v>6</v>
      </c>
      <c r="W331" s="1">
        <v>0</v>
      </c>
      <c r="X331" s="1">
        <v>6</v>
      </c>
      <c r="Y331" s="1">
        <f t="shared" si="29"/>
        <v>375</v>
      </c>
      <c r="Z331" s="1">
        <f t="shared" si="30"/>
        <v>122</v>
      </c>
      <c r="AA331" s="15">
        <f t="shared" si="31"/>
        <v>0.75452716297786715</v>
      </c>
      <c r="AB331" s="15">
        <f t="shared" si="32"/>
        <v>0.24547283702213279</v>
      </c>
    </row>
    <row r="332" spans="1:28" x14ac:dyDescent="0.25">
      <c r="A332" s="2">
        <v>25</v>
      </c>
      <c r="B332" s="2" t="s">
        <v>33</v>
      </c>
      <c r="C332" s="2">
        <v>183</v>
      </c>
      <c r="D332" s="1" t="s">
        <v>238</v>
      </c>
      <c r="E332" s="1" t="s">
        <v>248</v>
      </c>
      <c r="F332" s="2">
        <v>1094</v>
      </c>
      <c r="G332" s="2" t="s">
        <v>11</v>
      </c>
      <c r="H332" s="1">
        <v>498</v>
      </c>
      <c r="I332" s="1">
        <v>96</v>
      </c>
      <c r="J332" s="1">
        <v>63</v>
      </c>
      <c r="K332" s="1">
        <v>31</v>
      </c>
      <c r="L332" s="1">
        <v>2</v>
      </c>
      <c r="M332" s="1">
        <v>7</v>
      </c>
      <c r="N332" s="1">
        <v>89</v>
      </c>
      <c r="O332" s="1">
        <v>14</v>
      </c>
      <c r="P332" s="1">
        <v>5</v>
      </c>
      <c r="Q332" s="1">
        <v>23</v>
      </c>
      <c r="R332" s="1">
        <v>13</v>
      </c>
      <c r="S332" s="1">
        <v>0</v>
      </c>
      <c r="T332" s="1">
        <v>4</v>
      </c>
      <c r="U332" s="1">
        <v>0</v>
      </c>
      <c r="V332" s="1">
        <v>9</v>
      </c>
      <c r="W332" s="1">
        <v>0</v>
      </c>
      <c r="X332" s="1">
        <v>6</v>
      </c>
      <c r="Y332" s="1">
        <f t="shared" si="29"/>
        <v>362</v>
      </c>
      <c r="Z332" s="1">
        <f t="shared" si="30"/>
        <v>136</v>
      </c>
      <c r="AA332" s="15">
        <f t="shared" si="31"/>
        <v>0.7269076305220884</v>
      </c>
      <c r="AB332" s="15">
        <f t="shared" si="32"/>
        <v>0.27309236947791166</v>
      </c>
    </row>
    <row r="333" spans="1:28" x14ac:dyDescent="0.25">
      <c r="A333" s="2">
        <v>26</v>
      </c>
      <c r="B333" s="2" t="s">
        <v>33</v>
      </c>
      <c r="C333" s="2">
        <v>183</v>
      </c>
      <c r="D333" s="1" t="s">
        <v>238</v>
      </c>
      <c r="E333" s="1" t="s">
        <v>249</v>
      </c>
      <c r="F333" s="2">
        <v>1095</v>
      </c>
      <c r="G333" s="2" t="s">
        <v>10</v>
      </c>
      <c r="H333" s="1">
        <v>637</v>
      </c>
      <c r="I333" s="1">
        <v>89</v>
      </c>
      <c r="J333" s="1">
        <v>74</v>
      </c>
      <c r="K333" s="1">
        <v>10</v>
      </c>
      <c r="L333" s="1">
        <v>3</v>
      </c>
      <c r="M333" s="1">
        <v>2</v>
      </c>
      <c r="N333" s="1">
        <v>103</v>
      </c>
      <c r="O333" s="1">
        <v>31</v>
      </c>
      <c r="P333" s="1">
        <v>7</v>
      </c>
      <c r="Q333" s="1">
        <v>44</v>
      </c>
      <c r="R333" s="1">
        <v>5</v>
      </c>
      <c r="S333" s="1">
        <v>1</v>
      </c>
      <c r="T333" s="1">
        <v>0</v>
      </c>
      <c r="U333" s="1">
        <v>0</v>
      </c>
      <c r="V333" s="1">
        <v>2</v>
      </c>
      <c r="W333" s="1">
        <v>0</v>
      </c>
      <c r="X333" s="1">
        <v>12</v>
      </c>
      <c r="Y333" s="1">
        <f t="shared" si="29"/>
        <v>383</v>
      </c>
      <c r="Z333" s="1">
        <f t="shared" si="30"/>
        <v>254</v>
      </c>
      <c r="AA333" s="15">
        <f t="shared" si="31"/>
        <v>0.60125588697017274</v>
      </c>
      <c r="AB333" s="15">
        <f t="shared" si="32"/>
        <v>0.39874411302982732</v>
      </c>
    </row>
    <row r="334" spans="1:28" x14ac:dyDescent="0.25">
      <c r="A334" s="2">
        <v>27</v>
      </c>
      <c r="B334" s="2" t="s">
        <v>33</v>
      </c>
      <c r="C334" s="2">
        <v>183</v>
      </c>
      <c r="D334" s="1" t="s">
        <v>238</v>
      </c>
      <c r="E334" s="1" t="s">
        <v>249</v>
      </c>
      <c r="F334" s="2">
        <v>1095</v>
      </c>
      <c r="G334" s="2" t="s">
        <v>11</v>
      </c>
      <c r="H334" s="1">
        <v>637</v>
      </c>
      <c r="I334" s="1">
        <v>59</v>
      </c>
      <c r="J334" s="1">
        <v>58</v>
      </c>
      <c r="K334" s="1">
        <v>17</v>
      </c>
      <c r="L334" s="1">
        <v>3</v>
      </c>
      <c r="M334" s="1">
        <v>3</v>
      </c>
      <c r="N334" s="1">
        <v>106</v>
      </c>
      <c r="O334" s="1">
        <v>36</v>
      </c>
      <c r="P334" s="1">
        <v>17</v>
      </c>
      <c r="Q334" s="1">
        <v>29</v>
      </c>
      <c r="R334" s="1">
        <v>4</v>
      </c>
      <c r="S334" s="1">
        <v>2</v>
      </c>
      <c r="T334" s="1">
        <v>0</v>
      </c>
      <c r="U334" s="1">
        <v>0</v>
      </c>
      <c r="V334" s="1">
        <v>7</v>
      </c>
      <c r="W334" s="1">
        <v>8</v>
      </c>
      <c r="X334" s="1">
        <v>2</v>
      </c>
      <c r="Y334" s="1">
        <f t="shared" si="29"/>
        <v>351</v>
      </c>
      <c r="Z334" s="1">
        <f t="shared" si="30"/>
        <v>286</v>
      </c>
      <c r="AA334" s="15">
        <f t="shared" si="31"/>
        <v>0.55102040816326525</v>
      </c>
      <c r="AB334" s="15">
        <f t="shared" si="32"/>
        <v>0.44897959183673469</v>
      </c>
    </row>
    <row r="335" spans="1:28" x14ac:dyDescent="0.25">
      <c r="A335" s="2">
        <v>28</v>
      </c>
      <c r="B335" s="2" t="s">
        <v>33</v>
      </c>
      <c r="C335" s="2">
        <v>183</v>
      </c>
      <c r="D335" s="1" t="s">
        <v>238</v>
      </c>
      <c r="E335" s="1" t="s">
        <v>250</v>
      </c>
      <c r="F335" s="2">
        <v>1096</v>
      </c>
      <c r="G335" s="2" t="s">
        <v>10</v>
      </c>
      <c r="H335" s="1">
        <v>647</v>
      </c>
      <c r="I335" s="1">
        <v>37</v>
      </c>
      <c r="J335" s="1">
        <v>75</v>
      </c>
      <c r="K335" s="1">
        <v>1</v>
      </c>
      <c r="L335" s="1">
        <v>3</v>
      </c>
      <c r="M335" s="1">
        <v>3</v>
      </c>
      <c r="N335" s="1">
        <v>135</v>
      </c>
      <c r="O335" s="1">
        <v>7</v>
      </c>
      <c r="P335" s="1">
        <v>5</v>
      </c>
      <c r="Q335" s="1">
        <v>177</v>
      </c>
      <c r="R335" s="1">
        <v>7</v>
      </c>
      <c r="S335" s="1">
        <v>0</v>
      </c>
      <c r="T335" s="1">
        <v>0</v>
      </c>
      <c r="U335" s="1">
        <v>0</v>
      </c>
      <c r="V335" s="1">
        <v>16</v>
      </c>
      <c r="W335" s="1">
        <v>0</v>
      </c>
      <c r="X335" s="1">
        <v>9</v>
      </c>
      <c r="Y335" s="1">
        <f t="shared" si="29"/>
        <v>475</v>
      </c>
      <c r="Z335" s="1">
        <f t="shared" si="30"/>
        <v>172</v>
      </c>
      <c r="AA335" s="15">
        <f t="shared" si="31"/>
        <v>0.73415765069551775</v>
      </c>
      <c r="AB335" s="15">
        <f t="shared" si="32"/>
        <v>0.26584234930448225</v>
      </c>
    </row>
    <row r="336" spans="1:28" x14ac:dyDescent="0.25">
      <c r="A336" s="2">
        <v>29</v>
      </c>
      <c r="B336" s="2" t="s">
        <v>33</v>
      </c>
      <c r="C336" s="2">
        <v>183</v>
      </c>
      <c r="D336" s="1" t="s">
        <v>238</v>
      </c>
      <c r="E336" s="1" t="s">
        <v>251</v>
      </c>
      <c r="F336" s="2">
        <v>1097</v>
      </c>
      <c r="G336" s="2" t="s">
        <v>10</v>
      </c>
      <c r="H336" s="1">
        <v>578</v>
      </c>
      <c r="I336" s="1">
        <v>22</v>
      </c>
      <c r="J336" s="1">
        <v>101</v>
      </c>
      <c r="K336" s="1">
        <v>23</v>
      </c>
      <c r="L336" s="1">
        <v>12</v>
      </c>
      <c r="M336" s="1">
        <v>3</v>
      </c>
      <c r="N336" s="1">
        <v>174</v>
      </c>
      <c r="O336" s="1">
        <v>10</v>
      </c>
      <c r="P336" s="1">
        <v>12</v>
      </c>
      <c r="Q336" s="1">
        <v>20</v>
      </c>
      <c r="R336" s="1">
        <v>10</v>
      </c>
      <c r="S336" s="1">
        <v>0</v>
      </c>
      <c r="T336" s="1">
        <v>0</v>
      </c>
      <c r="U336" s="1">
        <v>0</v>
      </c>
      <c r="V336" s="1">
        <v>20</v>
      </c>
      <c r="W336" s="1">
        <v>2</v>
      </c>
      <c r="X336" s="1">
        <v>9</v>
      </c>
      <c r="Y336" s="1">
        <f t="shared" si="29"/>
        <v>418</v>
      </c>
      <c r="Z336" s="1">
        <f t="shared" si="30"/>
        <v>160</v>
      </c>
      <c r="AA336" s="15">
        <f t="shared" si="31"/>
        <v>0.72318339100346019</v>
      </c>
      <c r="AB336" s="15">
        <f t="shared" si="32"/>
        <v>0.27681660899653981</v>
      </c>
    </row>
    <row r="337" spans="1:38" x14ac:dyDescent="0.25">
      <c r="A337" s="2">
        <v>30</v>
      </c>
      <c r="B337" s="2" t="s">
        <v>33</v>
      </c>
      <c r="C337" s="2">
        <v>183</v>
      </c>
      <c r="D337" s="1" t="s">
        <v>238</v>
      </c>
      <c r="E337" s="1" t="s">
        <v>252</v>
      </c>
      <c r="F337" s="2">
        <v>1098</v>
      </c>
      <c r="G337" s="2" t="s">
        <v>10</v>
      </c>
      <c r="H337" s="1">
        <v>639</v>
      </c>
      <c r="I337" s="1">
        <v>98</v>
      </c>
      <c r="J337" s="1">
        <v>30</v>
      </c>
      <c r="K337" s="1">
        <v>21</v>
      </c>
      <c r="L337" s="1">
        <v>1</v>
      </c>
      <c r="M337" s="1">
        <v>4</v>
      </c>
      <c r="N337" s="1">
        <v>270</v>
      </c>
      <c r="O337" s="1">
        <v>2</v>
      </c>
      <c r="P337" s="1">
        <v>4</v>
      </c>
      <c r="Q337" s="1">
        <v>40</v>
      </c>
      <c r="R337" s="1">
        <v>4</v>
      </c>
      <c r="S337" s="1">
        <v>0</v>
      </c>
      <c r="T337" s="1">
        <v>0</v>
      </c>
      <c r="U337" s="1">
        <v>0</v>
      </c>
      <c r="V337" s="1">
        <v>3</v>
      </c>
      <c r="W337" s="1">
        <v>0</v>
      </c>
      <c r="X337" s="1">
        <v>10</v>
      </c>
      <c r="Y337" s="1">
        <f t="shared" si="29"/>
        <v>487</v>
      </c>
      <c r="Z337" s="1">
        <f t="shared" si="30"/>
        <v>152</v>
      </c>
      <c r="AA337" s="15">
        <f t="shared" si="31"/>
        <v>0.76212832550860721</v>
      </c>
      <c r="AB337" s="15">
        <f t="shared" si="32"/>
        <v>0.23787167449139279</v>
      </c>
    </row>
    <row r="338" spans="1:38" x14ac:dyDescent="0.25">
      <c r="B338" s="3"/>
      <c r="C338" s="3"/>
      <c r="D338" s="128" t="s">
        <v>673</v>
      </c>
      <c r="E338" s="129"/>
      <c r="F338" s="81">
        <f>COUNTIF(G308:G337,"B")</f>
        <v>15</v>
      </c>
      <c r="G338" s="81">
        <f>COUNTA(G308:G337)</f>
        <v>30</v>
      </c>
      <c r="H338" s="70">
        <f>SUM(H308:H337)</f>
        <v>16939</v>
      </c>
      <c r="I338" s="70">
        <f t="shared" ref="I338:X338" si="38">SUM(I308:I337)</f>
        <v>2313</v>
      </c>
      <c r="J338" s="70">
        <f t="shared" si="38"/>
        <v>1895</v>
      </c>
      <c r="K338" s="70">
        <f t="shared" si="38"/>
        <v>685</v>
      </c>
      <c r="L338" s="70">
        <f t="shared" si="38"/>
        <v>95</v>
      </c>
      <c r="M338" s="70">
        <f t="shared" si="38"/>
        <v>137</v>
      </c>
      <c r="N338" s="70">
        <f t="shared" si="38"/>
        <v>2775</v>
      </c>
      <c r="O338" s="70">
        <f t="shared" si="38"/>
        <v>729</v>
      </c>
      <c r="P338" s="70">
        <f t="shared" si="38"/>
        <v>261</v>
      </c>
      <c r="Q338" s="70">
        <f t="shared" si="38"/>
        <v>2062</v>
      </c>
      <c r="R338" s="70">
        <f t="shared" si="38"/>
        <v>261</v>
      </c>
      <c r="S338" s="70">
        <f t="shared" si="38"/>
        <v>33</v>
      </c>
      <c r="T338" s="70">
        <f t="shared" si="38"/>
        <v>17</v>
      </c>
      <c r="U338" s="70">
        <f t="shared" si="38"/>
        <v>4</v>
      </c>
      <c r="V338" s="70">
        <f t="shared" si="38"/>
        <v>198</v>
      </c>
      <c r="W338" s="70">
        <f t="shared" si="38"/>
        <v>16</v>
      </c>
      <c r="X338" s="70">
        <f t="shared" si="38"/>
        <v>242</v>
      </c>
      <c r="Y338" s="70">
        <f t="shared" ref="Y338" si="39">SUM(I338:X338)</f>
        <v>11723</v>
      </c>
      <c r="Z338" s="70">
        <f t="shared" ref="Z338" si="40">H338-Y338</f>
        <v>5216</v>
      </c>
      <c r="AA338" s="71">
        <f t="shared" ref="AA338" si="41">Y338/H338</f>
        <v>0.69207155085896455</v>
      </c>
      <c r="AB338" s="71">
        <f t="shared" ref="AB338" si="42">Z338/H338</f>
        <v>0.30792844914103545</v>
      </c>
    </row>
    <row r="340" spans="1:38" s="32" customFormat="1" x14ac:dyDescent="0.25">
      <c r="A340" s="31"/>
      <c r="B340" s="31"/>
      <c r="C340" s="31"/>
      <c r="E340" s="133" t="s">
        <v>51</v>
      </c>
      <c r="F340" s="134"/>
      <c r="G340" s="134"/>
      <c r="H340" s="134"/>
      <c r="I340" s="109" t="s">
        <v>0</v>
      </c>
      <c r="J340" s="109" t="s">
        <v>1</v>
      </c>
      <c r="K340" s="109" t="s">
        <v>2</v>
      </c>
      <c r="L340" s="109" t="s">
        <v>27</v>
      </c>
      <c r="M340" s="109" t="s">
        <v>3</v>
      </c>
      <c r="N340" s="109" t="s">
        <v>28</v>
      </c>
      <c r="O340" s="109" t="s">
        <v>25</v>
      </c>
      <c r="P340" s="109" t="s">
        <v>29</v>
      </c>
      <c r="Q340" s="109" t="s">
        <v>4</v>
      </c>
      <c r="R340" s="36" t="s">
        <v>26</v>
      </c>
      <c r="S340" s="37" t="s">
        <v>46</v>
      </c>
      <c r="T340" s="37"/>
      <c r="AA340" s="33"/>
      <c r="AB340" s="33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 spans="1:38" x14ac:dyDescent="0.25">
      <c r="B341" s="3"/>
      <c r="C341" s="3"/>
      <c r="E341" s="134"/>
      <c r="F341" s="134"/>
      <c r="G341" s="134"/>
      <c r="H341" s="134"/>
      <c r="I341" s="96">
        <v>2426</v>
      </c>
      <c r="J341" s="96">
        <v>1994</v>
      </c>
      <c r="K341" s="96">
        <v>790</v>
      </c>
      <c r="L341" s="96">
        <v>194</v>
      </c>
      <c r="M341" s="96">
        <v>234</v>
      </c>
      <c r="N341" s="96">
        <v>2775</v>
      </c>
      <c r="O341" s="96">
        <v>729</v>
      </c>
      <c r="P341" s="96">
        <v>261</v>
      </c>
      <c r="Q341" s="96">
        <v>2062</v>
      </c>
      <c r="R341" s="97">
        <f>W338</f>
        <v>16</v>
      </c>
      <c r="S341" s="98">
        <f>X338</f>
        <v>242</v>
      </c>
      <c r="T341" s="38"/>
      <c r="AA341" s="10"/>
      <c r="AB341" s="10"/>
    </row>
    <row r="342" spans="1:38" ht="6.75" customHeight="1" x14ac:dyDescent="0.25">
      <c r="B342" s="3"/>
      <c r="C342" s="3"/>
      <c r="H342" s="12"/>
      <c r="I342" s="3"/>
      <c r="J342" s="3"/>
      <c r="K342" s="3"/>
      <c r="L342" s="3"/>
      <c r="M342" s="3"/>
      <c r="N342" s="3"/>
      <c r="O342" s="3"/>
      <c r="P342" s="3"/>
      <c r="Q342" s="3"/>
      <c r="R342" s="39"/>
      <c r="S342" s="40"/>
      <c r="T342" s="40"/>
      <c r="AA342" s="10"/>
      <c r="AB342" s="10"/>
    </row>
    <row r="343" spans="1:38" s="13" customFormat="1" x14ac:dyDescent="0.25">
      <c r="A343" s="34"/>
      <c r="B343" s="34"/>
      <c r="C343" s="34"/>
      <c r="E343" s="133" t="s">
        <v>52</v>
      </c>
      <c r="F343" s="133"/>
      <c r="G343" s="133"/>
      <c r="H343" s="133"/>
      <c r="I343" s="133" t="s">
        <v>530</v>
      </c>
      <c r="J343" s="134"/>
      <c r="K343" s="134"/>
      <c r="L343" s="133" t="s">
        <v>531</v>
      </c>
      <c r="M343" s="133"/>
      <c r="N343" s="109" t="s">
        <v>28</v>
      </c>
      <c r="O343" s="109" t="s">
        <v>25</v>
      </c>
      <c r="P343" s="109" t="s">
        <v>29</v>
      </c>
      <c r="Q343" s="109" t="s">
        <v>4</v>
      </c>
      <c r="AA343" s="35"/>
      <c r="AB343" s="35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 spans="1:38" x14ac:dyDescent="0.25">
      <c r="B344" s="3"/>
      <c r="C344" s="3"/>
      <c r="E344" s="133"/>
      <c r="F344" s="133"/>
      <c r="G344" s="133"/>
      <c r="H344" s="133"/>
      <c r="I344" s="135">
        <f>I341+K341+M341</f>
        <v>3450</v>
      </c>
      <c r="J344" s="136"/>
      <c r="K344" s="136"/>
      <c r="L344" s="135">
        <f>J341+L341</f>
        <v>2188</v>
      </c>
      <c r="M344" s="136"/>
      <c r="N344" s="110">
        <f>N341</f>
        <v>2775</v>
      </c>
      <c r="O344" s="110">
        <f>O341</f>
        <v>729</v>
      </c>
      <c r="P344" s="110">
        <f>P341</f>
        <v>261</v>
      </c>
      <c r="Q344" s="110">
        <f>Q341</f>
        <v>2062</v>
      </c>
      <c r="AA344" s="10"/>
      <c r="AB344" s="10"/>
    </row>
    <row r="345" spans="1:38" x14ac:dyDescent="0.25">
      <c r="B345" s="3"/>
      <c r="C345" s="3"/>
    </row>
    <row r="347" spans="1:38" x14ac:dyDescent="0.25">
      <c r="A347" s="2">
        <v>1</v>
      </c>
      <c r="B347" s="2" t="s">
        <v>33</v>
      </c>
      <c r="C347" s="2">
        <v>418</v>
      </c>
      <c r="D347" s="1" t="s">
        <v>253</v>
      </c>
      <c r="E347" s="1" t="s">
        <v>253</v>
      </c>
      <c r="F347" s="2">
        <v>1860</v>
      </c>
      <c r="G347" s="2" t="s">
        <v>10</v>
      </c>
      <c r="H347" s="1">
        <v>610</v>
      </c>
      <c r="I347" s="1">
        <v>15</v>
      </c>
      <c r="J347" s="1">
        <v>43</v>
      </c>
      <c r="K347" s="1">
        <v>95</v>
      </c>
      <c r="L347" s="1">
        <v>101</v>
      </c>
      <c r="M347" s="1">
        <v>3</v>
      </c>
      <c r="N347" s="1">
        <v>142</v>
      </c>
      <c r="O347" s="2" t="s">
        <v>727</v>
      </c>
      <c r="P347" s="1">
        <v>39</v>
      </c>
      <c r="Q347" s="2" t="s">
        <v>727</v>
      </c>
      <c r="R347" s="1">
        <v>10</v>
      </c>
      <c r="S347" s="1">
        <v>0</v>
      </c>
      <c r="T347" s="1">
        <v>0</v>
      </c>
      <c r="U347" s="1">
        <v>1</v>
      </c>
      <c r="V347" s="1">
        <v>22</v>
      </c>
      <c r="W347" s="1">
        <v>0</v>
      </c>
      <c r="X347" s="1">
        <v>8</v>
      </c>
      <c r="Y347" s="1">
        <f t="shared" si="29"/>
        <v>479</v>
      </c>
      <c r="Z347" s="1">
        <f t="shared" si="30"/>
        <v>131</v>
      </c>
      <c r="AA347" s="15">
        <f t="shared" si="31"/>
        <v>0.78524590163934427</v>
      </c>
      <c r="AB347" s="15">
        <f t="shared" si="32"/>
        <v>0.21475409836065573</v>
      </c>
    </row>
    <row r="348" spans="1:38" x14ac:dyDescent="0.25">
      <c r="A348" s="2">
        <v>2</v>
      </c>
      <c r="B348" s="2" t="s">
        <v>33</v>
      </c>
      <c r="C348" s="2">
        <v>418</v>
      </c>
      <c r="D348" s="1" t="s">
        <v>253</v>
      </c>
      <c r="E348" s="1" t="s">
        <v>253</v>
      </c>
      <c r="F348" s="2">
        <v>1860</v>
      </c>
      <c r="G348" s="2" t="s">
        <v>11</v>
      </c>
      <c r="H348" s="1">
        <v>610</v>
      </c>
      <c r="I348" s="1">
        <v>12</v>
      </c>
      <c r="J348" s="1">
        <v>44</v>
      </c>
      <c r="K348" s="1">
        <v>99</v>
      </c>
      <c r="L348" s="1">
        <v>81</v>
      </c>
      <c r="M348" s="1">
        <v>4</v>
      </c>
      <c r="N348" s="1">
        <v>179</v>
      </c>
      <c r="O348" s="2" t="s">
        <v>727</v>
      </c>
      <c r="P348" s="1">
        <v>39</v>
      </c>
      <c r="Q348" s="2" t="s">
        <v>727</v>
      </c>
      <c r="R348" s="1">
        <v>10</v>
      </c>
      <c r="S348" s="1">
        <v>1</v>
      </c>
      <c r="T348" s="1">
        <v>0</v>
      </c>
      <c r="U348" s="1">
        <v>4</v>
      </c>
      <c r="V348" s="1">
        <v>18</v>
      </c>
      <c r="W348" s="1">
        <v>0</v>
      </c>
      <c r="X348" s="1">
        <v>8</v>
      </c>
      <c r="Y348" s="1">
        <f t="shared" si="29"/>
        <v>499</v>
      </c>
      <c r="Z348" s="1">
        <f t="shared" si="30"/>
        <v>111</v>
      </c>
      <c r="AA348" s="15">
        <f t="shared" si="31"/>
        <v>0.81803278688524594</v>
      </c>
      <c r="AB348" s="15">
        <f t="shared" si="32"/>
        <v>0.18196721311475411</v>
      </c>
    </row>
    <row r="349" spans="1:38" x14ac:dyDescent="0.25">
      <c r="A349" s="2">
        <v>3</v>
      </c>
      <c r="B349" s="2" t="s">
        <v>33</v>
      </c>
      <c r="C349" s="2">
        <v>418</v>
      </c>
      <c r="D349" s="1" t="s">
        <v>253</v>
      </c>
      <c r="E349" s="1" t="s">
        <v>253</v>
      </c>
      <c r="F349" s="2">
        <v>1860</v>
      </c>
      <c r="G349" s="2" t="s">
        <v>12</v>
      </c>
      <c r="H349" s="1">
        <v>610</v>
      </c>
      <c r="I349" s="1">
        <v>6</v>
      </c>
      <c r="J349" s="1">
        <v>45</v>
      </c>
      <c r="K349" s="1">
        <v>108</v>
      </c>
      <c r="L349" s="1">
        <v>65</v>
      </c>
      <c r="M349" s="1">
        <v>11</v>
      </c>
      <c r="N349" s="1">
        <v>156</v>
      </c>
      <c r="O349" s="2" t="s">
        <v>727</v>
      </c>
      <c r="P349" s="1">
        <v>46</v>
      </c>
      <c r="Q349" s="2" t="s">
        <v>727</v>
      </c>
      <c r="R349" s="1">
        <v>14</v>
      </c>
      <c r="S349" s="1">
        <v>0</v>
      </c>
      <c r="T349" s="1">
        <v>0</v>
      </c>
      <c r="U349" s="1">
        <v>1</v>
      </c>
      <c r="V349" s="1">
        <v>19</v>
      </c>
      <c r="W349" s="1">
        <v>0</v>
      </c>
      <c r="X349" s="1">
        <v>7</v>
      </c>
      <c r="Y349" s="1">
        <f t="shared" si="29"/>
        <v>478</v>
      </c>
      <c r="Z349" s="1">
        <f t="shared" si="30"/>
        <v>132</v>
      </c>
      <c r="AA349" s="15">
        <f t="shared" si="31"/>
        <v>0.78360655737704921</v>
      </c>
      <c r="AB349" s="15">
        <f t="shared" si="32"/>
        <v>0.21639344262295082</v>
      </c>
    </row>
    <row r="350" spans="1:38" x14ac:dyDescent="0.25">
      <c r="A350" s="2">
        <v>4</v>
      </c>
      <c r="B350" s="2" t="s">
        <v>33</v>
      </c>
      <c r="C350" s="2">
        <v>418</v>
      </c>
      <c r="D350" s="1" t="s">
        <v>253</v>
      </c>
      <c r="E350" s="1" t="s">
        <v>254</v>
      </c>
      <c r="F350" s="2">
        <v>1860</v>
      </c>
      <c r="G350" s="2" t="s">
        <v>19</v>
      </c>
      <c r="H350" s="1">
        <v>611</v>
      </c>
      <c r="I350" s="1">
        <v>7</v>
      </c>
      <c r="J350" s="1">
        <v>11</v>
      </c>
      <c r="K350" s="1">
        <v>131</v>
      </c>
      <c r="L350" s="1">
        <v>162</v>
      </c>
      <c r="M350" s="1">
        <v>10</v>
      </c>
      <c r="N350" s="1">
        <v>174</v>
      </c>
      <c r="O350" s="2" t="s">
        <v>727</v>
      </c>
      <c r="P350" s="1">
        <v>6</v>
      </c>
      <c r="Q350" s="2" t="s">
        <v>727</v>
      </c>
      <c r="R350" s="1">
        <v>2</v>
      </c>
      <c r="S350" s="1">
        <v>0</v>
      </c>
      <c r="T350" s="1">
        <v>1</v>
      </c>
      <c r="U350" s="1">
        <v>0</v>
      </c>
      <c r="V350" s="1">
        <v>5</v>
      </c>
      <c r="W350" s="1">
        <v>1</v>
      </c>
      <c r="X350" s="1">
        <v>2</v>
      </c>
      <c r="Y350" s="1">
        <f t="shared" si="29"/>
        <v>512</v>
      </c>
      <c r="Z350" s="1">
        <f t="shared" si="30"/>
        <v>99</v>
      </c>
      <c r="AA350" s="15">
        <f t="shared" si="31"/>
        <v>0.83797054009819971</v>
      </c>
      <c r="AB350" s="15">
        <f t="shared" si="32"/>
        <v>0.16202945990180032</v>
      </c>
    </row>
    <row r="351" spans="1:38" x14ac:dyDescent="0.25">
      <c r="A351" s="2">
        <v>5</v>
      </c>
      <c r="B351" s="2" t="s">
        <v>33</v>
      </c>
      <c r="C351" s="2">
        <v>418</v>
      </c>
      <c r="D351" s="1" t="s">
        <v>253</v>
      </c>
      <c r="E351" s="1" t="s">
        <v>255</v>
      </c>
      <c r="F351" s="2">
        <v>1861</v>
      </c>
      <c r="G351" s="2" t="s">
        <v>10</v>
      </c>
      <c r="H351" s="1">
        <v>535</v>
      </c>
      <c r="I351" s="1">
        <v>5</v>
      </c>
      <c r="J351" s="1">
        <v>63</v>
      </c>
      <c r="K351" s="1">
        <v>64</v>
      </c>
      <c r="L351" s="1">
        <v>92</v>
      </c>
      <c r="M351" s="1">
        <v>7</v>
      </c>
      <c r="N351" s="1">
        <v>98</v>
      </c>
      <c r="O351" s="2" t="s">
        <v>727</v>
      </c>
      <c r="P351" s="1">
        <v>26</v>
      </c>
      <c r="Q351" s="2" t="s">
        <v>727</v>
      </c>
      <c r="R351" s="1">
        <v>2</v>
      </c>
      <c r="S351" s="1">
        <v>0</v>
      </c>
      <c r="T351" s="1">
        <v>0</v>
      </c>
      <c r="U351" s="1">
        <v>0</v>
      </c>
      <c r="V351" s="1">
        <v>26</v>
      </c>
      <c r="W351" s="1">
        <v>2</v>
      </c>
      <c r="X351" s="1">
        <v>11</v>
      </c>
      <c r="Y351" s="1">
        <f t="shared" si="29"/>
        <v>396</v>
      </c>
      <c r="Z351" s="1">
        <f t="shared" si="30"/>
        <v>139</v>
      </c>
      <c r="AA351" s="15">
        <f t="shared" si="31"/>
        <v>0.74018691588785046</v>
      </c>
      <c r="AB351" s="15">
        <f t="shared" si="32"/>
        <v>0.25981308411214954</v>
      </c>
    </row>
    <row r="352" spans="1:38" x14ac:dyDescent="0.25">
      <c r="A352" s="2">
        <v>6</v>
      </c>
      <c r="B352" s="2" t="s">
        <v>33</v>
      </c>
      <c r="C352" s="2">
        <v>418</v>
      </c>
      <c r="D352" s="1" t="s">
        <v>253</v>
      </c>
      <c r="E352" s="1" t="s">
        <v>256</v>
      </c>
      <c r="F352" s="2">
        <v>1861</v>
      </c>
      <c r="G352" s="2" t="s">
        <v>19</v>
      </c>
      <c r="H352" s="1">
        <v>483</v>
      </c>
      <c r="I352" s="1">
        <v>23</v>
      </c>
      <c r="J352" s="1">
        <v>34</v>
      </c>
      <c r="K352" s="1">
        <v>110</v>
      </c>
      <c r="L352" s="1">
        <v>84</v>
      </c>
      <c r="M352" s="1">
        <v>4</v>
      </c>
      <c r="N352" s="1">
        <v>81</v>
      </c>
      <c r="O352" s="2" t="s">
        <v>727</v>
      </c>
      <c r="P352" s="1">
        <v>19</v>
      </c>
      <c r="Q352" s="2" t="s">
        <v>727</v>
      </c>
      <c r="R352" s="1">
        <v>3</v>
      </c>
      <c r="S352" s="1">
        <v>2</v>
      </c>
      <c r="T352" s="1">
        <v>1</v>
      </c>
      <c r="U352" s="1">
        <v>0</v>
      </c>
      <c r="V352" s="1">
        <v>7</v>
      </c>
      <c r="W352" s="1">
        <v>0</v>
      </c>
      <c r="X352" s="1">
        <v>3</v>
      </c>
      <c r="Y352" s="1">
        <f t="shared" si="29"/>
        <v>371</v>
      </c>
      <c r="Z352" s="1">
        <f t="shared" si="30"/>
        <v>112</v>
      </c>
      <c r="AA352" s="15">
        <f t="shared" si="31"/>
        <v>0.76811594202898548</v>
      </c>
      <c r="AB352" s="15">
        <f t="shared" si="32"/>
        <v>0.2318840579710145</v>
      </c>
    </row>
    <row r="353" spans="1:38" x14ac:dyDescent="0.25">
      <c r="A353" s="2">
        <v>7</v>
      </c>
      <c r="B353" s="2" t="s">
        <v>33</v>
      </c>
      <c r="C353" s="2">
        <v>418</v>
      </c>
      <c r="D353" s="1" t="s">
        <v>253</v>
      </c>
      <c r="E353" s="1" t="s">
        <v>257</v>
      </c>
      <c r="F353" s="2">
        <v>1862</v>
      </c>
      <c r="G353" s="2" t="s">
        <v>10</v>
      </c>
      <c r="H353" s="1">
        <v>577</v>
      </c>
      <c r="I353" s="1">
        <v>6</v>
      </c>
      <c r="J353" s="1">
        <v>47</v>
      </c>
      <c r="K353" s="1">
        <v>57</v>
      </c>
      <c r="L353" s="1">
        <v>19</v>
      </c>
      <c r="M353" s="1">
        <v>37</v>
      </c>
      <c r="N353" s="1">
        <v>194</v>
      </c>
      <c r="O353" s="2" t="s">
        <v>727</v>
      </c>
      <c r="P353" s="1">
        <v>39</v>
      </c>
      <c r="Q353" s="2" t="s">
        <v>727</v>
      </c>
      <c r="R353" s="1">
        <v>34</v>
      </c>
      <c r="S353" s="1">
        <v>0</v>
      </c>
      <c r="T353" s="1">
        <v>0</v>
      </c>
      <c r="U353" s="1">
        <v>0</v>
      </c>
      <c r="V353" s="1">
        <v>3</v>
      </c>
      <c r="W353" s="1">
        <v>1</v>
      </c>
      <c r="X353" s="1">
        <v>9</v>
      </c>
      <c r="Y353" s="1">
        <f t="shared" si="29"/>
        <v>446</v>
      </c>
      <c r="Z353" s="1">
        <f t="shared" si="30"/>
        <v>131</v>
      </c>
      <c r="AA353" s="15">
        <f t="shared" si="31"/>
        <v>0.77296360485268634</v>
      </c>
      <c r="AB353" s="15">
        <f t="shared" si="32"/>
        <v>0.22703639514731369</v>
      </c>
    </row>
    <row r="354" spans="1:38" x14ac:dyDescent="0.25">
      <c r="A354" s="2">
        <v>8</v>
      </c>
      <c r="B354" s="2" t="s">
        <v>33</v>
      </c>
      <c r="C354" s="2">
        <v>418</v>
      </c>
      <c r="D354" s="1" t="s">
        <v>253</v>
      </c>
      <c r="E354" s="1" t="s">
        <v>257</v>
      </c>
      <c r="F354" s="2">
        <v>1862</v>
      </c>
      <c r="G354" s="2" t="s">
        <v>11</v>
      </c>
      <c r="H354" s="1">
        <v>578</v>
      </c>
      <c r="I354" s="1">
        <v>5</v>
      </c>
      <c r="J354" s="1">
        <v>58</v>
      </c>
      <c r="K354" s="1">
        <v>49</v>
      </c>
      <c r="L354" s="1">
        <v>20</v>
      </c>
      <c r="M354" s="1">
        <v>33</v>
      </c>
      <c r="N354" s="1">
        <v>204</v>
      </c>
      <c r="O354" s="2" t="s">
        <v>727</v>
      </c>
      <c r="P354" s="1">
        <v>37</v>
      </c>
      <c r="Q354" s="2" t="s">
        <v>727</v>
      </c>
      <c r="R354" s="1">
        <v>31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6</v>
      </c>
      <c r="Y354" s="1">
        <f t="shared" si="29"/>
        <v>443</v>
      </c>
      <c r="Z354" s="1">
        <f t="shared" si="30"/>
        <v>135</v>
      </c>
      <c r="AA354" s="15">
        <f t="shared" si="31"/>
        <v>0.76643598615916952</v>
      </c>
      <c r="AB354" s="15">
        <f t="shared" si="32"/>
        <v>0.23356401384083045</v>
      </c>
    </row>
    <row r="355" spans="1:38" x14ac:dyDescent="0.25">
      <c r="A355" s="2">
        <v>9</v>
      </c>
      <c r="B355" s="2" t="s">
        <v>33</v>
      </c>
      <c r="C355" s="2">
        <v>418</v>
      </c>
      <c r="D355" s="1" t="s">
        <v>253</v>
      </c>
      <c r="E355" s="1" t="s">
        <v>258</v>
      </c>
      <c r="F355" s="2">
        <v>1863</v>
      </c>
      <c r="G355" s="2" t="s">
        <v>10</v>
      </c>
      <c r="H355" s="1">
        <v>322</v>
      </c>
      <c r="I355" s="1">
        <v>6</v>
      </c>
      <c r="J355" s="1">
        <v>7</v>
      </c>
      <c r="K355" s="1">
        <v>45</v>
      </c>
      <c r="L355" s="1">
        <v>15</v>
      </c>
      <c r="M355" s="1">
        <v>3</v>
      </c>
      <c r="N355" s="1">
        <v>42</v>
      </c>
      <c r="O355" s="2" t="s">
        <v>727</v>
      </c>
      <c r="P355" s="1">
        <v>116</v>
      </c>
      <c r="Q355" s="2" t="s">
        <v>727</v>
      </c>
      <c r="R355" s="1">
        <v>2</v>
      </c>
      <c r="S355" s="1">
        <v>0</v>
      </c>
      <c r="T355" s="1">
        <v>0</v>
      </c>
      <c r="U355" s="1">
        <v>3</v>
      </c>
      <c r="V355" s="1">
        <v>4</v>
      </c>
      <c r="W355" s="1">
        <v>0</v>
      </c>
      <c r="X355" s="1">
        <v>2</v>
      </c>
      <c r="Y355" s="1">
        <f t="shared" si="29"/>
        <v>245</v>
      </c>
      <c r="Z355" s="1">
        <f t="shared" si="30"/>
        <v>77</v>
      </c>
      <c r="AA355" s="15">
        <f t="shared" si="31"/>
        <v>0.76086956521739135</v>
      </c>
      <c r="AB355" s="15">
        <f t="shared" si="32"/>
        <v>0.2391304347826087</v>
      </c>
    </row>
    <row r="356" spans="1:38" x14ac:dyDescent="0.25">
      <c r="A356" s="2">
        <v>10</v>
      </c>
      <c r="B356" s="2" t="s">
        <v>33</v>
      </c>
      <c r="C356" s="2">
        <v>418</v>
      </c>
      <c r="D356" s="1" t="s">
        <v>253</v>
      </c>
      <c r="E356" s="1" t="s">
        <v>259</v>
      </c>
      <c r="F356" s="2">
        <v>1864</v>
      </c>
      <c r="G356" s="2" t="s">
        <v>10</v>
      </c>
      <c r="H356" s="1">
        <v>555</v>
      </c>
      <c r="I356" s="1">
        <v>13</v>
      </c>
      <c r="J356" s="1">
        <v>16</v>
      </c>
      <c r="K356" s="1">
        <v>38</v>
      </c>
      <c r="L356" s="1">
        <v>62</v>
      </c>
      <c r="M356" s="1">
        <v>3</v>
      </c>
      <c r="N356" s="1">
        <v>159</v>
      </c>
      <c r="O356" s="2" t="s">
        <v>727</v>
      </c>
      <c r="P356" s="1">
        <v>110</v>
      </c>
      <c r="Q356" s="2" t="s">
        <v>727</v>
      </c>
      <c r="R356" s="1">
        <v>3</v>
      </c>
      <c r="S356" s="1">
        <v>0</v>
      </c>
      <c r="T356" s="1">
        <v>0</v>
      </c>
      <c r="U356" s="1">
        <v>0</v>
      </c>
      <c r="V356" s="1">
        <v>3</v>
      </c>
      <c r="W356" s="1">
        <v>0</v>
      </c>
      <c r="X356" s="1">
        <v>7</v>
      </c>
      <c r="Y356" s="1">
        <f t="shared" si="29"/>
        <v>414</v>
      </c>
      <c r="Z356" s="1">
        <f t="shared" si="30"/>
        <v>141</v>
      </c>
      <c r="AA356" s="15">
        <f t="shared" si="31"/>
        <v>0.74594594594594599</v>
      </c>
      <c r="AB356" s="15">
        <f t="shared" si="32"/>
        <v>0.25405405405405407</v>
      </c>
    </row>
    <row r="357" spans="1:38" x14ac:dyDescent="0.25">
      <c r="A357" s="2">
        <v>11</v>
      </c>
      <c r="B357" s="2" t="s">
        <v>33</v>
      </c>
      <c r="C357" s="2">
        <v>418</v>
      </c>
      <c r="D357" s="1" t="s">
        <v>253</v>
      </c>
      <c r="E357" s="1" t="s">
        <v>259</v>
      </c>
      <c r="F357" s="2">
        <v>1864</v>
      </c>
      <c r="G357" s="2" t="s">
        <v>11</v>
      </c>
      <c r="H357" s="1">
        <v>555</v>
      </c>
      <c r="I357" s="1">
        <v>15</v>
      </c>
      <c r="J357" s="1">
        <v>25</v>
      </c>
      <c r="K357" s="1">
        <v>56</v>
      </c>
      <c r="L357" s="1">
        <v>63</v>
      </c>
      <c r="M357" s="1">
        <v>8</v>
      </c>
      <c r="N357" s="1">
        <v>146</v>
      </c>
      <c r="O357" s="2" t="s">
        <v>727</v>
      </c>
      <c r="P357" s="1">
        <v>101</v>
      </c>
      <c r="Q357" s="2" t="s">
        <v>727</v>
      </c>
      <c r="R357" s="1">
        <v>4</v>
      </c>
      <c r="S357" s="1">
        <v>0</v>
      </c>
      <c r="T357" s="1">
        <v>0</v>
      </c>
      <c r="U357" s="1">
        <v>2</v>
      </c>
      <c r="V357" s="1">
        <v>20</v>
      </c>
      <c r="W357" s="1">
        <v>0</v>
      </c>
      <c r="X357" s="1">
        <v>9</v>
      </c>
      <c r="Y357" s="1">
        <f t="shared" si="29"/>
        <v>449</v>
      </c>
      <c r="Z357" s="1">
        <f t="shared" si="30"/>
        <v>106</v>
      </c>
      <c r="AA357" s="15">
        <f t="shared" si="31"/>
        <v>0.80900900900900896</v>
      </c>
      <c r="AB357" s="15">
        <f t="shared" si="32"/>
        <v>0.19099099099099098</v>
      </c>
    </row>
    <row r="358" spans="1:38" x14ac:dyDescent="0.25">
      <c r="A358" s="2">
        <v>12</v>
      </c>
      <c r="B358" s="2" t="s">
        <v>33</v>
      </c>
      <c r="C358" s="2">
        <v>418</v>
      </c>
      <c r="D358" s="1" t="s">
        <v>253</v>
      </c>
      <c r="E358" s="1" t="s">
        <v>260</v>
      </c>
      <c r="F358" s="2">
        <v>1865</v>
      </c>
      <c r="G358" s="2" t="s">
        <v>10</v>
      </c>
      <c r="H358" s="1">
        <v>523</v>
      </c>
      <c r="I358" s="1">
        <v>1</v>
      </c>
      <c r="J358" s="1">
        <v>78</v>
      </c>
      <c r="K358" s="1">
        <v>65</v>
      </c>
      <c r="L358" s="1">
        <v>50</v>
      </c>
      <c r="M358" s="1">
        <v>1</v>
      </c>
      <c r="N358" s="1">
        <v>88</v>
      </c>
      <c r="O358" s="2" t="s">
        <v>727</v>
      </c>
      <c r="P358" s="1">
        <v>64</v>
      </c>
      <c r="Q358" s="2" t="s">
        <v>727</v>
      </c>
      <c r="R358" s="1">
        <v>0</v>
      </c>
      <c r="S358" s="1">
        <v>1</v>
      </c>
      <c r="T358" s="1">
        <v>0</v>
      </c>
      <c r="U358" s="1">
        <v>1</v>
      </c>
      <c r="V358" s="1">
        <v>40</v>
      </c>
      <c r="W358" s="1">
        <v>1</v>
      </c>
      <c r="X358" s="1">
        <v>3</v>
      </c>
      <c r="Y358" s="1">
        <f t="shared" si="29"/>
        <v>393</v>
      </c>
      <c r="Z358" s="1">
        <f t="shared" si="30"/>
        <v>130</v>
      </c>
      <c r="AA358" s="15">
        <f t="shared" si="31"/>
        <v>0.75143403441682599</v>
      </c>
      <c r="AB358" s="15">
        <f t="shared" si="32"/>
        <v>0.24856596558317401</v>
      </c>
    </row>
    <row r="359" spans="1:38" x14ac:dyDescent="0.25">
      <c r="A359" s="2">
        <v>13</v>
      </c>
      <c r="B359" s="2" t="s">
        <v>33</v>
      </c>
      <c r="C359" s="2">
        <v>418</v>
      </c>
      <c r="D359" s="1" t="s">
        <v>253</v>
      </c>
      <c r="E359" s="1" t="s">
        <v>260</v>
      </c>
      <c r="F359" s="2">
        <v>1865</v>
      </c>
      <c r="G359" s="2" t="s">
        <v>11</v>
      </c>
      <c r="H359" s="1">
        <v>524</v>
      </c>
      <c r="I359" s="1">
        <v>3</v>
      </c>
      <c r="J359" s="1">
        <v>98</v>
      </c>
      <c r="K359" s="1">
        <v>56</v>
      </c>
      <c r="L359" s="1">
        <v>38</v>
      </c>
      <c r="M359" s="1">
        <v>0</v>
      </c>
      <c r="N359" s="1">
        <v>81</v>
      </c>
      <c r="O359" s="2" t="s">
        <v>727</v>
      </c>
      <c r="P359" s="1">
        <v>72</v>
      </c>
      <c r="Q359" s="2" t="s">
        <v>727</v>
      </c>
      <c r="R359" s="1">
        <v>4</v>
      </c>
      <c r="S359" s="1">
        <v>0</v>
      </c>
      <c r="T359" s="1">
        <v>0</v>
      </c>
      <c r="U359" s="1">
        <v>0</v>
      </c>
      <c r="V359" s="1">
        <v>30</v>
      </c>
      <c r="W359" s="1">
        <v>0</v>
      </c>
      <c r="X359" s="1">
        <v>5</v>
      </c>
      <c r="Y359" s="1">
        <f t="shared" si="29"/>
        <v>387</v>
      </c>
      <c r="Z359" s="1">
        <f t="shared" si="30"/>
        <v>137</v>
      </c>
      <c r="AA359" s="15">
        <f t="shared" si="31"/>
        <v>0.73854961832061072</v>
      </c>
      <c r="AB359" s="15">
        <f t="shared" si="32"/>
        <v>0.26145038167938933</v>
      </c>
    </row>
    <row r="360" spans="1:38" x14ac:dyDescent="0.25">
      <c r="B360" s="3"/>
      <c r="C360" s="3"/>
      <c r="D360" s="128" t="s">
        <v>674</v>
      </c>
      <c r="E360" s="129"/>
      <c r="F360" s="81">
        <f>COUNTIF(G347:G359,"B")</f>
        <v>6</v>
      </c>
      <c r="G360" s="81">
        <f>COUNTA(G347:G359)</f>
        <v>13</v>
      </c>
      <c r="H360" s="70">
        <f>SUM(H347:H359)</f>
        <v>7093</v>
      </c>
      <c r="I360" s="70">
        <f t="shared" ref="I360:X360" si="43">SUM(I347:I359)</f>
        <v>117</v>
      </c>
      <c r="J360" s="70">
        <f t="shared" si="43"/>
        <v>569</v>
      </c>
      <c r="K360" s="70">
        <f t="shared" si="43"/>
        <v>973</v>
      </c>
      <c r="L360" s="70">
        <f t="shared" si="43"/>
        <v>852</v>
      </c>
      <c r="M360" s="70">
        <f t="shared" si="43"/>
        <v>124</v>
      </c>
      <c r="N360" s="70">
        <f t="shared" si="43"/>
        <v>1744</v>
      </c>
      <c r="O360" s="120" t="s">
        <v>727</v>
      </c>
      <c r="P360" s="70">
        <f t="shared" si="43"/>
        <v>714</v>
      </c>
      <c r="Q360" s="120" t="s">
        <v>727</v>
      </c>
      <c r="R360" s="70">
        <f t="shared" si="43"/>
        <v>119</v>
      </c>
      <c r="S360" s="70">
        <f t="shared" si="43"/>
        <v>4</v>
      </c>
      <c r="T360" s="70">
        <f t="shared" si="43"/>
        <v>2</v>
      </c>
      <c r="U360" s="70">
        <f t="shared" si="43"/>
        <v>12</v>
      </c>
      <c r="V360" s="70">
        <f t="shared" si="43"/>
        <v>197</v>
      </c>
      <c r="W360" s="70">
        <f t="shared" si="43"/>
        <v>5</v>
      </c>
      <c r="X360" s="70">
        <f t="shared" si="43"/>
        <v>80</v>
      </c>
      <c r="Y360" s="70">
        <f t="shared" ref="Y360" si="44">SUM(I360:X360)</f>
        <v>5512</v>
      </c>
      <c r="Z360" s="70">
        <f t="shared" ref="Z360" si="45">H360-Y360</f>
        <v>1581</v>
      </c>
      <c r="AA360" s="71">
        <f t="shared" ref="AA360" si="46">Y360/H360</f>
        <v>0.77710418722684338</v>
      </c>
      <c r="AB360" s="71">
        <f t="shared" ref="AB360" si="47">Z360/H360</f>
        <v>0.22289581277315662</v>
      </c>
    </row>
    <row r="362" spans="1:38" s="32" customFormat="1" x14ac:dyDescent="0.25">
      <c r="A362" s="31"/>
      <c r="B362" s="31"/>
      <c r="C362" s="31"/>
      <c r="E362" s="133" t="s">
        <v>51</v>
      </c>
      <c r="F362" s="134"/>
      <c r="G362" s="134"/>
      <c r="H362" s="134"/>
      <c r="I362" s="109" t="s">
        <v>0</v>
      </c>
      <c r="J362" s="109" t="s">
        <v>1</v>
      </c>
      <c r="K362" s="109" t="s">
        <v>2</v>
      </c>
      <c r="L362" s="109" t="s">
        <v>27</v>
      </c>
      <c r="M362" s="109" t="s">
        <v>3</v>
      </c>
      <c r="N362" s="109" t="s">
        <v>28</v>
      </c>
      <c r="O362" s="109" t="s">
        <v>25</v>
      </c>
      <c r="P362" s="109" t="s">
        <v>29</v>
      </c>
      <c r="Q362" s="109" t="s">
        <v>4</v>
      </c>
      <c r="R362" s="36" t="s">
        <v>26</v>
      </c>
      <c r="S362" s="37" t="s">
        <v>46</v>
      </c>
      <c r="T362" s="37"/>
      <c r="AA362" s="33"/>
      <c r="AB362" s="33"/>
      <c r="AD362" s="4"/>
      <c r="AE362" s="4"/>
      <c r="AF362" s="4"/>
      <c r="AG362" s="4"/>
      <c r="AH362" s="4"/>
      <c r="AI362" s="4"/>
      <c r="AJ362" s="4"/>
      <c r="AK362" s="4"/>
      <c r="AL362" s="4"/>
    </row>
    <row r="363" spans="1:38" x14ac:dyDescent="0.25">
      <c r="B363" s="3"/>
      <c r="C363" s="3"/>
      <c r="E363" s="134"/>
      <c r="F363" s="134"/>
      <c r="G363" s="134"/>
      <c r="H363" s="134"/>
      <c r="I363" s="96">
        <v>159</v>
      </c>
      <c r="J363" s="96">
        <v>667</v>
      </c>
      <c r="K363" s="96">
        <v>1021</v>
      </c>
      <c r="L363" s="96">
        <v>951</v>
      </c>
      <c r="M363" s="96">
        <v>171</v>
      </c>
      <c r="N363" s="96">
        <v>1744</v>
      </c>
      <c r="O363" s="96">
        <v>0</v>
      </c>
      <c r="P363" s="96">
        <v>714</v>
      </c>
      <c r="Q363" s="96">
        <v>0</v>
      </c>
      <c r="R363" s="97">
        <f>W360</f>
        <v>5</v>
      </c>
      <c r="S363" s="98">
        <f>X360</f>
        <v>80</v>
      </c>
      <c r="T363" s="38"/>
      <c r="AA363" s="10"/>
      <c r="AB363" s="10"/>
    </row>
    <row r="364" spans="1:38" ht="6.75" customHeight="1" x14ac:dyDescent="0.25">
      <c r="B364" s="3"/>
      <c r="C364" s="3"/>
      <c r="H364" s="12"/>
      <c r="I364" s="3"/>
      <c r="J364" s="3"/>
      <c r="K364" s="3"/>
      <c r="L364" s="3"/>
      <c r="M364" s="3"/>
      <c r="N364" s="3"/>
      <c r="O364" s="3"/>
      <c r="P364" s="3"/>
      <c r="Q364" s="3"/>
      <c r="R364" s="39"/>
      <c r="S364" s="40"/>
      <c r="T364" s="40"/>
      <c r="AA364" s="10"/>
      <c r="AB364" s="10"/>
    </row>
    <row r="365" spans="1:38" s="13" customFormat="1" x14ac:dyDescent="0.25">
      <c r="A365" s="34"/>
      <c r="B365" s="34"/>
      <c r="C365" s="34"/>
      <c r="E365" s="133" t="s">
        <v>52</v>
      </c>
      <c r="F365" s="133"/>
      <c r="G365" s="133"/>
      <c r="H365" s="133"/>
      <c r="I365" s="133" t="s">
        <v>530</v>
      </c>
      <c r="J365" s="134"/>
      <c r="K365" s="134"/>
      <c r="L365" s="133" t="s">
        <v>531</v>
      </c>
      <c r="M365" s="133"/>
      <c r="N365" s="109" t="s">
        <v>28</v>
      </c>
      <c r="O365" s="109" t="s">
        <v>25</v>
      </c>
      <c r="P365" s="109" t="s">
        <v>29</v>
      </c>
      <c r="Q365" s="109" t="s">
        <v>4</v>
      </c>
      <c r="AA365" s="35"/>
      <c r="AB365" s="35"/>
      <c r="AD365" s="4"/>
      <c r="AE365" s="4"/>
      <c r="AF365" s="4"/>
      <c r="AG365" s="4"/>
      <c r="AH365" s="4"/>
      <c r="AI365" s="4"/>
      <c r="AJ365" s="4"/>
      <c r="AK365" s="4"/>
      <c r="AL365" s="4"/>
    </row>
    <row r="366" spans="1:38" x14ac:dyDescent="0.25">
      <c r="B366" s="3"/>
      <c r="C366" s="3"/>
      <c r="E366" s="133"/>
      <c r="F366" s="133"/>
      <c r="G366" s="133"/>
      <c r="H366" s="133"/>
      <c r="I366" s="135">
        <f>I363+K363+M363</f>
        <v>1351</v>
      </c>
      <c r="J366" s="136"/>
      <c r="K366" s="136"/>
      <c r="L366" s="135">
        <f>J363+L363</f>
        <v>1618</v>
      </c>
      <c r="M366" s="136"/>
      <c r="N366" s="110">
        <f>N363</f>
        <v>1744</v>
      </c>
      <c r="O366" s="110">
        <f>O363</f>
        <v>0</v>
      </c>
      <c r="P366" s="110">
        <f>P363</f>
        <v>714</v>
      </c>
      <c r="Q366" s="110">
        <f>Q363</f>
        <v>0</v>
      </c>
      <c r="AA366" s="10"/>
      <c r="AB366" s="10"/>
    </row>
    <row r="367" spans="1:38" x14ac:dyDescent="0.25">
      <c r="B367" s="3"/>
      <c r="C367" s="3"/>
    </row>
    <row r="368" spans="1:38" ht="15" customHeight="1" x14ac:dyDescent="0.25">
      <c r="A368" s="132" t="s">
        <v>730</v>
      </c>
      <c r="B368" s="132"/>
      <c r="C368" s="132"/>
      <c r="D368" s="132"/>
      <c r="E368" s="132"/>
      <c r="F368" s="132"/>
      <c r="G368" s="132"/>
      <c r="H368" s="132"/>
      <c r="I368" s="132"/>
      <c r="J368" s="132"/>
      <c r="K368" s="132"/>
      <c r="L368" s="132"/>
      <c r="M368" s="132"/>
      <c r="N368" s="132"/>
      <c r="O368" s="132"/>
      <c r="P368" s="132"/>
      <c r="Q368" s="132"/>
      <c r="AA368" s="3"/>
      <c r="AB368" s="3"/>
    </row>
  </sheetData>
  <mergeCells count="60">
    <mergeCell ref="Z1:AB1"/>
    <mergeCell ref="E362:H363"/>
    <mergeCell ref="E365:H366"/>
    <mergeCell ref="I365:K365"/>
    <mergeCell ref="L365:M365"/>
    <mergeCell ref="I366:K366"/>
    <mergeCell ref="L366:M366"/>
    <mergeCell ref="E340:H341"/>
    <mergeCell ref="E343:H344"/>
    <mergeCell ref="I343:K343"/>
    <mergeCell ref="L343:M343"/>
    <mergeCell ref="I344:K344"/>
    <mergeCell ref="L344:M344"/>
    <mergeCell ref="E301:H302"/>
    <mergeCell ref="E304:H305"/>
    <mergeCell ref="I304:K304"/>
    <mergeCell ref="E83:H84"/>
    <mergeCell ref="I83:K83"/>
    <mergeCell ref="L83:M83"/>
    <mergeCell ref="I84:K84"/>
    <mergeCell ref="L84:M84"/>
    <mergeCell ref="F2:F3"/>
    <mergeCell ref="G2:G3"/>
    <mergeCell ref="H2:H3"/>
    <mergeCell ref="I2:Q2"/>
    <mergeCell ref="E80:H81"/>
    <mergeCell ref="E14:H15"/>
    <mergeCell ref="E17:H18"/>
    <mergeCell ref="I17:K17"/>
    <mergeCell ref="L17:M17"/>
    <mergeCell ref="I18:K18"/>
    <mergeCell ref="L18:M18"/>
    <mergeCell ref="D12:E12"/>
    <mergeCell ref="D78:E78"/>
    <mergeCell ref="A2:A3"/>
    <mergeCell ref="B2:B3"/>
    <mergeCell ref="C2:C3"/>
    <mergeCell ref="D2:D3"/>
    <mergeCell ref="E2:E3"/>
    <mergeCell ref="AB2:AB3"/>
    <mergeCell ref="R2:V2"/>
    <mergeCell ref="W2:W3"/>
    <mergeCell ref="X2:X3"/>
    <mergeCell ref="Y2:Y3"/>
    <mergeCell ref="Z2:Z3"/>
    <mergeCell ref="AA2:AA3"/>
    <mergeCell ref="D101:E101"/>
    <mergeCell ref="D299:E299"/>
    <mergeCell ref="D338:E338"/>
    <mergeCell ref="D360:E360"/>
    <mergeCell ref="A368:Q368"/>
    <mergeCell ref="L304:M304"/>
    <mergeCell ref="I305:K305"/>
    <mergeCell ref="L305:M305"/>
    <mergeCell ref="E103:H104"/>
    <mergeCell ref="E106:H107"/>
    <mergeCell ref="I106:K106"/>
    <mergeCell ref="L106:M106"/>
    <mergeCell ref="I107:K107"/>
    <mergeCell ref="L107:M107"/>
  </mergeCells>
  <printOptions horizontalCentered="1"/>
  <pageMargins left="0.59055118110236227" right="0.39370078740157483" top="0.39370078740157483" bottom="0.47244094488188981" header="0.31496062992125984" footer="0.31496062992125984"/>
  <pageSetup paperSize="305" scale="75" firstPageNumber="208" orientation="landscape" useFirstPageNumber="1" r:id="rId1"/>
  <headerFooter>
    <oddFooter>&amp;C&amp;"Humnst777 Cn BT,Normal"&amp;P</oddFooter>
  </headerFooter>
  <colBreaks count="1" manualBreakCount="1">
    <brk id="28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M192"/>
  <sheetViews>
    <sheetView tabSelected="1" view="pageBreakPreview" topLeftCell="E1" zoomScale="115" zoomScaleNormal="115" zoomScaleSheetLayoutView="115" workbookViewId="0">
      <pane ySplit="3" topLeftCell="A136" activePane="bottomLeft" state="frozen"/>
      <selection activeCell="AC4" sqref="AC4:AC360"/>
      <selection pane="bottomLeft" activeCell="L206" sqref="L206"/>
    </sheetView>
  </sheetViews>
  <sheetFormatPr baseColWidth="10" defaultRowHeight="12.75" x14ac:dyDescent="0.25"/>
  <cols>
    <col min="1" max="1" width="2.85546875" style="3" bestFit="1" customWidth="1"/>
    <col min="2" max="2" width="4" style="4" bestFit="1" customWidth="1"/>
    <col min="3" max="3" width="3.5703125" style="4" bestFit="1" customWidth="1"/>
    <col min="4" max="5" width="22.140625" style="4" bestFit="1" customWidth="1"/>
    <col min="6" max="6" width="5.7109375" style="3" bestFit="1" customWidth="1"/>
    <col min="7" max="7" width="5.140625" style="3" bestFit="1" customWidth="1"/>
    <col min="8" max="8" width="6.5703125" style="4" bestFit="1" customWidth="1"/>
    <col min="9" max="11" width="5.42578125" style="4" bestFit="1" customWidth="1"/>
    <col min="12" max="12" width="5.140625" style="4" bestFit="1" customWidth="1"/>
    <col min="13" max="13" width="4" style="4" bestFit="1" customWidth="1"/>
    <col min="14" max="14" width="5.42578125" style="4" bestFit="1" customWidth="1"/>
    <col min="15" max="15" width="4" style="4" bestFit="1" customWidth="1"/>
    <col min="16" max="17" width="5.42578125" style="4" bestFit="1" customWidth="1"/>
    <col min="18" max="18" width="9.7109375" style="4" bestFit="1" customWidth="1"/>
    <col min="19" max="19" width="7.28515625" style="4" bestFit="1" customWidth="1"/>
    <col min="20" max="21" width="6.140625" style="4" bestFit="1" customWidth="1"/>
    <col min="22" max="22" width="8.140625" style="4" bestFit="1" customWidth="1"/>
    <col min="23" max="23" width="3.7109375" style="4" bestFit="1" customWidth="1"/>
    <col min="24" max="24" width="4.7109375" style="4" bestFit="1" customWidth="1"/>
    <col min="25" max="25" width="6.7109375" style="4" bestFit="1" customWidth="1"/>
    <col min="26" max="26" width="8.140625" style="4" bestFit="1" customWidth="1"/>
    <col min="27" max="27" width="6.85546875" style="4" bestFit="1" customWidth="1"/>
    <col min="28" max="28" width="8.140625" style="4" bestFit="1" customWidth="1"/>
    <col min="29" max="29" width="11.42578125" style="4"/>
    <col min="30" max="30" width="22.5703125" style="4" bestFit="1" customWidth="1"/>
    <col min="31" max="33" width="4.85546875" style="4" bestFit="1" customWidth="1"/>
    <col min="34" max="34" width="4.140625" style="4" bestFit="1" customWidth="1"/>
    <col min="35" max="36" width="4.85546875" style="4" bestFit="1" customWidth="1"/>
    <col min="37" max="37" width="4.140625" style="4" bestFit="1" customWidth="1"/>
    <col min="38" max="38" width="5.42578125" style="4" bestFit="1" customWidth="1"/>
    <col min="39" max="16384" width="11.42578125" style="4"/>
  </cols>
  <sheetData>
    <row r="1" spans="1:39" ht="40.5" customHeight="1" x14ac:dyDescent="0.25">
      <c r="A1" s="67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139" t="s">
        <v>623</v>
      </c>
      <c r="AA1" s="140"/>
      <c r="AB1" s="140"/>
    </row>
    <row r="2" spans="1:39" s="13" customFormat="1" ht="11.25" customHeight="1" x14ac:dyDescent="0.25">
      <c r="A2" s="138" t="s">
        <v>24</v>
      </c>
      <c r="B2" s="138" t="s">
        <v>535</v>
      </c>
      <c r="C2" s="138" t="s">
        <v>536</v>
      </c>
      <c r="D2" s="138" t="s">
        <v>41</v>
      </c>
      <c r="E2" s="138" t="s">
        <v>42</v>
      </c>
      <c r="F2" s="138" t="s">
        <v>43</v>
      </c>
      <c r="G2" s="138" t="s">
        <v>44</v>
      </c>
      <c r="H2" s="142" t="s">
        <v>45</v>
      </c>
      <c r="I2" s="138" t="s">
        <v>532</v>
      </c>
      <c r="J2" s="138"/>
      <c r="K2" s="138"/>
      <c r="L2" s="138"/>
      <c r="M2" s="138"/>
      <c r="N2" s="138"/>
      <c r="O2" s="138"/>
      <c r="P2" s="138"/>
      <c r="Q2" s="138"/>
      <c r="R2" s="138" t="s">
        <v>533</v>
      </c>
      <c r="S2" s="138"/>
      <c r="T2" s="138"/>
      <c r="U2" s="138"/>
      <c r="V2" s="138"/>
      <c r="W2" s="138" t="s">
        <v>26</v>
      </c>
      <c r="X2" s="138" t="s">
        <v>46</v>
      </c>
      <c r="Y2" s="137" t="s">
        <v>47</v>
      </c>
      <c r="Z2" s="141" t="s">
        <v>48</v>
      </c>
      <c r="AA2" s="137" t="s">
        <v>50</v>
      </c>
      <c r="AB2" s="137" t="s">
        <v>49</v>
      </c>
    </row>
    <row r="3" spans="1:39" s="14" customFormat="1" x14ac:dyDescent="0.25">
      <c r="A3" s="138"/>
      <c r="B3" s="138"/>
      <c r="C3" s="138"/>
      <c r="D3" s="138"/>
      <c r="E3" s="138"/>
      <c r="F3" s="138"/>
      <c r="G3" s="138"/>
      <c r="H3" s="143"/>
      <c r="I3" s="118" t="s">
        <v>0</v>
      </c>
      <c r="J3" s="118" t="s">
        <v>1</v>
      </c>
      <c r="K3" s="118" t="s">
        <v>2</v>
      </c>
      <c r="L3" s="118" t="s">
        <v>27</v>
      </c>
      <c r="M3" s="118" t="s">
        <v>3</v>
      </c>
      <c r="N3" s="118" t="s">
        <v>28</v>
      </c>
      <c r="O3" s="118" t="s">
        <v>25</v>
      </c>
      <c r="P3" s="118" t="s">
        <v>29</v>
      </c>
      <c r="Q3" s="118" t="s">
        <v>4</v>
      </c>
      <c r="R3" s="118" t="s">
        <v>5</v>
      </c>
      <c r="S3" s="118" t="s">
        <v>6</v>
      </c>
      <c r="T3" s="118" t="s">
        <v>7</v>
      </c>
      <c r="U3" s="118" t="s">
        <v>8</v>
      </c>
      <c r="V3" s="118" t="s">
        <v>9</v>
      </c>
      <c r="W3" s="138"/>
      <c r="X3" s="138"/>
      <c r="Y3" s="137"/>
      <c r="Z3" s="141"/>
      <c r="AA3" s="137"/>
      <c r="AB3" s="137"/>
      <c r="AE3" s="52" t="s">
        <v>562</v>
      </c>
      <c r="AF3" s="52" t="s">
        <v>531</v>
      </c>
      <c r="AG3" s="52" t="s">
        <v>28</v>
      </c>
      <c r="AH3" s="52" t="s">
        <v>25</v>
      </c>
      <c r="AI3" s="52" t="s">
        <v>29</v>
      </c>
      <c r="AJ3" s="52" t="s">
        <v>4</v>
      </c>
      <c r="AK3" s="6" t="s">
        <v>26</v>
      </c>
      <c r="AL3" s="6" t="s">
        <v>46</v>
      </c>
    </row>
    <row r="4" spans="1:39" s="22" customFormat="1" x14ac:dyDescent="0.25">
      <c r="A4" s="21">
        <v>1</v>
      </c>
      <c r="B4" s="21" t="s">
        <v>40</v>
      </c>
      <c r="C4" s="21">
        <v>8</v>
      </c>
      <c r="D4" s="23" t="s">
        <v>261</v>
      </c>
      <c r="E4" s="23" t="s">
        <v>261</v>
      </c>
      <c r="F4" s="21">
        <v>65</v>
      </c>
      <c r="G4" s="21" t="s">
        <v>10</v>
      </c>
      <c r="H4" s="122">
        <v>595</v>
      </c>
      <c r="I4" s="121">
        <v>24</v>
      </c>
      <c r="J4" s="121">
        <v>89</v>
      </c>
      <c r="K4" s="121">
        <v>3</v>
      </c>
      <c r="L4" s="121">
        <v>3</v>
      </c>
      <c r="M4" s="121">
        <v>1</v>
      </c>
      <c r="N4" s="21" t="s">
        <v>727</v>
      </c>
      <c r="O4" s="21" t="s">
        <v>727</v>
      </c>
      <c r="P4" s="121">
        <v>141</v>
      </c>
      <c r="Q4" s="121">
        <v>34</v>
      </c>
      <c r="R4" s="121">
        <v>0</v>
      </c>
      <c r="S4" s="121">
        <v>0</v>
      </c>
      <c r="T4" s="121">
        <v>0</v>
      </c>
      <c r="U4" s="121">
        <v>0</v>
      </c>
      <c r="V4" s="121">
        <v>10</v>
      </c>
      <c r="W4" s="121">
        <v>4</v>
      </c>
      <c r="X4" s="121">
        <v>26</v>
      </c>
      <c r="Y4" s="1">
        <f>SUM(I4:X4)</f>
        <v>335</v>
      </c>
      <c r="Z4" s="1">
        <f>H4-Y4</f>
        <v>260</v>
      </c>
      <c r="AA4" s="15">
        <f>Y4/H4</f>
        <v>0.56302521008403361</v>
      </c>
      <c r="AB4" s="15">
        <f>Z4/H4</f>
        <v>0.43697478991596639</v>
      </c>
      <c r="AD4" s="51" t="s">
        <v>585</v>
      </c>
      <c r="AE4" s="57">
        <v>142</v>
      </c>
      <c r="AF4" s="57">
        <v>584</v>
      </c>
      <c r="AG4" s="57">
        <v>0</v>
      </c>
      <c r="AH4" s="57">
        <v>0</v>
      </c>
      <c r="AI4" s="57">
        <v>648</v>
      </c>
      <c r="AJ4" s="57">
        <v>134</v>
      </c>
      <c r="AK4" s="57">
        <v>7</v>
      </c>
      <c r="AL4" s="57">
        <v>84</v>
      </c>
    </row>
    <row r="5" spans="1:39" s="22" customFormat="1" x14ac:dyDescent="0.25">
      <c r="A5" s="21">
        <v>2</v>
      </c>
      <c r="B5" s="21" t="s">
        <v>40</v>
      </c>
      <c r="C5" s="21">
        <v>8</v>
      </c>
      <c r="D5" s="23" t="s">
        <v>261</v>
      </c>
      <c r="E5" s="23" t="s">
        <v>261</v>
      </c>
      <c r="F5" s="21">
        <v>65</v>
      </c>
      <c r="G5" s="21" t="s">
        <v>11</v>
      </c>
      <c r="H5" s="122">
        <v>595</v>
      </c>
      <c r="I5" s="121">
        <v>23</v>
      </c>
      <c r="J5" s="121">
        <v>133</v>
      </c>
      <c r="K5" s="121">
        <v>6</v>
      </c>
      <c r="L5" s="121">
        <v>4</v>
      </c>
      <c r="M5" s="121">
        <v>0</v>
      </c>
      <c r="N5" s="21" t="s">
        <v>727</v>
      </c>
      <c r="O5" s="21" t="s">
        <v>727</v>
      </c>
      <c r="P5" s="121">
        <v>120</v>
      </c>
      <c r="Q5" s="121">
        <v>25</v>
      </c>
      <c r="R5" s="121">
        <v>1</v>
      </c>
      <c r="S5" s="121">
        <v>1</v>
      </c>
      <c r="T5" s="121">
        <v>0</v>
      </c>
      <c r="U5" s="121">
        <v>0</v>
      </c>
      <c r="V5" s="121">
        <v>7</v>
      </c>
      <c r="W5" s="121">
        <v>1</v>
      </c>
      <c r="X5" s="121">
        <v>23</v>
      </c>
      <c r="Y5" s="1">
        <f t="shared" ref="Y5:Y8" si="0">SUM(I5:X5)</f>
        <v>344</v>
      </c>
      <c r="Z5" s="1">
        <f t="shared" ref="Z5:Z8" si="1">H5-Y5</f>
        <v>251</v>
      </c>
      <c r="AA5" s="15">
        <f t="shared" ref="AA5:AA8" si="2">Y5/H5</f>
        <v>0.57815126050420174</v>
      </c>
      <c r="AB5" s="15">
        <f t="shared" ref="AB5:AB8" si="3">Z5/H5</f>
        <v>0.42184873949579832</v>
      </c>
      <c r="AD5" s="8" t="s">
        <v>586</v>
      </c>
      <c r="AE5" s="57">
        <v>811</v>
      </c>
      <c r="AF5" s="57">
        <v>810</v>
      </c>
      <c r="AG5" s="57">
        <v>0</v>
      </c>
      <c r="AH5" s="57">
        <v>0</v>
      </c>
      <c r="AI5" s="57">
        <v>0</v>
      </c>
      <c r="AJ5" s="57">
        <v>0</v>
      </c>
      <c r="AK5" s="57">
        <v>2</v>
      </c>
      <c r="AL5" s="57">
        <v>23</v>
      </c>
    </row>
    <row r="6" spans="1:39" s="22" customFormat="1" x14ac:dyDescent="0.25">
      <c r="A6" s="21">
        <v>3</v>
      </c>
      <c r="B6" s="21" t="s">
        <v>40</v>
      </c>
      <c r="C6" s="21">
        <v>8</v>
      </c>
      <c r="D6" s="23" t="s">
        <v>261</v>
      </c>
      <c r="E6" s="23" t="s">
        <v>261</v>
      </c>
      <c r="F6" s="21">
        <v>66</v>
      </c>
      <c r="G6" s="21" t="s">
        <v>10</v>
      </c>
      <c r="H6" s="122">
        <v>461</v>
      </c>
      <c r="I6" s="121">
        <v>18</v>
      </c>
      <c r="J6" s="121">
        <v>88</v>
      </c>
      <c r="K6" s="121">
        <v>3</v>
      </c>
      <c r="L6" s="121">
        <v>0</v>
      </c>
      <c r="M6" s="121">
        <v>2</v>
      </c>
      <c r="N6" s="21" t="s">
        <v>727</v>
      </c>
      <c r="O6" s="21" t="s">
        <v>727</v>
      </c>
      <c r="P6" s="121">
        <v>120</v>
      </c>
      <c r="Q6" s="121">
        <v>13</v>
      </c>
      <c r="R6" s="121">
        <v>2</v>
      </c>
      <c r="S6" s="121">
        <v>0</v>
      </c>
      <c r="T6" s="121">
        <v>0</v>
      </c>
      <c r="U6" s="121">
        <v>0</v>
      </c>
      <c r="V6" s="121">
        <v>4</v>
      </c>
      <c r="W6" s="121">
        <v>0</v>
      </c>
      <c r="X6" s="121">
        <v>13</v>
      </c>
      <c r="Y6" s="1">
        <f t="shared" si="0"/>
        <v>263</v>
      </c>
      <c r="Z6" s="1">
        <f t="shared" si="1"/>
        <v>198</v>
      </c>
      <c r="AA6" s="15">
        <f t="shared" si="2"/>
        <v>0.57049891540130149</v>
      </c>
      <c r="AB6" s="15">
        <f t="shared" si="3"/>
        <v>0.42950108459869846</v>
      </c>
      <c r="AD6" s="51" t="s">
        <v>587</v>
      </c>
      <c r="AE6" s="57">
        <v>293</v>
      </c>
      <c r="AF6" s="57">
        <v>339</v>
      </c>
      <c r="AG6" s="57">
        <v>0</v>
      </c>
      <c r="AH6" s="57">
        <v>0</v>
      </c>
      <c r="AI6" s="57">
        <v>0</v>
      </c>
      <c r="AJ6" s="57">
        <v>0</v>
      </c>
      <c r="AK6" s="57">
        <v>0</v>
      </c>
      <c r="AL6" s="57">
        <v>18</v>
      </c>
    </row>
    <row r="7" spans="1:39" s="22" customFormat="1" x14ac:dyDescent="0.25">
      <c r="A7" s="21">
        <v>4</v>
      </c>
      <c r="B7" s="21" t="s">
        <v>40</v>
      </c>
      <c r="C7" s="21">
        <v>8</v>
      </c>
      <c r="D7" s="23" t="s">
        <v>261</v>
      </c>
      <c r="E7" s="23" t="s">
        <v>261</v>
      </c>
      <c r="F7" s="21">
        <v>66</v>
      </c>
      <c r="G7" s="21" t="s">
        <v>11</v>
      </c>
      <c r="H7" s="122">
        <v>461</v>
      </c>
      <c r="I7" s="121">
        <v>11</v>
      </c>
      <c r="J7" s="121">
        <v>80</v>
      </c>
      <c r="K7" s="121">
        <v>2</v>
      </c>
      <c r="L7" s="121">
        <v>0</v>
      </c>
      <c r="M7" s="121">
        <v>2</v>
      </c>
      <c r="N7" s="21" t="s">
        <v>727</v>
      </c>
      <c r="O7" s="21" t="s">
        <v>727</v>
      </c>
      <c r="P7" s="121">
        <v>120</v>
      </c>
      <c r="Q7" s="121">
        <v>32</v>
      </c>
      <c r="R7" s="121">
        <v>1</v>
      </c>
      <c r="S7" s="121">
        <v>0</v>
      </c>
      <c r="T7" s="121">
        <v>0</v>
      </c>
      <c r="U7" s="121">
        <v>0</v>
      </c>
      <c r="V7" s="121">
        <v>4</v>
      </c>
      <c r="W7" s="121">
        <v>0</v>
      </c>
      <c r="X7" s="121">
        <v>11</v>
      </c>
      <c r="Y7" s="1">
        <f t="shared" si="0"/>
        <v>263</v>
      </c>
      <c r="Z7" s="1">
        <f t="shared" si="1"/>
        <v>198</v>
      </c>
      <c r="AA7" s="15">
        <f t="shared" si="2"/>
        <v>0.57049891540130149</v>
      </c>
      <c r="AB7" s="15">
        <f t="shared" si="3"/>
        <v>0.42950108459869846</v>
      </c>
      <c r="AD7" s="8" t="s">
        <v>588</v>
      </c>
      <c r="AE7" s="57">
        <v>2588</v>
      </c>
      <c r="AF7" s="57">
        <v>2031</v>
      </c>
      <c r="AG7" s="57">
        <v>1509</v>
      </c>
      <c r="AH7" s="57">
        <v>0</v>
      </c>
      <c r="AI7" s="57">
        <v>1844</v>
      </c>
      <c r="AJ7" s="57">
        <v>1013</v>
      </c>
      <c r="AK7" s="57">
        <v>12</v>
      </c>
      <c r="AL7" s="57">
        <v>347</v>
      </c>
    </row>
    <row r="8" spans="1:39" s="22" customFormat="1" x14ac:dyDescent="0.25">
      <c r="A8" s="21">
        <v>5</v>
      </c>
      <c r="B8" s="21" t="s">
        <v>40</v>
      </c>
      <c r="C8" s="21">
        <v>8</v>
      </c>
      <c r="D8" s="23" t="s">
        <v>261</v>
      </c>
      <c r="E8" s="23" t="s">
        <v>261</v>
      </c>
      <c r="F8" s="21">
        <v>67</v>
      </c>
      <c r="G8" s="21" t="s">
        <v>10</v>
      </c>
      <c r="H8" s="122">
        <v>746</v>
      </c>
      <c r="I8" s="121">
        <v>34</v>
      </c>
      <c r="J8" s="121">
        <v>145</v>
      </c>
      <c r="K8" s="121">
        <v>5</v>
      </c>
      <c r="L8" s="121">
        <v>6</v>
      </c>
      <c r="M8" s="121">
        <v>1</v>
      </c>
      <c r="N8" s="21" t="s">
        <v>727</v>
      </c>
      <c r="O8" s="21" t="s">
        <v>727</v>
      </c>
      <c r="P8" s="121">
        <v>147</v>
      </c>
      <c r="Q8" s="121">
        <v>30</v>
      </c>
      <c r="R8" s="121">
        <v>2</v>
      </c>
      <c r="S8" s="121">
        <v>0</v>
      </c>
      <c r="T8" s="121">
        <v>0</v>
      </c>
      <c r="U8" s="121">
        <v>0</v>
      </c>
      <c r="V8" s="121">
        <v>11</v>
      </c>
      <c r="W8" s="121">
        <v>2</v>
      </c>
      <c r="X8" s="121">
        <v>11</v>
      </c>
      <c r="Y8" s="1">
        <f t="shared" si="0"/>
        <v>394</v>
      </c>
      <c r="Z8" s="1">
        <f t="shared" si="1"/>
        <v>352</v>
      </c>
      <c r="AA8" s="15">
        <f t="shared" si="2"/>
        <v>0.52815013404825739</v>
      </c>
      <c r="AB8" s="15">
        <f t="shared" si="3"/>
        <v>0.47184986595174261</v>
      </c>
      <c r="AD8" s="51" t="s">
        <v>589</v>
      </c>
      <c r="AE8" s="57">
        <v>1097</v>
      </c>
      <c r="AF8" s="57">
        <v>708</v>
      </c>
      <c r="AG8" s="57">
        <v>0</v>
      </c>
      <c r="AH8" s="57">
        <v>499</v>
      </c>
      <c r="AI8" s="57">
        <v>168</v>
      </c>
      <c r="AJ8" s="57">
        <v>0</v>
      </c>
      <c r="AK8" s="57">
        <v>1</v>
      </c>
      <c r="AL8" s="57">
        <v>51</v>
      </c>
    </row>
    <row r="9" spans="1:39" x14ac:dyDescent="0.25">
      <c r="D9" s="128" t="s">
        <v>675</v>
      </c>
      <c r="E9" s="129"/>
      <c r="F9" s="81">
        <v>3</v>
      </c>
      <c r="G9" s="81">
        <v>5</v>
      </c>
      <c r="H9" s="106">
        <f>SUM(H4:H8)</f>
        <v>2858</v>
      </c>
      <c r="I9" s="106">
        <f t="shared" ref="I9:X9" si="4">SUM(I4:I8)</f>
        <v>110</v>
      </c>
      <c r="J9" s="106">
        <f t="shared" si="4"/>
        <v>535</v>
      </c>
      <c r="K9" s="106">
        <f t="shared" si="4"/>
        <v>19</v>
      </c>
      <c r="L9" s="106">
        <f t="shared" si="4"/>
        <v>13</v>
      </c>
      <c r="M9" s="106">
        <f t="shared" si="4"/>
        <v>6</v>
      </c>
      <c r="N9" s="120" t="s">
        <v>727</v>
      </c>
      <c r="O9" s="120" t="s">
        <v>727</v>
      </c>
      <c r="P9" s="106">
        <f t="shared" si="4"/>
        <v>648</v>
      </c>
      <c r="Q9" s="106">
        <f t="shared" si="4"/>
        <v>134</v>
      </c>
      <c r="R9" s="70">
        <f t="shared" si="4"/>
        <v>6</v>
      </c>
      <c r="S9" s="70">
        <f t="shared" si="4"/>
        <v>1</v>
      </c>
      <c r="T9" s="70">
        <f t="shared" si="4"/>
        <v>0</v>
      </c>
      <c r="U9" s="70">
        <f t="shared" si="4"/>
        <v>0</v>
      </c>
      <c r="V9" s="70">
        <f t="shared" si="4"/>
        <v>36</v>
      </c>
      <c r="W9" s="70">
        <f t="shared" si="4"/>
        <v>7</v>
      </c>
      <c r="X9" s="70">
        <f t="shared" si="4"/>
        <v>84</v>
      </c>
      <c r="Y9" s="70">
        <f t="shared" ref="Y9" si="5">SUM(I9:X9)</f>
        <v>1599</v>
      </c>
      <c r="Z9" s="70">
        <f t="shared" ref="Z9" si="6">H9-Y9</f>
        <v>1259</v>
      </c>
      <c r="AA9" s="71">
        <f t="shared" ref="AA9" si="7">Y9/H9</f>
        <v>0.55948215535339396</v>
      </c>
      <c r="AB9" s="71">
        <f t="shared" ref="AB9" si="8">Z9/H9</f>
        <v>0.44051784464660604</v>
      </c>
      <c r="AC9" s="22"/>
      <c r="AD9" s="8" t="s">
        <v>590</v>
      </c>
      <c r="AE9" s="47">
        <v>597</v>
      </c>
      <c r="AF9" s="47">
        <v>811</v>
      </c>
      <c r="AG9" s="47">
        <v>411</v>
      </c>
      <c r="AH9" s="47">
        <v>0</v>
      </c>
      <c r="AI9" s="47">
        <v>0</v>
      </c>
      <c r="AJ9" s="47">
        <v>0</v>
      </c>
      <c r="AK9" s="47">
        <v>0</v>
      </c>
      <c r="AL9" s="47">
        <v>57</v>
      </c>
    </row>
    <row r="10" spans="1:39" x14ac:dyDescent="0.25">
      <c r="AC10" s="22"/>
      <c r="AD10" s="51" t="s">
        <v>591</v>
      </c>
      <c r="AE10" s="47">
        <v>2432</v>
      </c>
      <c r="AF10" s="47">
        <v>2203</v>
      </c>
      <c r="AG10" s="47">
        <v>9</v>
      </c>
      <c r="AH10" s="47">
        <v>0</v>
      </c>
      <c r="AI10" s="47">
        <v>27</v>
      </c>
      <c r="AJ10" s="47">
        <v>0</v>
      </c>
      <c r="AK10" s="47">
        <v>0</v>
      </c>
      <c r="AL10" s="47">
        <v>112</v>
      </c>
    </row>
    <row r="11" spans="1:39" s="32" customFormat="1" x14ac:dyDescent="0.25">
      <c r="A11" s="31"/>
      <c r="B11" s="31"/>
      <c r="C11" s="31"/>
      <c r="E11" s="133" t="s">
        <v>51</v>
      </c>
      <c r="F11" s="134"/>
      <c r="G11" s="134"/>
      <c r="H11" s="134"/>
      <c r="I11" s="116" t="s">
        <v>0</v>
      </c>
      <c r="J11" s="116" t="s">
        <v>1</v>
      </c>
      <c r="K11" s="116" t="s">
        <v>2</v>
      </c>
      <c r="L11" s="116" t="s">
        <v>27</v>
      </c>
      <c r="M11" s="116" t="s">
        <v>3</v>
      </c>
      <c r="N11" s="116" t="s">
        <v>28</v>
      </c>
      <c r="O11" s="116" t="s">
        <v>25</v>
      </c>
      <c r="P11" s="116" t="s">
        <v>29</v>
      </c>
      <c r="Q11" s="116" t="s">
        <v>4</v>
      </c>
      <c r="R11" s="36" t="s">
        <v>26</v>
      </c>
      <c r="S11" s="37" t="s">
        <v>46</v>
      </c>
      <c r="T11" s="37"/>
      <c r="AA11" s="33"/>
      <c r="AB11" s="33"/>
      <c r="AC11" s="22"/>
      <c r="AD11" s="8" t="s">
        <v>592</v>
      </c>
      <c r="AE11" s="55">
        <v>857</v>
      </c>
      <c r="AF11" s="55">
        <v>704</v>
      </c>
      <c r="AG11" s="55">
        <v>217</v>
      </c>
      <c r="AH11" s="55">
        <v>0</v>
      </c>
      <c r="AI11" s="55">
        <v>0</v>
      </c>
      <c r="AJ11" s="55">
        <v>0</v>
      </c>
      <c r="AK11" s="55">
        <v>0</v>
      </c>
      <c r="AL11" s="55">
        <v>39</v>
      </c>
    </row>
    <row r="12" spans="1:39" x14ac:dyDescent="0.25">
      <c r="B12" s="3"/>
      <c r="C12" s="3"/>
      <c r="E12" s="134"/>
      <c r="F12" s="134"/>
      <c r="G12" s="134"/>
      <c r="H12" s="134"/>
      <c r="I12" s="96">
        <v>113</v>
      </c>
      <c r="J12" s="96">
        <v>553</v>
      </c>
      <c r="K12" s="96">
        <v>21</v>
      </c>
      <c r="L12" s="96">
        <v>31</v>
      </c>
      <c r="M12" s="96">
        <v>8</v>
      </c>
      <c r="N12" s="96" t="s">
        <v>727</v>
      </c>
      <c r="O12" s="96" t="s">
        <v>727</v>
      </c>
      <c r="P12" s="96">
        <v>648</v>
      </c>
      <c r="Q12" s="96">
        <v>134</v>
      </c>
      <c r="R12" s="97">
        <f>W9</f>
        <v>7</v>
      </c>
      <c r="S12" s="98">
        <f>X9</f>
        <v>84</v>
      </c>
      <c r="T12" s="38"/>
      <c r="AA12" s="10"/>
      <c r="AB12" s="10"/>
      <c r="AC12" s="22"/>
      <c r="AD12" s="51" t="s">
        <v>593</v>
      </c>
      <c r="AE12" s="47">
        <v>715</v>
      </c>
      <c r="AF12" s="47">
        <v>734</v>
      </c>
      <c r="AG12" s="47">
        <v>0</v>
      </c>
      <c r="AH12" s="47">
        <v>179</v>
      </c>
      <c r="AI12" s="47">
        <v>0</v>
      </c>
      <c r="AJ12" s="47">
        <v>0</v>
      </c>
      <c r="AK12" s="47">
        <v>0</v>
      </c>
      <c r="AL12" s="47">
        <v>43</v>
      </c>
    </row>
    <row r="13" spans="1:39" x14ac:dyDescent="0.25">
      <c r="B13" s="3"/>
      <c r="C13" s="3"/>
      <c r="H13" s="12"/>
      <c r="I13" s="3"/>
      <c r="J13" s="3"/>
      <c r="K13" s="3"/>
      <c r="L13" s="3"/>
      <c r="M13" s="3"/>
      <c r="N13" s="3"/>
      <c r="O13" s="3"/>
      <c r="P13" s="3"/>
      <c r="Q13" s="3"/>
      <c r="R13" s="39"/>
      <c r="S13" s="40"/>
      <c r="T13" s="40"/>
      <c r="AA13" s="10"/>
      <c r="AB13" s="10"/>
      <c r="AC13" s="22"/>
      <c r="AD13" s="8" t="s">
        <v>594</v>
      </c>
      <c r="AE13" s="47">
        <v>1980</v>
      </c>
      <c r="AF13" s="47">
        <v>1987</v>
      </c>
      <c r="AG13" s="47">
        <v>556</v>
      </c>
      <c r="AH13" s="47">
        <v>402</v>
      </c>
      <c r="AI13" s="47">
        <v>1109</v>
      </c>
      <c r="AJ13" s="47">
        <v>1407</v>
      </c>
      <c r="AK13" s="47">
        <v>4</v>
      </c>
      <c r="AL13" s="47">
        <v>344</v>
      </c>
    </row>
    <row r="14" spans="1:39" s="13" customFormat="1" x14ac:dyDescent="0.25">
      <c r="A14" s="34"/>
      <c r="B14" s="34"/>
      <c r="C14" s="34"/>
      <c r="E14" s="133" t="s">
        <v>52</v>
      </c>
      <c r="F14" s="133"/>
      <c r="G14" s="133"/>
      <c r="H14" s="133"/>
      <c r="I14" s="147" t="s">
        <v>530</v>
      </c>
      <c r="J14" s="148"/>
      <c r="K14" s="148"/>
      <c r="L14" s="147" t="s">
        <v>531</v>
      </c>
      <c r="M14" s="147"/>
      <c r="N14" s="119" t="s">
        <v>28</v>
      </c>
      <c r="O14" s="119" t="s">
        <v>25</v>
      </c>
      <c r="P14" s="119" t="s">
        <v>29</v>
      </c>
      <c r="Q14" s="119" t="s">
        <v>4</v>
      </c>
      <c r="AA14" s="35"/>
      <c r="AB14" s="35"/>
      <c r="AC14" s="22"/>
    </row>
    <row r="15" spans="1:39" x14ac:dyDescent="0.25">
      <c r="B15" s="3"/>
      <c r="C15" s="3"/>
      <c r="E15" s="133"/>
      <c r="F15" s="133"/>
      <c r="G15" s="133"/>
      <c r="H15" s="133"/>
      <c r="I15" s="135">
        <f>I12+K12+M12</f>
        <v>142</v>
      </c>
      <c r="J15" s="136"/>
      <c r="K15" s="136"/>
      <c r="L15" s="135">
        <f>J12+L12</f>
        <v>584</v>
      </c>
      <c r="M15" s="136"/>
      <c r="N15" s="117" t="str">
        <f>N12</f>
        <v>N.P.</v>
      </c>
      <c r="O15" s="117" t="str">
        <f>O12</f>
        <v>N.P.</v>
      </c>
      <c r="P15" s="117">
        <f>P12</f>
        <v>648</v>
      </c>
      <c r="Q15" s="117">
        <f>Q12</f>
        <v>134</v>
      </c>
      <c r="AA15" s="10"/>
      <c r="AB15" s="10"/>
      <c r="AC15" s="22"/>
    </row>
    <row r="16" spans="1:39" x14ac:dyDescent="0.25">
      <c r="B16" s="3"/>
      <c r="C16" s="3"/>
      <c r="AC16" s="22"/>
      <c r="AE16" s="4">
        <v>2588</v>
      </c>
      <c r="AH16" s="4">
        <v>2031</v>
      </c>
      <c r="AJ16" s="4">
        <v>1509</v>
      </c>
      <c r="AK16" s="4">
        <v>0</v>
      </c>
      <c r="AL16" s="4">
        <v>1844</v>
      </c>
      <c r="AM16" s="4">
        <v>1013</v>
      </c>
    </row>
    <row r="17" spans="1:29" x14ac:dyDescent="0.25">
      <c r="AC17" s="22"/>
    </row>
    <row r="18" spans="1:29" x14ac:dyDescent="0.25">
      <c r="A18" s="2">
        <v>1</v>
      </c>
      <c r="B18" s="2" t="s">
        <v>40</v>
      </c>
      <c r="C18" s="2">
        <v>17</v>
      </c>
      <c r="D18" s="1" t="s">
        <v>262</v>
      </c>
      <c r="E18" s="1" t="s">
        <v>262</v>
      </c>
      <c r="F18" s="2">
        <v>111</v>
      </c>
      <c r="G18" s="2" t="s">
        <v>10</v>
      </c>
      <c r="H18" s="1">
        <v>656</v>
      </c>
      <c r="I18" s="1">
        <v>18</v>
      </c>
      <c r="J18" s="1">
        <v>185</v>
      </c>
      <c r="K18" s="1">
        <v>178</v>
      </c>
      <c r="L18" s="1">
        <v>2</v>
      </c>
      <c r="M18" s="1">
        <v>2</v>
      </c>
      <c r="N18" s="2" t="s">
        <v>727</v>
      </c>
      <c r="O18" s="2" t="s">
        <v>727</v>
      </c>
      <c r="P18" s="2" t="s">
        <v>727</v>
      </c>
      <c r="Q18" s="2" t="s">
        <v>727</v>
      </c>
      <c r="R18" s="1">
        <v>14</v>
      </c>
      <c r="S18" s="1">
        <v>0</v>
      </c>
      <c r="T18" s="1">
        <v>5</v>
      </c>
      <c r="U18" s="1">
        <v>2</v>
      </c>
      <c r="V18" s="1">
        <v>21</v>
      </c>
      <c r="W18" s="1">
        <v>0</v>
      </c>
      <c r="X18" s="1">
        <v>9</v>
      </c>
      <c r="Y18" s="1">
        <f>SUM(I18:X18)</f>
        <v>436</v>
      </c>
      <c r="Z18" s="1">
        <f>H18-Y18</f>
        <v>220</v>
      </c>
      <c r="AA18" s="15">
        <f>Y18/H18</f>
        <v>0.66463414634146345</v>
      </c>
      <c r="AB18" s="15">
        <f>Z18/H18</f>
        <v>0.33536585365853661</v>
      </c>
      <c r="AC18" s="22"/>
    </row>
    <row r="19" spans="1:29" x14ac:dyDescent="0.25">
      <c r="A19" s="2">
        <v>2</v>
      </c>
      <c r="B19" s="2" t="s">
        <v>40</v>
      </c>
      <c r="C19" s="2">
        <v>17</v>
      </c>
      <c r="D19" s="1" t="s">
        <v>262</v>
      </c>
      <c r="E19" s="1" t="s">
        <v>262</v>
      </c>
      <c r="F19" s="2">
        <v>111</v>
      </c>
      <c r="G19" s="2" t="s">
        <v>11</v>
      </c>
      <c r="H19" s="1">
        <v>657</v>
      </c>
      <c r="I19" s="1">
        <v>13</v>
      </c>
      <c r="J19" s="1">
        <v>194</v>
      </c>
      <c r="K19" s="1">
        <v>172</v>
      </c>
      <c r="L19" s="1">
        <v>5</v>
      </c>
      <c r="M19" s="1">
        <v>3</v>
      </c>
      <c r="N19" s="2" t="s">
        <v>727</v>
      </c>
      <c r="O19" s="2" t="s">
        <v>727</v>
      </c>
      <c r="P19" s="2" t="s">
        <v>727</v>
      </c>
      <c r="Q19" s="2" t="s">
        <v>727</v>
      </c>
      <c r="R19" s="1">
        <v>8</v>
      </c>
      <c r="S19" s="1">
        <v>1</v>
      </c>
      <c r="T19" s="1">
        <v>0</v>
      </c>
      <c r="U19" s="1">
        <v>2</v>
      </c>
      <c r="V19" s="1">
        <v>15</v>
      </c>
      <c r="W19" s="1">
        <v>0</v>
      </c>
      <c r="X19" s="1">
        <v>5</v>
      </c>
      <c r="Y19" s="1">
        <f t="shared" ref="Y19:Y159" si="9">SUM(I19:X19)</f>
        <v>418</v>
      </c>
      <c r="Z19" s="1">
        <f t="shared" ref="Z19:Z159" si="10">H19-Y19</f>
        <v>239</v>
      </c>
      <c r="AA19" s="15">
        <f t="shared" ref="AA19:AA159" si="11">Y19/H19</f>
        <v>0.63622526636225263</v>
      </c>
      <c r="AB19" s="15">
        <f t="shared" ref="AB19:AB159" si="12">Z19/H19</f>
        <v>0.36377473363774732</v>
      </c>
      <c r="AC19" s="22"/>
    </row>
    <row r="20" spans="1:29" x14ac:dyDescent="0.25">
      <c r="A20" s="2">
        <v>3</v>
      </c>
      <c r="B20" s="2" t="s">
        <v>40</v>
      </c>
      <c r="C20" s="2">
        <v>17</v>
      </c>
      <c r="D20" s="1" t="s">
        <v>262</v>
      </c>
      <c r="E20" s="1" t="s">
        <v>262</v>
      </c>
      <c r="F20" s="2">
        <v>112</v>
      </c>
      <c r="G20" s="2" t="s">
        <v>10</v>
      </c>
      <c r="H20" s="1">
        <v>612</v>
      </c>
      <c r="I20" s="1">
        <v>15</v>
      </c>
      <c r="J20" s="1">
        <v>163</v>
      </c>
      <c r="K20" s="1">
        <v>182</v>
      </c>
      <c r="L20" s="1">
        <v>0</v>
      </c>
      <c r="M20" s="1">
        <v>1</v>
      </c>
      <c r="N20" s="2" t="s">
        <v>727</v>
      </c>
      <c r="O20" s="2" t="s">
        <v>727</v>
      </c>
      <c r="P20" s="2" t="s">
        <v>727</v>
      </c>
      <c r="Q20" s="2" t="s">
        <v>727</v>
      </c>
      <c r="R20" s="1">
        <v>12</v>
      </c>
      <c r="S20" s="1">
        <v>2</v>
      </c>
      <c r="T20" s="1">
        <v>0</v>
      </c>
      <c r="U20" s="1">
        <v>3</v>
      </c>
      <c r="V20" s="1">
        <v>12</v>
      </c>
      <c r="W20" s="1">
        <v>0</v>
      </c>
      <c r="X20" s="1">
        <v>2</v>
      </c>
      <c r="Y20" s="1">
        <f t="shared" si="9"/>
        <v>392</v>
      </c>
      <c r="Z20" s="1">
        <f t="shared" si="10"/>
        <v>220</v>
      </c>
      <c r="AA20" s="15">
        <f t="shared" si="11"/>
        <v>0.64052287581699341</v>
      </c>
      <c r="AB20" s="15">
        <f t="shared" si="12"/>
        <v>0.35947712418300654</v>
      </c>
      <c r="AC20" s="22"/>
    </row>
    <row r="21" spans="1:29" x14ac:dyDescent="0.25">
      <c r="A21" s="2">
        <v>4</v>
      </c>
      <c r="B21" s="2" t="s">
        <v>40</v>
      </c>
      <c r="C21" s="2">
        <v>17</v>
      </c>
      <c r="D21" s="1" t="s">
        <v>262</v>
      </c>
      <c r="E21" s="1" t="s">
        <v>262</v>
      </c>
      <c r="F21" s="2">
        <v>112</v>
      </c>
      <c r="G21" s="2" t="s">
        <v>11</v>
      </c>
      <c r="H21" s="1">
        <v>613</v>
      </c>
      <c r="I21" s="1">
        <v>23</v>
      </c>
      <c r="J21" s="1">
        <v>192</v>
      </c>
      <c r="K21" s="1">
        <v>140</v>
      </c>
      <c r="L21" s="1">
        <v>3</v>
      </c>
      <c r="M21" s="1">
        <v>1</v>
      </c>
      <c r="N21" s="2" t="s">
        <v>727</v>
      </c>
      <c r="O21" s="2" t="s">
        <v>727</v>
      </c>
      <c r="P21" s="2" t="s">
        <v>727</v>
      </c>
      <c r="Q21" s="2" t="s">
        <v>727</v>
      </c>
      <c r="R21" s="1">
        <v>9</v>
      </c>
      <c r="S21" s="1">
        <v>4</v>
      </c>
      <c r="T21" s="1">
        <v>0</v>
      </c>
      <c r="U21" s="1">
        <v>1</v>
      </c>
      <c r="V21" s="1">
        <v>18</v>
      </c>
      <c r="W21" s="1">
        <v>2</v>
      </c>
      <c r="X21" s="1">
        <v>7</v>
      </c>
      <c r="Y21" s="1">
        <f t="shared" si="9"/>
        <v>400</v>
      </c>
      <c r="Z21" s="1">
        <f t="shared" si="10"/>
        <v>213</v>
      </c>
      <c r="AA21" s="15">
        <f t="shared" si="11"/>
        <v>0.65252854812398042</v>
      </c>
      <c r="AB21" s="15">
        <f t="shared" si="12"/>
        <v>0.34747145187601958</v>
      </c>
      <c r="AC21" s="22"/>
    </row>
    <row r="22" spans="1:29" x14ac:dyDescent="0.25">
      <c r="D22" s="128" t="s">
        <v>676</v>
      </c>
      <c r="E22" s="129"/>
      <c r="F22" s="81">
        <v>2</v>
      </c>
      <c r="G22" s="81">
        <v>4</v>
      </c>
      <c r="H22" s="70">
        <f>SUM(H18:H21)</f>
        <v>2538</v>
      </c>
      <c r="I22" s="70">
        <f t="shared" ref="I22:X22" si="13">SUM(I18:I21)</f>
        <v>69</v>
      </c>
      <c r="J22" s="70">
        <f t="shared" si="13"/>
        <v>734</v>
      </c>
      <c r="K22" s="70">
        <f t="shared" si="13"/>
        <v>672</v>
      </c>
      <c r="L22" s="70">
        <f t="shared" si="13"/>
        <v>10</v>
      </c>
      <c r="M22" s="70">
        <f t="shared" si="13"/>
        <v>7</v>
      </c>
      <c r="N22" s="120" t="s">
        <v>727</v>
      </c>
      <c r="O22" s="120" t="s">
        <v>727</v>
      </c>
      <c r="P22" s="120" t="s">
        <v>727</v>
      </c>
      <c r="Q22" s="120" t="s">
        <v>727</v>
      </c>
      <c r="R22" s="70">
        <f t="shared" si="13"/>
        <v>43</v>
      </c>
      <c r="S22" s="70">
        <f t="shared" si="13"/>
        <v>7</v>
      </c>
      <c r="T22" s="70">
        <f t="shared" si="13"/>
        <v>5</v>
      </c>
      <c r="U22" s="70">
        <f t="shared" si="13"/>
        <v>8</v>
      </c>
      <c r="V22" s="70">
        <f>SUM(V18:V21)</f>
        <v>66</v>
      </c>
      <c r="W22" s="70">
        <f t="shared" si="13"/>
        <v>2</v>
      </c>
      <c r="X22" s="70">
        <f t="shared" si="13"/>
        <v>23</v>
      </c>
      <c r="Y22" s="70">
        <f t="shared" ref="Y22" si="14">SUM(I22:X22)</f>
        <v>1646</v>
      </c>
      <c r="Z22" s="70">
        <f t="shared" ref="Z22" si="15">H22-Y22</f>
        <v>892</v>
      </c>
      <c r="AA22" s="71">
        <f t="shared" ref="AA22" si="16">Y22/H22</f>
        <v>0.6485421591804571</v>
      </c>
      <c r="AB22" s="71">
        <f t="shared" ref="AB22" si="17">Z22/H22</f>
        <v>0.35145784081954295</v>
      </c>
      <c r="AC22" s="22"/>
    </row>
    <row r="23" spans="1:29" x14ac:dyDescent="0.25">
      <c r="AC23" s="22"/>
    </row>
    <row r="24" spans="1:29" s="32" customFormat="1" x14ac:dyDescent="0.25">
      <c r="A24" s="31"/>
      <c r="B24" s="31"/>
      <c r="C24" s="31"/>
      <c r="E24" s="133" t="s">
        <v>51</v>
      </c>
      <c r="F24" s="134"/>
      <c r="G24" s="134"/>
      <c r="H24" s="134"/>
      <c r="I24" s="116" t="s">
        <v>0</v>
      </c>
      <c r="J24" s="116" t="s">
        <v>1</v>
      </c>
      <c r="K24" s="116" t="s">
        <v>2</v>
      </c>
      <c r="L24" s="116" t="s">
        <v>27</v>
      </c>
      <c r="M24" s="116" t="s">
        <v>3</v>
      </c>
      <c r="N24" s="116" t="s">
        <v>28</v>
      </c>
      <c r="O24" s="116" t="s">
        <v>25</v>
      </c>
      <c r="P24" s="116" t="s">
        <v>29</v>
      </c>
      <c r="Q24" s="116" t="s">
        <v>4</v>
      </c>
      <c r="R24" s="36" t="s">
        <v>26</v>
      </c>
      <c r="S24" s="37" t="s">
        <v>46</v>
      </c>
      <c r="T24" s="37"/>
      <c r="AA24" s="33"/>
      <c r="AB24" s="33"/>
      <c r="AC24" s="22"/>
    </row>
    <row r="25" spans="1:29" x14ac:dyDescent="0.25">
      <c r="B25" s="3"/>
      <c r="C25" s="3"/>
      <c r="E25" s="134"/>
      <c r="F25" s="134"/>
      <c r="G25" s="134"/>
      <c r="H25" s="134"/>
      <c r="I25" s="96">
        <v>89</v>
      </c>
      <c r="J25" s="96">
        <v>767</v>
      </c>
      <c r="K25" s="96">
        <v>695</v>
      </c>
      <c r="L25" s="96">
        <v>43</v>
      </c>
      <c r="M25" s="96">
        <v>27</v>
      </c>
      <c r="N25" s="96" t="s">
        <v>727</v>
      </c>
      <c r="O25" s="96" t="s">
        <v>727</v>
      </c>
      <c r="P25" s="96" t="s">
        <v>727</v>
      </c>
      <c r="Q25" s="96" t="s">
        <v>727</v>
      </c>
      <c r="R25" s="97">
        <f>W22</f>
        <v>2</v>
      </c>
      <c r="S25" s="98">
        <f>X22</f>
        <v>23</v>
      </c>
      <c r="T25" s="38"/>
      <c r="AA25" s="10"/>
      <c r="AB25" s="10"/>
      <c r="AC25" s="22"/>
    </row>
    <row r="26" spans="1:29" ht="6.75" customHeight="1" x14ac:dyDescent="0.25">
      <c r="B26" s="3"/>
      <c r="C26" s="3"/>
      <c r="H26" s="12"/>
      <c r="I26" s="3"/>
      <c r="J26" s="3"/>
      <c r="K26" s="3"/>
      <c r="L26" s="3"/>
      <c r="M26" s="3"/>
      <c r="N26" s="3"/>
      <c r="O26" s="3"/>
      <c r="P26" s="3"/>
      <c r="Q26" s="3"/>
      <c r="R26" s="39"/>
      <c r="S26" s="40"/>
      <c r="T26" s="40"/>
      <c r="AA26" s="10"/>
      <c r="AB26" s="10"/>
      <c r="AC26" s="22"/>
    </row>
    <row r="27" spans="1:29" s="13" customFormat="1" x14ac:dyDescent="0.25">
      <c r="A27" s="34"/>
      <c r="B27" s="34"/>
      <c r="C27" s="34"/>
      <c r="E27" s="133" t="s">
        <v>52</v>
      </c>
      <c r="F27" s="133"/>
      <c r="G27" s="133"/>
      <c r="H27" s="133"/>
      <c r="I27" s="147" t="s">
        <v>530</v>
      </c>
      <c r="J27" s="148"/>
      <c r="K27" s="148"/>
      <c r="L27" s="147" t="s">
        <v>531</v>
      </c>
      <c r="M27" s="147"/>
      <c r="N27" s="119" t="s">
        <v>28</v>
      </c>
      <c r="O27" s="119" t="s">
        <v>25</v>
      </c>
      <c r="P27" s="119" t="s">
        <v>29</v>
      </c>
      <c r="Q27" s="119" t="s">
        <v>4</v>
      </c>
      <c r="AA27" s="35"/>
      <c r="AB27" s="35"/>
      <c r="AC27" s="22"/>
    </row>
    <row r="28" spans="1:29" x14ac:dyDescent="0.25">
      <c r="B28" s="3"/>
      <c r="C28" s="3"/>
      <c r="E28" s="133"/>
      <c r="F28" s="133"/>
      <c r="G28" s="133"/>
      <c r="H28" s="133"/>
      <c r="I28" s="135">
        <f>I25+K25+M25</f>
        <v>811</v>
      </c>
      <c r="J28" s="136"/>
      <c r="K28" s="136"/>
      <c r="L28" s="135">
        <f>J25+L25</f>
        <v>810</v>
      </c>
      <c r="M28" s="136"/>
      <c r="N28" s="117" t="str">
        <f>N25</f>
        <v>N.P.</v>
      </c>
      <c r="O28" s="117" t="str">
        <f>O25</f>
        <v>N.P.</v>
      </c>
      <c r="P28" s="117" t="str">
        <f>P25</f>
        <v>N.P.</v>
      </c>
      <c r="Q28" s="117" t="str">
        <f>Q25</f>
        <v>N.P.</v>
      </c>
      <c r="AA28" s="10"/>
      <c r="AB28" s="10"/>
      <c r="AC28" s="22"/>
    </row>
    <row r="29" spans="1:29" x14ac:dyDescent="0.25">
      <c r="B29" s="3"/>
      <c r="C29" s="3"/>
      <c r="AC29" s="22"/>
    </row>
    <row r="30" spans="1:29" x14ac:dyDescent="0.25">
      <c r="AC30" s="22"/>
    </row>
    <row r="31" spans="1:29" x14ac:dyDescent="0.25">
      <c r="A31" s="2">
        <v>1</v>
      </c>
      <c r="B31" s="2" t="s">
        <v>40</v>
      </c>
      <c r="C31" s="2">
        <v>48</v>
      </c>
      <c r="D31" s="1" t="s">
        <v>263</v>
      </c>
      <c r="E31" s="1" t="s">
        <v>263</v>
      </c>
      <c r="F31" s="2">
        <v>374</v>
      </c>
      <c r="G31" s="2" t="s">
        <v>10</v>
      </c>
      <c r="H31" s="1">
        <v>411</v>
      </c>
      <c r="I31" s="1">
        <v>2</v>
      </c>
      <c r="J31" s="1">
        <v>186</v>
      </c>
      <c r="K31" s="1">
        <v>114</v>
      </c>
      <c r="L31" s="1">
        <v>1</v>
      </c>
      <c r="M31" s="1">
        <v>1</v>
      </c>
      <c r="N31" s="2" t="s">
        <v>727</v>
      </c>
      <c r="O31" s="2" t="s">
        <v>727</v>
      </c>
      <c r="P31" s="2" t="s">
        <v>727</v>
      </c>
      <c r="Q31" s="2" t="s">
        <v>727</v>
      </c>
      <c r="R31" s="1">
        <v>5</v>
      </c>
      <c r="S31" s="1">
        <v>1</v>
      </c>
      <c r="T31" s="1">
        <v>0</v>
      </c>
      <c r="U31" s="1">
        <v>1</v>
      </c>
      <c r="V31" s="1">
        <v>11</v>
      </c>
      <c r="W31" s="1">
        <v>0</v>
      </c>
      <c r="X31" s="1">
        <v>10</v>
      </c>
      <c r="Y31" s="1">
        <f t="shared" si="9"/>
        <v>332</v>
      </c>
      <c r="Z31" s="1">
        <f t="shared" si="10"/>
        <v>79</v>
      </c>
      <c r="AA31" s="15">
        <f t="shared" si="11"/>
        <v>0.80778588807785889</v>
      </c>
      <c r="AB31" s="15">
        <f t="shared" si="12"/>
        <v>0.19221411192214111</v>
      </c>
      <c r="AC31" s="22"/>
    </row>
    <row r="32" spans="1:29" x14ac:dyDescent="0.25">
      <c r="A32" s="2">
        <v>2</v>
      </c>
      <c r="B32" s="2" t="s">
        <v>40</v>
      </c>
      <c r="C32" s="2">
        <v>48</v>
      </c>
      <c r="D32" s="1" t="s">
        <v>263</v>
      </c>
      <c r="E32" s="1" t="s">
        <v>263</v>
      </c>
      <c r="F32" s="2">
        <v>374</v>
      </c>
      <c r="G32" s="2" t="s">
        <v>11</v>
      </c>
      <c r="H32" s="1">
        <v>412</v>
      </c>
      <c r="I32" s="1">
        <v>7</v>
      </c>
      <c r="J32" s="1">
        <v>131</v>
      </c>
      <c r="K32" s="1">
        <v>146</v>
      </c>
      <c r="L32" s="1">
        <v>2</v>
      </c>
      <c r="M32" s="1">
        <v>1</v>
      </c>
      <c r="N32" s="2" t="s">
        <v>727</v>
      </c>
      <c r="O32" s="2" t="s">
        <v>727</v>
      </c>
      <c r="P32" s="2" t="s">
        <v>727</v>
      </c>
      <c r="Q32" s="2" t="s">
        <v>727</v>
      </c>
      <c r="R32" s="1">
        <v>6</v>
      </c>
      <c r="S32" s="1">
        <v>5</v>
      </c>
      <c r="T32" s="1">
        <v>0</v>
      </c>
      <c r="U32" s="1">
        <v>4</v>
      </c>
      <c r="V32" s="1">
        <v>8</v>
      </c>
      <c r="W32" s="1">
        <v>0</v>
      </c>
      <c r="X32" s="1">
        <v>8</v>
      </c>
      <c r="Y32" s="1">
        <f t="shared" si="9"/>
        <v>318</v>
      </c>
      <c r="Z32" s="1">
        <f t="shared" si="10"/>
        <v>94</v>
      </c>
      <c r="AA32" s="15">
        <f t="shared" si="11"/>
        <v>0.77184466019417475</v>
      </c>
      <c r="AB32" s="15">
        <f t="shared" si="12"/>
        <v>0.22815533980582525</v>
      </c>
      <c r="AC32" s="22"/>
    </row>
    <row r="33" spans="1:29" x14ac:dyDescent="0.25">
      <c r="D33" s="128" t="s">
        <v>677</v>
      </c>
      <c r="E33" s="129"/>
      <c r="F33" s="81">
        <v>1</v>
      </c>
      <c r="G33" s="81">
        <v>2</v>
      </c>
      <c r="H33" s="70">
        <f>SUM(H31:H32)</f>
        <v>823</v>
      </c>
      <c r="I33" s="70">
        <f t="shared" ref="I33:X33" si="18">SUM(I31:I32)</f>
        <v>9</v>
      </c>
      <c r="J33" s="70">
        <f t="shared" si="18"/>
        <v>317</v>
      </c>
      <c r="K33" s="70">
        <f t="shared" si="18"/>
        <v>260</v>
      </c>
      <c r="L33" s="70">
        <f t="shared" si="18"/>
        <v>3</v>
      </c>
      <c r="M33" s="70">
        <f t="shared" si="18"/>
        <v>2</v>
      </c>
      <c r="N33" s="120" t="s">
        <v>727</v>
      </c>
      <c r="O33" s="120" t="s">
        <v>727</v>
      </c>
      <c r="P33" s="120" t="s">
        <v>727</v>
      </c>
      <c r="Q33" s="120" t="s">
        <v>727</v>
      </c>
      <c r="R33" s="70">
        <f t="shared" si="18"/>
        <v>11</v>
      </c>
      <c r="S33" s="70">
        <f t="shared" si="18"/>
        <v>6</v>
      </c>
      <c r="T33" s="70">
        <f t="shared" si="18"/>
        <v>0</v>
      </c>
      <c r="U33" s="70">
        <f t="shared" si="18"/>
        <v>5</v>
      </c>
      <c r="V33" s="70">
        <f t="shared" si="18"/>
        <v>19</v>
      </c>
      <c r="W33" s="70">
        <f t="shared" si="18"/>
        <v>0</v>
      </c>
      <c r="X33" s="70">
        <f t="shared" si="18"/>
        <v>18</v>
      </c>
      <c r="Y33" s="70">
        <f t="shared" ref="Y33" si="19">SUM(I33:X33)</f>
        <v>650</v>
      </c>
      <c r="Z33" s="70">
        <f t="shared" ref="Z33" si="20">H33-Y33</f>
        <v>173</v>
      </c>
      <c r="AA33" s="71">
        <f t="shared" ref="AA33" si="21">Y33/H33</f>
        <v>0.7897934386391251</v>
      </c>
      <c r="AB33" s="71">
        <f t="shared" ref="AB33" si="22">Z33/H33</f>
        <v>0.21020656136087484</v>
      </c>
      <c r="AC33" s="22"/>
    </row>
    <row r="34" spans="1:29" x14ac:dyDescent="0.25">
      <c r="AC34" s="22"/>
    </row>
    <row r="35" spans="1:29" s="32" customFormat="1" x14ac:dyDescent="0.25">
      <c r="A35" s="31"/>
      <c r="B35" s="31"/>
      <c r="C35" s="31"/>
      <c r="E35" s="133" t="s">
        <v>51</v>
      </c>
      <c r="F35" s="134"/>
      <c r="G35" s="134"/>
      <c r="H35" s="134"/>
      <c r="I35" s="116" t="s">
        <v>0</v>
      </c>
      <c r="J35" s="116" t="s">
        <v>1</v>
      </c>
      <c r="K35" s="116" t="s">
        <v>2</v>
      </c>
      <c r="L35" s="116" t="s">
        <v>27</v>
      </c>
      <c r="M35" s="116" t="s">
        <v>3</v>
      </c>
      <c r="N35" s="116" t="s">
        <v>28</v>
      </c>
      <c r="O35" s="116" t="s">
        <v>25</v>
      </c>
      <c r="P35" s="116" t="s">
        <v>29</v>
      </c>
      <c r="Q35" s="116" t="s">
        <v>4</v>
      </c>
      <c r="R35" s="36" t="s">
        <v>26</v>
      </c>
      <c r="S35" s="37" t="s">
        <v>46</v>
      </c>
      <c r="T35" s="37"/>
      <c r="AA35" s="33"/>
      <c r="AB35" s="33"/>
      <c r="AC35" s="22"/>
    </row>
    <row r="36" spans="1:29" x14ac:dyDescent="0.25">
      <c r="B36" s="3"/>
      <c r="C36" s="3"/>
      <c r="E36" s="134"/>
      <c r="F36" s="134"/>
      <c r="G36" s="134"/>
      <c r="H36" s="134"/>
      <c r="I36" s="96">
        <v>16</v>
      </c>
      <c r="J36" s="96">
        <v>327</v>
      </c>
      <c r="K36" s="96">
        <v>270</v>
      </c>
      <c r="L36" s="96">
        <v>12</v>
      </c>
      <c r="M36" s="96">
        <v>7</v>
      </c>
      <c r="N36" s="96" t="s">
        <v>727</v>
      </c>
      <c r="O36" s="96" t="s">
        <v>727</v>
      </c>
      <c r="P36" s="96" t="s">
        <v>727</v>
      </c>
      <c r="Q36" s="96" t="s">
        <v>727</v>
      </c>
      <c r="R36" s="97">
        <f>W33</f>
        <v>0</v>
      </c>
      <c r="S36" s="98">
        <f>X33</f>
        <v>18</v>
      </c>
      <c r="T36" s="38"/>
      <c r="AA36" s="10"/>
      <c r="AB36" s="10"/>
      <c r="AC36" s="22"/>
    </row>
    <row r="37" spans="1:29" ht="6.75" customHeight="1" x14ac:dyDescent="0.25">
      <c r="B37" s="3"/>
      <c r="C37" s="3"/>
      <c r="H37" s="12"/>
      <c r="I37" s="3"/>
      <c r="J37" s="3"/>
      <c r="K37" s="3"/>
      <c r="L37" s="3"/>
      <c r="M37" s="3"/>
      <c r="N37" s="3"/>
      <c r="O37" s="3"/>
      <c r="P37" s="3"/>
      <c r="Q37" s="3"/>
      <c r="R37" s="39"/>
      <c r="S37" s="40"/>
      <c r="T37" s="40"/>
      <c r="AA37" s="10"/>
      <c r="AB37" s="10"/>
      <c r="AC37" s="22"/>
    </row>
    <row r="38" spans="1:29" s="13" customFormat="1" x14ac:dyDescent="0.25">
      <c r="A38" s="34"/>
      <c r="B38" s="34"/>
      <c r="C38" s="34"/>
      <c r="E38" s="133" t="s">
        <v>52</v>
      </c>
      <c r="F38" s="133"/>
      <c r="G38" s="133"/>
      <c r="H38" s="133"/>
      <c r="I38" s="147" t="s">
        <v>530</v>
      </c>
      <c r="J38" s="148"/>
      <c r="K38" s="148"/>
      <c r="L38" s="147" t="s">
        <v>531</v>
      </c>
      <c r="M38" s="147"/>
      <c r="N38" s="119" t="s">
        <v>28</v>
      </c>
      <c r="O38" s="119" t="s">
        <v>25</v>
      </c>
      <c r="P38" s="119" t="s">
        <v>29</v>
      </c>
      <c r="Q38" s="119" t="s">
        <v>4</v>
      </c>
      <c r="AA38" s="35"/>
      <c r="AB38" s="35"/>
      <c r="AC38" s="22"/>
    </row>
    <row r="39" spans="1:29" x14ac:dyDescent="0.25">
      <c r="B39" s="3"/>
      <c r="C39" s="3"/>
      <c r="E39" s="133"/>
      <c r="F39" s="133"/>
      <c r="G39" s="133"/>
      <c r="H39" s="133"/>
      <c r="I39" s="135">
        <f>I36+K36+M36</f>
        <v>293</v>
      </c>
      <c r="J39" s="136"/>
      <c r="K39" s="136"/>
      <c r="L39" s="135">
        <f>J36+L36</f>
        <v>339</v>
      </c>
      <c r="M39" s="136"/>
      <c r="N39" s="117" t="str">
        <f>N36</f>
        <v>N.P.</v>
      </c>
      <c r="O39" s="117" t="str">
        <f>O36</f>
        <v>N.P.</v>
      </c>
      <c r="P39" s="117" t="str">
        <f>P36</f>
        <v>N.P.</v>
      </c>
      <c r="Q39" s="117" t="str">
        <f>Q36</f>
        <v>N.P.</v>
      </c>
      <c r="AA39" s="10"/>
      <c r="AB39" s="10"/>
      <c r="AC39" s="22"/>
    </row>
    <row r="40" spans="1:29" x14ac:dyDescent="0.25">
      <c r="B40" s="3"/>
      <c r="C40" s="3"/>
      <c r="AC40" s="22"/>
    </row>
    <row r="41" spans="1:29" x14ac:dyDescent="0.25">
      <c r="AC41" s="22"/>
    </row>
    <row r="42" spans="1:29" x14ac:dyDescent="0.25">
      <c r="A42" s="2">
        <v>1</v>
      </c>
      <c r="B42" s="2" t="s">
        <v>40</v>
      </c>
      <c r="C42" s="2">
        <v>67</v>
      </c>
      <c r="D42" s="1" t="s">
        <v>264</v>
      </c>
      <c r="E42" s="1" t="s">
        <v>264</v>
      </c>
      <c r="F42" s="2">
        <v>617</v>
      </c>
      <c r="G42" s="2" t="s">
        <v>10</v>
      </c>
      <c r="H42" s="1">
        <v>676</v>
      </c>
      <c r="I42" s="1">
        <v>9</v>
      </c>
      <c r="J42" s="1">
        <v>70</v>
      </c>
      <c r="K42" s="1">
        <v>62</v>
      </c>
      <c r="L42" s="1">
        <v>5</v>
      </c>
      <c r="M42" s="1">
        <v>8</v>
      </c>
      <c r="N42" s="1">
        <v>59</v>
      </c>
      <c r="O42" s="2" t="s">
        <v>727</v>
      </c>
      <c r="P42" s="1">
        <v>97</v>
      </c>
      <c r="Q42" s="1">
        <v>103</v>
      </c>
      <c r="R42" s="1">
        <v>2</v>
      </c>
      <c r="S42" s="1">
        <v>0</v>
      </c>
      <c r="T42" s="1">
        <v>0</v>
      </c>
      <c r="U42" s="1">
        <v>2</v>
      </c>
      <c r="V42" s="1">
        <v>8</v>
      </c>
      <c r="W42" s="1">
        <v>0</v>
      </c>
      <c r="X42" s="1">
        <v>14</v>
      </c>
      <c r="Y42" s="1">
        <f t="shared" si="9"/>
        <v>439</v>
      </c>
      <c r="Z42" s="1">
        <f t="shared" si="10"/>
        <v>237</v>
      </c>
      <c r="AA42" s="15">
        <f t="shared" si="11"/>
        <v>0.64940828402366868</v>
      </c>
      <c r="AB42" s="15">
        <f t="shared" si="12"/>
        <v>0.35059171597633138</v>
      </c>
      <c r="AC42" s="22"/>
    </row>
    <row r="43" spans="1:29" x14ac:dyDescent="0.25">
      <c r="A43" s="2">
        <v>2</v>
      </c>
      <c r="B43" s="2" t="s">
        <v>40</v>
      </c>
      <c r="C43" s="2">
        <v>67</v>
      </c>
      <c r="D43" s="1" t="s">
        <v>264</v>
      </c>
      <c r="E43" s="1" t="s">
        <v>264</v>
      </c>
      <c r="F43" s="2">
        <v>617</v>
      </c>
      <c r="G43" s="2" t="s">
        <v>11</v>
      </c>
      <c r="H43" s="1">
        <v>677</v>
      </c>
      <c r="I43" s="1">
        <v>10</v>
      </c>
      <c r="J43" s="1">
        <v>64</v>
      </c>
      <c r="K43" s="1">
        <v>52</v>
      </c>
      <c r="L43" s="1">
        <v>14</v>
      </c>
      <c r="M43" s="1">
        <v>6</v>
      </c>
      <c r="N43" s="1">
        <v>65</v>
      </c>
      <c r="O43" s="2" t="s">
        <v>727</v>
      </c>
      <c r="P43" s="1">
        <v>91</v>
      </c>
      <c r="Q43" s="1">
        <v>96</v>
      </c>
      <c r="R43" s="1">
        <v>5</v>
      </c>
      <c r="S43" s="1">
        <v>0</v>
      </c>
      <c r="T43" s="1">
        <v>0</v>
      </c>
      <c r="U43" s="1">
        <v>1</v>
      </c>
      <c r="V43" s="1">
        <v>6</v>
      </c>
      <c r="W43" s="1">
        <v>0</v>
      </c>
      <c r="X43" s="1">
        <v>26</v>
      </c>
      <c r="Y43" s="1">
        <f t="shared" si="9"/>
        <v>436</v>
      </c>
      <c r="Z43" s="1">
        <f t="shared" si="10"/>
        <v>241</v>
      </c>
      <c r="AA43" s="15">
        <f t="shared" si="11"/>
        <v>0.64401772525849332</v>
      </c>
      <c r="AB43" s="15">
        <f t="shared" si="12"/>
        <v>0.35598227474150662</v>
      </c>
      <c r="AC43" s="22"/>
    </row>
    <row r="44" spans="1:29" x14ac:dyDescent="0.25">
      <c r="A44" s="2">
        <v>3</v>
      </c>
      <c r="B44" s="2" t="s">
        <v>40</v>
      </c>
      <c r="C44" s="2">
        <v>67</v>
      </c>
      <c r="D44" s="1" t="s">
        <v>264</v>
      </c>
      <c r="E44" s="1" t="s">
        <v>264</v>
      </c>
      <c r="F44" s="2">
        <v>618</v>
      </c>
      <c r="G44" s="2" t="s">
        <v>10</v>
      </c>
      <c r="H44" s="1">
        <v>523</v>
      </c>
      <c r="I44" s="1">
        <v>4</v>
      </c>
      <c r="J44" s="1">
        <v>86</v>
      </c>
      <c r="K44" s="1">
        <v>75</v>
      </c>
      <c r="L44" s="1">
        <v>5</v>
      </c>
      <c r="M44" s="1">
        <v>7</v>
      </c>
      <c r="N44" s="1">
        <v>60</v>
      </c>
      <c r="O44" s="2" t="s">
        <v>727</v>
      </c>
      <c r="P44" s="1">
        <v>49</v>
      </c>
      <c r="Q44" s="1">
        <v>17</v>
      </c>
      <c r="R44" s="1">
        <v>5</v>
      </c>
      <c r="S44" s="1">
        <v>2</v>
      </c>
      <c r="T44" s="1">
        <v>0</v>
      </c>
      <c r="U44" s="1">
        <v>1</v>
      </c>
      <c r="V44" s="1">
        <v>9</v>
      </c>
      <c r="W44" s="1">
        <v>0</v>
      </c>
      <c r="X44" s="1">
        <v>11</v>
      </c>
      <c r="Y44" s="1">
        <f t="shared" si="9"/>
        <v>331</v>
      </c>
      <c r="Z44" s="1">
        <f t="shared" si="10"/>
        <v>192</v>
      </c>
      <c r="AA44" s="15">
        <f t="shared" si="11"/>
        <v>0.63288718929254306</v>
      </c>
      <c r="AB44" s="15">
        <f t="shared" si="12"/>
        <v>0.36711281070745699</v>
      </c>
      <c r="AC44" s="22"/>
    </row>
    <row r="45" spans="1:29" x14ac:dyDescent="0.25">
      <c r="A45" s="2">
        <v>4</v>
      </c>
      <c r="B45" s="2" t="s">
        <v>40</v>
      </c>
      <c r="C45" s="2">
        <v>67</v>
      </c>
      <c r="D45" s="1" t="s">
        <v>264</v>
      </c>
      <c r="E45" s="1" t="s">
        <v>264</v>
      </c>
      <c r="F45" s="2">
        <v>618</v>
      </c>
      <c r="G45" s="2" t="s">
        <v>11</v>
      </c>
      <c r="H45" s="1"/>
      <c r="I45" s="144" t="s">
        <v>729</v>
      </c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6"/>
      <c r="AC45" s="22"/>
    </row>
    <row r="46" spans="1:29" x14ac:dyDescent="0.25">
      <c r="A46" s="2">
        <v>5</v>
      </c>
      <c r="B46" s="2" t="s">
        <v>40</v>
      </c>
      <c r="C46" s="2">
        <v>67</v>
      </c>
      <c r="D46" s="1" t="s">
        <v>264</v>
      </c>
      <c r="E46" s="1" t="s">
        <v>264</v>
      </c>
      <c r="F46" s="2">
        <v>618</v>
      </c>
      <c r="G46" s="2" t="s">
        <v>12</v>
      </c>
      <c r="H46" s="1">
        <v>524</v>
      </c>
      <c r="I46" s="1">
        <v>11</v>
      </c>
      <c r="J46" s="1">
        <v>60</v>
      </c>
      <c r="K46" s="1">
        <v>65</v>
      </c>
      <c r="L46" s="1">
        <v>9</v>
      </c>
      <c r="M46" s="1">
        <v>3</v>
      </c>
      <c r="N46" s="1">
        <v>54</v>
      </c>
      <c r="O46" s="2" t="s">
        <v>727</v>
      </c>
      <c r="P46" s="1">
        <v>72</v>
      </c>
      <c r="Q46" s="1">
        <v>31</v>
      </c>
      <c r="R46" s="1">
        <v>8</v>
      </c>
      <c r="S46" s="1">
        <v>0</v>
      </c>
      <c r="T46" s="1">
        <v>1</v>
      </c>
      <c r="U46" s="1">
        <v>3</v>
      </c>
      <c r="V46" s="1">
        <v>4</v>
      </c>
      <c r="W46" s="1">
        <v>3</v>
      </c>
      <c r="X46" s="1">
        <v>14</v>
      </c>
      <c r="Y46" s="1">
        <f t="shared" si="9"/>
        <v>338</v>
      </c>
      <c r="Z46" s="1">
        <f t="shared" si="10"/>
        <v>186</v>
      </c>
      <c r="AA46" s="15">
        <f t="shared" si="11"/>
        <v>0.64503816793893132</v>
      </c>
      <c r="AB46" s="15">
        <f t="shared" si="12"/>
        <v>0.35496183206106868</v>
      </c>
      <c r="AC46" s="22"/>
    </row>
    <row r="47" spans="1:29" x14ac:dyDescent="0.25">
      <c r="A47" s="2">
        <v>6</v>
      </c>
      <c r="B47" s="2" t="s">
        <v>40</v>
      </c>
      <c r="C47" s="2">
        <v>67</v>
      </c>
      <c r="D47" s="1" t="s">
        <v>264</v>
      </c>
      <c r="E47" s="1" t="s">
        <v>264</v>
      </c>
      <c r="F47" s="2">
        <v>619</v>
      </c>
      <c r="G47" s="2" t="s">
        <v>10</v>
      </c>
      <c r="H47" s="1">
        <v>596</v>
      </c>
      <c r="I47" s="1">
        <v>8</v>
      </c>
      <c r="J47" s="1">
        <v>69</v>
      </c>
      <c r="K47" s="1">
        <v>73</v>
      </c>
      <c r="L47" s="1">
        <v>17</v>
      </c>
      <c r="M47" s="1">
        <v>4</v>
      </c>
      <c r="N47" s="1">
        <v>56</v>
      </c>
      <c r="O47" s="2" t="s">
        <v>727</v>
      </c>
      <c r="P47" s="1">
        <v>118</v>
      </c>
      <c r="Q47" s="1">
        <v>39</v>
      </c>
      <c r="R47" s="1">
        <v>9</v>
      </c>
      <c r="S47" s="1">
        <v>0</v>
      </c>
      <c r="T47" s="1">
        <v>4</v>
      </c>
      <c r="U47" s="1">
        <v>3</v>
      </c>
      <c r="V47" s="1">
        <v>8</v>
      </c>
      <c r="W47" s="1">
        <v>0</v>
      </c>
      <c r="X47" s="1">
        <v>18</v>
      </c>
      <c r="Y47" s="1">
        <f t="shared" si="9"/>
        <v>426</v>
      </c>
      <c r="Z47" s="1">
        <f t="shared" si="10"/>
        <v>170</v>
      </c>
      <c r="AA47" s="15">
        <f t="shared" si="11"/>
        <v>0.71476510067114096</v>
      </c>
      <c r="AB47" s="15">
        <f t="shared" si="12"/>
        <v>0.28523489932885904</v>
      </c>
      <c r="AC47" s="22"/>
    </row>
    <row r="48" spans="1:29" x14ac:dyDescent="0.25">
      <c r="A48" s="2">
        <v>7</v>
      </c>
      <c r="B48" s="2" t="s">
        <v>40</v>
      </c>
      <c r="C48" s="2">
        <v>67</v>
      </c>
      <c r="D48" s="1" t="s">
        <v>264</v>
      </c>
      <c r="E48" s="1" t="s">
        <v>264</v>
      </c>
      <c r="F48" s="2">
        <v>619</v>
      </c>
      <c r="G48" s="2" t="s">
        <v>11</v>
      </c>
      <c r="H48" s="1">
        <v>596</v>
      </c>
      <c r="I48" s="1">
        <v>6</v>
      </c>
      <c r="J48" s="1">
        <v>55</v>
      </c>
      <c r="K48" s="1">
        <v>93</v>
      </c>
      <c r="L48" s="1">
        <v>12</v>
      </c>
      <c r="M48" s="1">
        <v>8</v>
      </c>
      <c r="N48" s="1">
        <v>47</v>
      </c>
      <c r="O48" s="2" t="s">
        <v>727</v>
      </c>
      <c r="P48" s="1">
        <v>113</v>
      </c>
      <c r="Q48" s="1">
        <v>41</v>
      </c>
      <c r="R48" s="1">
        <v>9</v>
      </c>
      <c r="S48" s="1">
        <v>0</v>
      </c>
      <c r="T48" s="1">
        <v>0</v>
      </c>
      <c r="U48" s="1">
        <v>0</v>
      </c>
      <c r="V48" s="1">
        <v>7</v>
      </c>
      <c r="W48" s="1">
        <v>0</v>
      </c>
      <c r="X48" s="1">
        <v>7</v>
      </c>
      <c r="Y48" s="1">
        <f t="shared" si="9"/>
        <v>398</v>
      </c>
      <c r="Z48" s="1">
        <f t="shared" si="10"/>
        <v>198</v>
      </c>
      <c r="AA48" s="15">
        <f t="shared" si="11"/>
        <v>0.66778523489932884</v>
      </c>
      <c r="AB48" s="15">
        <f t="shared" si="12"/>
        <v>0.33221476510067116</v>
      </c>
      <c r="AC48" s="22"/>
    </row>
    <row r="49" spans="1:29" x14ac:dyDescent="0.25">
      <c r="A49" s="2">
        <v>8</v>
      </c>
      <c r="B49" s="2" t="s">
        <v>40</v>
      </c>
      <c r="C49" s="2">
        <v>67</v>
      </c>
      <c r="D49" s="1" t="s">
        <v>264</v>
      </c>
      <c r="E49" s="1" t="s">
        <v>264</v>
      </c>
      <c r="F49" s="2">
        <v>619</v>
      </c>
      <c r="G49" s="2" t="s">
        <v>12</v>
      </c>
      <c r="H49" s="1">
        <v>597</v>
      </c>
      <c r="I49" s="1">
        <v>10</v>
      </c>
      <c r="J49" s="1">
        <v>73</v>
      </c>
      <c r="K49" s="1">
        <v>73</v>
      </c>
      <c r="L49" s="1">
        <v>17</v>
      </c>
      <c r="M49" s="1">
        <v>3</v>
      </c>
      <c r="N49" s="1">
        <v>53</v>
      </c>
      <c r="O49" s="2" t="s">
        <v>727</v>
      </c>
      <c r="P49" s="1">
        <v>70</v>
      </c>
      <c r="Q49" s="1">
        <v>46</v>
      </c>
      <c r="R49" s="1">
        <v>7</v>
      </c>
      <c r="S49" s="1">
        <v>0</v>
      </c>
      <c r="T49" s="1">
        <v>2</v>
      </c>
      <c r="U49" s="1">
        <v>1</v>
      </c>
      <c r="V49" s="1">
        <v>5</v>
      </c>
      <c r="W49" s="1">
        <v>0</v>
      </c>
      <c r="X49" s="1">
        <v>13</v>
      </c>
      <c r="Y49" s="1">
        <f t="shared" si="9"/>
        <v>373</v>
      </c>
      <c r="Z49" s="1">
        <f t="shared" si="10"/>
        <v>224</v>
      </c>
      <c r="AA49" s="15">
        <f t="shared" si="11"/>
        <v>0.6247906197654941</v>
      </c>
      <c r="AB49" s="15">
        <f t="shared" si="12"/>
        <v>0.37520938023450584</v>
      </c>
      <c r="AC49" s="22"/>
    </row>
    <row r="50" spans="1:29" x14ac:dyDescent="0.25">
      <c r="A50" s="2">
        <v>9</v>
      </c>
      <c r="B50" s="2" t="s">
        <v>40</v>
      </c>
      <c r="C50" s="2">
        <v>67</v>
      </c>
      <c r="D50" s="1" t="s">
        <v>264</v>
      </c>
      <c r="E50" s="1" t="s">
        <v>264</v>
      </c>
      <c r="F50" s="2">
        <v>620</v>
      </c>
      <c r="G50" s="2" t="s">
        <v>10</v>
      </c>
      <c r="H50" s="1">
        <v>619</v>
      </c>
      <c r="I50" s="1">
        <v>16</v>
      </c>
      <c r="J50" s="1">
        <v>59</v>
      </c>
      <c r="K50" s="1">
        <v>58</v>
      </c>
      <c r="L50" s="1">
        <v>12</v>
      </c>
      <c r="M50" s="1">
        <v>9</v>
      </c>
      <c r="N50" s="1">
        <v>64</v>
      </c>
      <c r="O50" s="2" t="s">
        <v>727</v>
      </c>
      <c r="P50" s="1">
        <v>108</v>
      </c>
      <c r="Q50" s="1">
        <v>40</v>
      </c>
      <c r="R50" s="1">
        <v>2</v>
      </c>
      <c r="S50" s="1">
        <v>1</v>
      </c>
      <c r="T50" s="1">
        <v>1</v>
      </c>
      <c r="U50" s="1">
        <v>0</v>
      </c>
      <c r="V50" s="1">
        <v>3</v>
      </c>
      <c r="W50" s="1">
        <v>0</v>
      </c>
      <c r="X50" s="1">
        <v>0</v>
      </c>
      <c r="Y50" s="1">
        <f t="shared" si="9"/>
        <v>373</v>
      </c>
      <c r="Z50" s="1">
        <f t="shared" si="10"/>
        <v>246</v>
      </c>
      <c r="AA50" s="15">
        <f t="shared" si="11"/>
        <v>0.60258481421647814</v>
      </c>
      <c r="AB50" s="15">
        <f t="shared" si="12"/>
        <v>0.39741518578352181</v>
      </c>
      <c r="AC50" s="22"/>
    </row>
    <row r="51" spans="1:29" x14ac:dyDescent="0.25">
      <c r="A51" s="2">
        <v>10</v>
      </c>
      <c r="B51" s="2" t="s">
        <v>40</v>
      </c>
      <c r="C51" s="2">
        <v>67</v>
      </c>
      <c r="D51" s="1" t="s">
        <v>264</v>
      </c>
      <c r="E51" s="1" t="s">
        <v>264</v>
      </c>
      <c r="F51" s="2">
        <v>620</v>
      </c>
      <c r="G51" s="2" t="s">
        <v>11</v>
      </c>
      <c r="H51" s="1">
        <v>619</v>
      </c>
      <c r="I51" s="1">
        <v>15</v>
      </c>
      <c r="J51" s="1">
        <v>50</v>
      </c>
      <c r="K51" s="1">
        <v>75</v>
      </c>
      <c r="L51" s="1">
        <v>12</v>
      </c>
      <c r="M51" s="1">
        <v>13</v>
      </c>
      <c r="N51" s="1">
        <v>75</v>
      </c>
      <c r="O51" s="2" t="s">
        <v>727</v>
      </c>
      <c r="P51" s="1">
        <v>78</v>
      </c>
      <c r="Q51" s="1">
        <v>50</v>
      </c>
      <c r="R51" s="1">
        <v>3</v>
      </c>
      <c r="S51" s="1">
        <v>3</v>
      </c>
      <c r="T51" s="1">
        <v>0</v>
      </c>
      <c r="U51" s="1">
        <v>0</v>
      </c>
      <c r="V51" s="1">
        <v>5</v>
      </c>
      <c r="W51" s="1">
        <v>0</v>
      </c>
      <c r="X51" s="1">
        <v>17</v>
      </c>
      <c r="Y51" s="1">
        <f t="shared" si="9"/>
        <v>396</v>
      </c>
      <c r="Z51" s="1">
        <f t="shared" si="10"/>
        <v>223</v>
      </c>
      <c r="AA51" s="15">
        <f t="shared" si="11"/>
        <v>0.63974151857835215</v>
      </c>
      <c r="AB51" s="15">
        <f t="shared" si="12"/>
        <v>0.36025848142164779</v>
      </c>
      <c r="AC51" s="22"/>
    </row>
    <row r="52" spans="1:29" x14ac:dyDescent="0.25">
      <c r="A52" s="2">
        <v>11</v>
      </c>
      <c r="B52" s="2" t="s">
        <v>40</v>
      </c>
      <c r="C52" s="2">
        <v>67</v>
      </c>
      <c r="D52" s="1" t="s">
        <v>264</v>
      </c>
      <c r="E52" s="1" t="s">
        <v>264</v>
      </c>
      <c r="F52" s="2">
        <v>620</v>
      </c>
      <c r="G52" s="2" t="s">
        <v>12</v>
      </c>
      <c r="H52" s="1">
        <v>619</v>
      </c>
      <c r="I52" s="1">
        <v>7</v>
      </c>
      <c r="J52" s="1">
        <v>67</v>
      </c>
      <c r="K52" s="1">
        <v>66</v>
      </c>
      <c r="L52" s="1">
        <v>7</v>
      </c>
      <c r="M52" s="1">
        <v>2</v>
      </c>
      <c r="N52" s="1">
        <v>63</v>
      </c>
      <c r="O52" s="2" t="s">
        <v>727</v>
      </c>
      <c r="P52" s="1">
        <v>87</v>
      </c>
      <c r="Q52" s="1">
        <v>55</v>
      </c>
      <c r="R52" s="1">
        <v>2</v>
      </c>
      <c r="S52" s="1">
        <v>2</v>
      </c>
      <c r="T52" s="1">
        <v>0</v>
      </c>
      <c r="U52" s="1">
        <v>1</v>
      </c>
      <c r="V52" s="1">
        <v>6</v>
      </c>
      <c r="W52" s="1">
        <v>0</v>
      </c>
      <c r="X52" s="1">
        <v>17</v>
      </c>
      <c r="Y52" s="1">
        <f t="shared" si="9"/>
        <v>382</v>
      </c>
      <c r="Z52" s="1">
        <f t="shared" si="10"/>
        <v>237</v>
      </c>
      <c r="AA52" s="15">
        <f t="shared" si="11"/>
        <v>0.61712439418416798</v>
      </c>
      <c r="AB52" s="15">
        <f t="shared" si="12"/>
        <v>0.38287560581583197</v>
      </c>
      <c r="AC52" s="22"/>
    </row>
    <row r="53" spans="1:29" x14ac:dyDescent="0.25">
      <c r="A53" s="2">
        <v>12</v>
      </c>
      <c r="B53" s="2" t="s">
        <v>40</v>
      </c>
      <c r="C53" s="2">
        <v>67</v>
      </c>
      <c r="D53" s="1" t="s">
        <v>264</v>
      </c>
      <c r="E53" s="1" t="s">
        <v>264</v>
      </c>
      <c r="F53" s="2">
        <v>620</v>
      </c>
      <c r="G53" s="2" t="s">
        <v>13</v>
      </c>
      <c r="H53" s="1">
        <v>619</v>
      </c>
      <c r="I53" s="1">
        <v>16</v>
      </c>
      <c r="J53" s="1">
        <v>52</v>
      </c>
      <c r="K53" s="1">
        <v>64</v>
      </c>
      <c r="L53" s="1">
        <v>23</v>
      </c>
      <c r="M53" s="1">
        <v>10</v>
      </c>
      <c r="N53" s="1">
        <v>86</v>
      </c>
      <c r="O53" s="2" t="s">
        <v>727</v>
      </c>
      <c r="P53" s="1">
        <v>74</v>
      </c>
      <c r="Q53" s="1">
        <v>33</v>
      </c>
      <c r="R53" s="1">
        <v>7</v>
      </c>
      <c r="S53" s="1">
        <v>0</v>
      </c>
      <c r="T53" s="1">
        <v>0</v>
      </c>
      <c r="U53" s="1">
        <v>0</v>
      </c>
      <c r="V53" s="1">
        <v>6</v>
      </c>
      <c r="W53" s="1">
        <v>0</v>
      </c>
      <c r="X53" s="1">
        <v>17</v>
      </c>
      <c r="Y53" s="1">
        <f t="shared" si="9"/>
        <v>388</v>
      </c>
      <c r="Z53" s="1">
        <f t="shared" si="10"/>
        <v>231</v>
      </c>
      <c r="AA53" s="15">
        <f t="shared" si="11"/>
        <v>0.62681744749596124</v>
      </c>
      <c r="AB53" s="15">
        <f t="shared" si="12"/>
        <v>0.37318255250403876</v>
      </c>
      <c r="AC53" s="22"/>
    </row>
    <row r="54" spans="1:29" x14ac:dyDescent="0.25">
      <c r="A54" s="2">
        <v>13</v>
      </c>
      <c r="B54" s="2" t="s">
        <v>40</v>
      </c>
      <c r="C54" s="2">
        <v>67</v>
      </c>
      <c r="D54" s="1" t="s">
        <v>264</v>
      </c>
      <c r="E54" s="1" t="s">
        <v>264</v>
      </c>
      <c r="F54" s="2">
        <v>621</v>
      </c>
      <c r="G54" s="2" t="s">
        <v>10</v>
      </c>
      <c r="H54" s="1">
        <v>737</v>
      </c>
      <c r="I54" s="1">
        <v>16</v>
      </c>
      <c r="J54" s="1">
        <v>68</v>
      </c>
      <c r="K54" s="1">
        <v>61</v>
      </c>
      <c r="L54" s="1">
        <v>12</v>
      </c>
      <c r="M54" s="1">
        <v>7</v>
      </c>
      <c r="N54" s="1">
        <v>60</v>
      </c>
      <c r="O54" s="2" t="s">
        <v>727</v>
      </c>
      <c r="P54" s="1">
        <v>140</v>
      </c>
      <c r="Q54" s="1">
        <v>81</v>
      </c>
      <c r="R54" s="1">
        <v>9</v>
      </c>
      <c r="S54" s="1">
        <v>0</v>
      </c>
      <c r="T54" s="1">
        <v>0</v>
      </c>
      <c r="U54" s="1">
        <v>1</v>
      </c>
      <c r="V54" s="1">
        <v>6</v>
      </c>
      <c r="W54" s="1">
        <v>0</v>
      </c>
      <c r="X54" s="1">
        <v>12</v>
      </c>
      <c r="Y54" s="1">
        <f t="shared" si="9"/>
        <v>473</v>
      </c>
      <c r="Z54" s="1">
        <f t="shared" si="10"/>
        <v>264</v>
      </c>
      <c r="AA54" s="15">
        <f t="shared" si="11"/>
        <v>0.64179104477611937</v>
      </c>
      <c r="AB54" s="15">
        <f t="shared" si="12"/>
        <v>0.35820895522388058</v>
      </c>
      <c r="AC54" s="22"/>
    </row>
    <row r="55" spans="1:29" x14ac:dyDescent="0.25">
      <c r="A55" s="2">
        <v>14</v>
      </c>
      <c r="B55" s="2" t="s">
        <v>40</v>
      </c>
      <c r="C55" s="2">
        <v>67</v>
      </c>
      <c r="D55" s="1" t="s">
        <v>264</v>
      </c>
      <c r="E55" s="1" t="s">
        <v>264</v>
      </c>
      <c r="F55" s="2">
        <v>621</v>
      </c>
      <c r="G55" s="2" t="s">
        <v>11</v>
      </c>
      <c r="H55" s="1">
        <v>738</v>
      </c>
      <c r="I55" s="1">
        <v>16</v>
      </c>
      <c r="J55" s="1">
        <v>89</v>
      </c>
      <c r="K55" s="1">
        <v>61</v>
      </c>
      <c r="L55" s="1">
        <v>10</v>
      </c>
      <c r="M55" s="1">
        <v>3</v>
      </c>
      <c r="N55" s="1">
        <v>50</v>
      </c>
      <c r="O55" s="2" t="s">
        <v>727</v>
      </c>
      <c r="P55" s="1">
        <v>120</v>
      </c>
      <c r="Q55" s="1">
        <v>77</v>
      </c>
      <c r="R55" s="1">
        <v>13</v>
      </c>
      <c r="S55" s="1">
        <v>2</v>
      </c>
      <c r="T55" s="1">
        <v>0</v>
      </c>
      <c r="U55" s="1">
        <v>2</v>
      </c>
      <c r="V55" s="1">
        <v>13</v>
      </c>
      <c r="W55" s="1">
        <v>0</v>
      </c>
      <c r="X55" s="1">
        <v>13</v>
      </c>
      <c r="Y55" s="1">
        <f t="shared" si="9"/>
        <v>469</v>
      </c>
      <c r="Z55" s="1">
        <f t="shared" si="10"/>
        <v>269</v>
      </c>
      <c r="AA55" s="15">
        <f t="shared" si="11"/>
        <v>0.6355013550135501</v>
      </c>
      <c r="AB55" s="15">
        <f t="shared" si="12"/>
        <v>0.36449864498644985</v>
      </c>
      <c r="AC55" s="22"/>
    </row>
    <row r="56" spans="1:29" x14ac:dyDescent="0.25">
      <c r="A56" s="2">
        <v>15</v>
      </c>
      <c r="B56" s="2" t="s">
        <v>40</v>
      </c>
      <c r="C56" s="2">
        <v>67</v>
      </c>
      <c r="D56" s="1" t="s">
        <v>264</v>
      </c>
      <c r="E56" s="1" t="s">
        <v>264</v>
      </c>
      <c r="F56" s="2">
        <v>622</v>
      </c>
      <c r="G56" s="2" t="s">
        <v>10</v>
      </c>
      <c r="H56" s="1">
        <v>645</v>
      </c>
      <c r="I56" s="1">
        <v>9</v>
      </c>
      <c r="J56" s="1">
        <v>37</v>
      </c>
      <c r="K56" s="1">
        <v>78</v>
      </c>
      <c r="L56" s="1">
        <v>17</v>
      </c>
      <c r="M56" s="1">
        <v>3</v>
      </c>
      <c r="N56" s="1">
        <v>94</v>
      </c>
      <c r="O56" s="2" t="s">
        <v>727</v>
      </c>
      <c r="P56" s="1">
        <v>93</v>
      </c>
      <c r="Q56" s="1">
        <v>47</v>
      </c>
      <c r="R56" s="1">
        <v>7</v>
      </c>
      <c r="S56" s="1">
        <v>1</v>
      </c>
      <c r="T56" s="1">
        <v>0</v>
      </c>
      <c r="U56" s="1">
        <v>5</v>
      </c>
      <c r="V56" s="1">
        <v>5</v>
      </c>
      <c r="W56" s="1">
        <v>0</v>
      </c>
      <c r="X56" s="1">
        <v>22</v>
      </c>
      <c r="Y56" s="1">
        <f t="shared" si="9"/>
        <v>418</v>
      </c>
      <c r="Z56" s="1">
        <f t="shared" si="10"/>
        <v>227</v>
      </c>
      <c r="AA56" s="15">
        <f t="shared" si="11"/>
        <v>0.64806201550387599</v>
      </c>
      <c r="AB56" s="15">
        <f t="shared" si="12"/>
        <v>0.35193798449612401</v>
      </c>
      <c r="AC56" s="22"/>
    </row>
    <row r="57" spans="1:29" x14ac:dyDescent="0.25">
      <c r="A57" s="2">
        <v>16</v>
      </c>
      <c r="B57" s="2" t="s">
        <v>40</v>
      </c>
      <c r="C57" s="2">
        <v>67</v>
      </c>
      <c r="D57" s="1" t="s">
        <v>264</v>
      </c>
      <c r="E57" s="1" t="s">
        <v>264</v>
      </c>
      <c r="F57" s="2">
        <v>622</v>
      </c>
      <c r="G57" s="2" t="s">
        <v>11</v>
      </c>
      <c r="H57" s="1">
        <v>645</v>
      </c>
      <c r="I57" s="1">
        <v>10</v>
      </c>
      <c r="J57" s="1">
        <v>50</v>
      </c>
      <c r="K57" s="1">
        <v>97</v>
      </c>
      <c r="L57" s="1">
        <v>19</v>
      </c>
      <c r="M57" s="1">
        <v>6</v>
      </c>
      <c r="N57" s="1">
        <v>72</v>
      </c>
      <c r="O57" s="2" t="s">
        <v>727</v>
      </c>
      <c r="P57" s="1">
        <v>92</v>
      </c>
      <c r="Q57" s="1">
        <v>48</v>
      </c>
      <c r="R57" s="1">
        <v>11</v>
      </c>
      <c r="S57" s="1">
        <v>1</v>
      </c>
      <c r="T57" s="1">
        <v>0</v>
      </c>
      <c r="U57" s="1">
        <v>0</v>
      </c>
      <c r="V57" s="1">
        <v>2</v>
      </c>
      <c r="W57" s="1">
        <v>0</v>
      </c>
      <c r="X57" s="1">
        <v>17</v>
      </c>
      <c r="Y57" s="1">
        <f t="shared" si="9"/>
        <v>425</v>
      </c>
      <c r="Z57" s="1">
        <f t="shared" si="10"/>
        <v>220</v>
      </c>
      <c r="AA57" s="15">
        <f t="shared" si="11"/>
        <v>0.65891472868217049</v>
      </c>
      <c r="AB57" s="15">
        <f t="shared" si="12"/>
        <v>0.34108527131782945</v>
      </c>
      <c r="AC57" s="22"/>
    </row>
    <row r="58" spans="1:29" x14ac:dyDescent="0.25">
      <c r="A58" s="2">
        <v>17</v>
      </c>
      <c r="B58" s="2" t="s">
        <v>40</v>
      </c>
      <c r="C58" s="2">
        <v>67</v>
      </c>
      <c r="D58" s="1" t="s">
        <v>264</v>
      </c>
      <c r="E58" s="1" t="s">
        <v>264</v>
      </c>
      <c r="F58" s="2">
        <v>622</v>
      </c>
      <c r="G58" s="2" t="s">
        <v>12</v>
      </c>
      <c r="H58" s="1">
        <v>645</v>
      </c>
      <c r="I58" s="1">
        <v>11</v>
      </c>
      <c r="J58" s="1">
        <v>63</v>
      </c>
      <c r="K58" s="1">
        <v>114</v>
      </c>
      <c r="L58" s="1">
        <v>12</v>
      </c>
      <c r="M58" s="1">
        <v>6</v>
      </c>
      <c r="N58" s="1">
        <v>62</v>
      </c>
      <c r="O58" s="2" t="s">
        <v>727</v>
      </c>
      <c r="P58" s="1">
        <v>98</v>
      </c>
      <c r="Q58" s="1">
        <v>20</v>
      </c>
      <c r="R58" s="1">
        <v>22</v>
      </c>
      <c r="S58" s="1">
        <v>0</v>
      </c>
      <c r="T58" s="1">
        <v>0</v>
      </c>
      <c r="U58" s="1">
        <v>0</v>
      </c>
      <c r="V58" s="1">
        <v>3</v>
      </c>
      <c r="W58" s="1">
        <v>0</v>
      </c>
      <c r="X58" s="1">
        <v>16</v>
      </c>
      <c r="Y58" s="1">
        <f t="shared" si="9"/>
        <v>427</v>
      </c>
      <c r="Z58" s="1">
        <f t="shared" si="10"/>
        <v>218</v>
      </c>
      <c r="AA58" s="15">
        <f t="shared" si="11"/>
        <v>0.66201550387596897</v>
      </c>
      <c r="AB58" s="15">
        <f t="shared" si="12"/>
        <v>0.33798449612403103</v>
      </c>
      <c r="AC58" s="22"/>
    </row>
    <row r="59" spans="1:29" x14ac:dyDescent="0.25">
      <c r="A59" s="2">
        <v>18</v>
      </c>
      <c r="B59" s="2" t="s">
        <v>40</v>
      </c>
      <c r="C59" s="2">
        <v>67</v>
      </c>
      <c r="D59" s="1" t="s">
        <v>264</v>
      </c>
      <c r="E59" s="1" t="s">
        <v>265</v>
      </c>
      <c r="F59" s="2">
        <v>623</v>
      </c>
      <c r="G59" s="2" t="s">
        <v>10</v>
      </c>
      <c r="H59" s="1">
        <v>402</v>
      </c>
      <c r="I59" s="1">
        <v>5</v>
      </c>
      <c r="J59" s="1">
        <v>33</v>
      </c>
      <c r="K59" s="1">
        <v>103</v>
      </c>
      <c r="L59" s="1">
        <v>12</v>
      </c>
      <c r="M59" s="1">
        <v>3</v>
      </c>
      <c r="N59" s="1">
        <v>37</v>
      </c>
      <c r="O59" s="2" t="s">
        <v>727</v>
      </c>
      <c r="P59" s="1">
        <v>40</v>
      </c>
      <c r="Q59" s="1">
        <v>22</v>
      </c>
      <c r="R59" s="1">
        <v>11</v>
      </c>
      <c r="S59" s="1">
        <v>1</v>
      </c>
      <c r="T59" s="1">
        <v>0</v>
      </c>
      <c r="U59" s="1">
        <v>8</v>
      </c>
      <c r="V59" s="1">
        <v>0</v>
      </c>
      <c r="W59" s="1">
        <v>0</v>
      </c>
      <c r="X59" s="1">
        <v>10</v>
      </c>
      <c r="Y59" s="1">
        <f t="shared" si="9"/>
        <v>285</v>
      </c>
      <c r="Z59" s="1">
        <f t="shared" si="10"/>
        <v>117</v>
      </c>
      <c r="AA59" s="15">
        <f t="shared" si="11"/>
        <v>0.70895522388059706</v>
      </c>
      <c r="AB59" s="15">
        <f t="shared" si="12"/>
        <v>0.29104477611940299</v>
      </c>
      <c r="AC59" s="22"/>
    </row>
    <row r="60" spans="1:29" x14ac:dyDescent="0.25">
      <c r="A60" s="2">
        <v>19</v>
      </c>
      <c r="B60" s="2" t="s">
        <v>40</v>
      </c>
      <c r="C60" s="2">
        <v>67</v>
      </c>
      <c r="D60" s="1" t="s">
        <v>264</v>
      </c>
      <c r="E60" s="1" t="s">
        <v>265</v>
      </c>
      <c r="F60" s="2">
        <v>623</v>
      </c>
      <c r="G60" s="2" t="s">
        <v>11</v>
      </c>
      <c r="H60" s="1">
        <v>403</v>
      </c>
      <c r="I60" s="1">
        <v>14</v>
      </c>
      <c r="J60" s="1">
        <v>40</v>
      </c>
      <c r="K60" s="1">
        <v>100</v>
      </c>
      <c r="L60" s="1">
        <v>17</v>
      </c>
      <c r="M60" s="1">
        <v>6</v>
      </c>
      <c r="N60" s="1">
        <v>28</v>
      </c>
      <c r="O60" s="2" t="s">
        <v>727</v>
      </c>
      <c r="P60" s="1">
        <v>25</v>
      </c>
      <c r="Q60" s="1">
        <v>27</v>
      </c>
      <c r="R60" s="1">
        <v>0</v>
      </c>
      <c r="S60" s="1">
        <v>1</v>
      </c>
      <c r="T60" s="1">
        <v>0</v>
      </c>
      <c r="U60" s="1">
        <v>1</v>
      </c>
      <c r="V60" s="1">
        <v>2</v>
      </c>
      <c r="W60" s="1">
        <v>0</v>
      </c>
      <c r="X60" s="1">
        <v>10</v>
      </c>
      <c r="Y60" s="1">
        <f t="shared" si="9"/>
        <v>271</v>
      </c>
      <c r="Z60" s="1">
        <f t="shared" si="10"/>
        <v>132</v>
      </c>
      <c r="AA60" s="15">
        <f t="shared" si="11"/>
        <v>0.67245657568238215</v>
      </c>
      <c r="AB60" s="15">
        <f t="shared" si="12"/>
        <v>0.32754342431761785</v>
      </c>
      <c r="AC60" s="22"/>
    </row>
    <row r="61" spans="1:29" x14ac:dyDescent="0.25">
      <c r="A61" s="2">
        <v>20</v>
      </c>
      <c r="B61" s="2" t="s">
        <v>40</v>
      </c>
      <c r="C61" s="2">
        <v>67</v>
      </c>
      <c r="D61" s="1" t="s">
        <v>264</v>
      </c>
      <c r="E61" s="1" t="s">
        <v>266</v>
      </c>
      <c r="F61" s="2">
        <v>624</v>
      </c>
      <c r="G61" s="2" t="s">
        <v>10</v>
      </c>
      <c r="H61" s="1">
        <v>569</v>
      </c>
      <c r="I61" s="1">
        <v>9</v>
      </c>
      <c r="J61" s="1">
        <v>71</v>
      </c>
      <c r="K61" s="1">
        <v>59</v>
      </c>
      <c r="L61" s="1">
        <v>11</v>
      </c>
      <c r="M61" s="1">
        <v>4</v>
      </c>
      <c r="N61" s="1">
        <v>61</v>
      </c>
      <c r="O61" s="2" t="s">
        <v>727</v>
      </c>
      <c r="P61" s="1">
        <v>29</v>
      </c>
      <c r="Q61" s="1">
        <v>29</v>
      </c>
      <c r="R61" s="1">
        <v>3</v>
      </c>
      <c r="S61" s="1">
        <v>2</v>
      </c>
      <c r="T61" s="1">
        <v>0</v>
      </c>
      <c r="U61" s="1">
        <v>1</v>
      </c>
      <c r="V61" s="1">
        <v>5</v>
      </c>
      <c r="W61" s="1">
        <v>0</v>
      </c>
      <c r="X61" s="1">
        <v>13</v>
      </c>
      <c r="Y61" s="1">
        <f t="shared" si="9"/>
        <v>297</v>
      </c>
      <c r="Z61" s="1">
        <f t="shared" si="10"/>
        <v>272</v>
      </c>
      <c r="AA61" s="15">
        <f t="shared" si="11"/>
        <v>0.52196836555360282</v>
      </c>
      <c r="AB61" s="15">
        <f t="shared" si="12"/>
        <v>0.47803163444639718</v>
      </c>
      <c r="AC61" s="22"/>
    </row>
    <row r="62" spans="1:29" x14ac:dyDescent="0.25">
      <c r="A62" s="2">
        <v>21</v>
      </c>
      <c r="B62" s="2" t="s">
        <v>40</v>
      </c>
      <c r="C62" s="2">
        <v>67</v>
      </c>
      <c r="D62" s="1" t="s">
        <v>264</v>
      </c>
      <c r="E62" s="1" t="s">
        <v>267</v>
      </c>
      <c r="F62" s="2">
        <v>625</v>
      </c>
      <c r="G62" s="2" t="s">
        <v>10</v>
      </c>
      <c r="H62" s="1">
        <v>466</v>
      </c>
      <c r="I62" s="1">
        <v>14</v>
      </c>
      <c r="J62" s="1">
        <v>37</v>
      </c>
      <c r="K62" s="1">
        <v>74</v>
      </c>
      <c r="L62" s="1">
        <v>51</v>
      </c>
      <c r="M62" s="1">
        <v>1</v>
      </c>
      <c r="N62" s="1">
        <v>45</v>
      </c>
      <c r="O62" s="2" t="s">
        <v>727</v>
      </c>
      <c r="P62" s="1">
        <v>79</v>
      </c>
      <c r="Q62" s="1">
        <v>16</v>
      </c>
      <c r="R62" s="1">
        <v>4</v>
      </c>
      <c r="S62" s="1">
        <v>0</v>
      </c>
      <c r="T62" s="1">
        <v>0</v>
      </c>
      <c r="U62" s="1">
        <v>0</v>
      </c>
      <c r="V62" s="1">
        <v>0</v>
      </c>
      <c r="W62" s="1">
        <v>1</v>
      </c>
      <c r="X62" s="1">
        <v>14</v>
      </c>
      <c r="Y62" s="1">
        <f t="shared" si="9"/>
        <v>336</v>
      </c>
      <c r="Z62" s="1">
        <f t="shared" si="10"/>
        <v>130</v>
      </c>
      <c r="AA62" s="15">
        <f t="shared" si="11"/>
        <v>0.72103004291845496</v>
      </c>
      <c r="AB62" s="15">
        <f t="shared" si="12"/>
        <v>0.27896995708154504</v>
      </c>
      <c r="AC62" s="22"/>
    </row>
    <row r="63" spans="1:29" x14ac:dyDescent="0.25">
      <c r="A63" s="2">
        <v>22</v>
      </c>
      <c r="B63" s="2" t="s">
        <v>40</v>
      </c>
      <c r="C63" s="2">
        <v>67</v>
      </c>
      <c r="D63" s="1" t="s">
        <v>264</v>
      </c>
      <c r="E63" s="1" t="s">
        <v>268</v>
      </c>
      <c r="F63" s="2">
        <v>626</v>
      </c>
      <c r="G63" s="2" t="s">
        <v>10</v>
      </c>
      <c r="H63" s="1">
        <v>379</v>
      </c>
      <c r="I63" s="1">
        <v>10</v>
      </c>
      <c r="J63" s="1">
        <v>54</v>
      </c>
      <c r="K63" s="1">
        <v>27</v>
      </c>
      <c r="L63" s="1">
        <v>18</v>
      </c>
      <c r="M63" s="1">
        <v>1</v>
      </c>
      <c r="N63" s="1">
        <v>41</v>
      </c>
      <c r="O63" s="2" t="s">
        <v>727</v>
      </c>
      <c r="P63" s="1">
        <v>60</v>
      </c>
      <c r="Q63" s="1">
        <v>26</v>
      </c>
      <c r="R63" s="1">
        <v>1</v>
      </c>
      <c r="S63" s="1">
        <v>0</v>
      </c>
      <c r="T63" s="1">
        <v>0</v>
      </c>
      <c r="U63" s="1">
        <v>0</v>
      </c>
      <c r="V63" s="1">
        <v>1</v>
      </c>
      <c r="W63" s="1">
        <v>1</v>
      </c>
      <c r="X63" s="1">
        <v>6</v>
      </c>
      <c r="Y63" s="1">
        <f t="shared" si="9"/>
        <v>246</v>
      </c>
      <c r="Z63" s="1">
        <f t="shared" si="10"/>
        <v>133</v>
      </c>
      <c r="AA63" s="15">
        <f t="shared" si="11"/>
        <v>0.64907651715039583</v>
      </c>
      <c r="AB63" s="15">
        <f t="shared" si="12"/>
        <v>0.35092348284960423</v>
      </c>
      <c r="AC63" s="22"/>
    </row>
    <row r="64" spans="1:29" x14ac:dyDescent="0.25">
      <c r="A64" s="2">
        <v>23</v>
      </c>
      <c r="B64" s="2" t="s">
        <v>40</v>
      </c>
      <c r="C64" s="2">
        <v>67</v>
      </c>
      <c r="D64" s="1" t="s">
        <v>264</v>
      </c>
      <c r="E64" s="1" t="s">
        <v>58</v>
      </c>
      <c r="F64" s="2">
        <v>627</v>
      </c>
      <c r="G64" s="2" t="s">
        <v>10</v>
      </c>
      <c r="H64" s="1">
        <v>191</v>
      </c>
      <c r="I64" s="1">
        <v>1</v>
      </c>
      <c r="J64" s="1">
        <v>7</v>
      </c>
      <c r="K64" s="1">
        <v>14</v>
      </c>
      <c r="L64" s="1">
        <v>5</v>
      </c>
      <c r="M64" s="1">
        <v>0</v>
      </c>
      <c r="N64" s="1">
        <v>36</v>
      </c>
      <c r="O64" s="2" t="s">
        <v>727</v>
      </c>
      <c r="P64" s="1">
        <v>32</v>
      </c>
      <c r="Q64" s="1">
        <v>9</v>
      </c>
      <c r="R64" s="1">
        <v>4</v>
      </c>
      <c r="S64" s="1">
        <v>0</v>
      </c>
      <c r="T64" s="1">
        <v>0</v>
      </c>
      <c r="U64" s="1">
        <v>0</v>
      </c>
      <c r="V64" s="1">
        <v>1</v>
      </c>
      <c r="W64" s="1">
        <v>0</v>
      </c>
      <c r="X64" s="1">
        <v>4</v>
      </c>
      <c r="Y64" s="1">
        <f t="shared" si="9"/>
        <v>113</v>
      </c>
      <c r="Z64" s="1">
        <f t="shared" si="10"/>
        <v>78</v>
      </c>
      <c r="AA64" s="15">
        <f t="shared" si="11"/>
        <v>0.59162303664921467</v>
      </c>
      <c r="AB64" s="15">
        <f t="shared" si="12"/>
        <v>0.40837696335078533</v>
      </c>
      <c r="AC64" s="22"/>
    </row>
    <row r="65" spans="1:29" x14ac:dyDescent="0.25">
      <c r="A65" s="2">
        <v>24</v>
      </c>
      <c r="B65" s="2" t="s">
        <v>40</v>
      </c>
      <c r="C65" s="2">
        <v>67</v>
      </c>
      <c r="D65" s="1" t="s">
        <v>264</v>
      </c>
      <c r="E65" s="1" t="s">
        <v>269</v>
      </c>
      <c r="F65" s="2">
        <v>628</v>
      </c>
      <c r="G65" s="2" t="s">
        <v>10</v>
      </c>
      <c r="H65" s="1">
        <v>664</v>
      </c>
      <c r="I65" s="1">
        <v>23</v>
      </c>
      <c r="J65" s="1">
        <v>53</v>
      </c>
      <c r="K65" s="1">
        <v>134</v>
      </c>
      <c r="L65" s="1">
        <v>13</v>
      </c>
      <c r="M65" s="1">
        <v>4</v>
      </c>
      <c r="N65" s="1">
        <v>52</v>
      </c>
      <c r="O65" s="2" t="s">
        <v>727</v>
      </c>
      <c r="P65" s="1">
        <v>26</v>
      </c>
      <c r="Q65" s="1">
        <v>18</v>
      </c>
      <c r="R65" s="1">
        <v>7</v>
      </c>
      <c r="S65" s="1">
        <v>0</v>
      </c>
      <c r="T65" s="1">
        <v>1</v>
      </c>
      <c r="U65" s="1">
        <v>1</v>
      </c>
      <c r="V65" s="1">
        <v>6</v>
      </c>
      <c r="W65" s="1">
        <v>0</v>
      </c>
      <c r="X65" s="1">
        <v>16</v>
      </c>
      <c r="Y65" s="1">
        <f t="shared" si="9"/>
        <v>354</v>
      </c>
      <c r="Z65" s="1">
        <f t="shared" si="10"/>
        <v>310</v>
      </c>
      <c r="AA65" s="15">
        <f t="shared" si="11"/>
        <v>0.5331325301204819</v>
      </c>
      <c r="AB65" s="15">
        <f t="shared" si="12"/>
        <v>0.46686746987951805</v>
      </c>
      <c r="AC65" s="22"/>
    </row>
    <row r="66" spans="1:29" x14ac:dyDescent="0.25">
      <c r="A66" s="2">
        <v>25</v>
      </c>
      <c r="B66" s="2" t="s">
        <v>40</v>
      </c>
      <c r="C66" s="2">
        <v>67</v>
      </c>
      <c r="D66" s="1" t="s">
        <v>264</v>
      </c>
      <c r="E66" s="1" t="s">
        <v>270</v>
      </c>
      <c r="F66" s="2">
        <v>629</v>
      </c>
      <c r="G66" s="2" t="s">
        <v>10</v>
      </c>
      <c r="H66" s="1">
        <v>242</v>
      </c>
      <c r="I66" s="1">
        <v>9</v>
      </c>
      <c r="J66" s="1">
        <v>25</v>
      </c>
      <c r="K66" s="1">
        <v>68</v>
      </c>
      <c r="L66" s="1">
        <v>13</v>
      </c>
      <c r="M66" s="1">
        <v>3</v>
      </c>
      <c r="N66" s="1">
        <v>19</v>
      </c>
      <c r="O66" s="2" t="s">
        <v>727</v>
      </c>
      <c r="P66" s="1">
        <v>11</v>
      </c>
      <c r="Q66" s="1">
        <v>9</v>
      </c>
      <c r="R66" s="1">
        <v>2</v>
      </c>
      <c r="S66" s="1">
        <v>2</v>
      </c>
      <c r="T66" s="1">
        <v>0</v>
      </c>
      <c r="U66" s="1">
        <v>1</v>
      </c>
      <c r="V66" s="1">
        <v>0</v>
      </c>
      <c r="W66" s="1">
        <v>0</v>
      </c>
      <c r="X66" s="1">
        <v>7</v>
      </c>
      <c r="Y66" s="1">
        <f t="shared" si="9"/>
        <v>169</v>
      </c>
      <c r="Z66" s="1">
        <f t="shared" si="10"/>
        <v>73</v>
      </c>
      <c r="AA66" s="15">
        <f t="shared" si="11"/>
        <v>0.69834710743801653</v>
      </c>
      <c r="AB66" s="15">
        <f t="shared" si="12"/>
        <v>0.30165289256198347</v>
      </c>
      <c r="AC66" s="22"/>
    </row>
    <row r="67" spans="1:29" x14ac:dyDescent="0.25">
      <c r="A67" s="2">
        <v>26</v>
      </c>
      <c r="B67" s="2" t="s">
        <v>40</v>
      </c>
      <c r="C67" s="2">
        <v>67</v>
      </c>
      <c r="D67" s="1" t="s">
        <v>264</v>
      </c>
      <c r="E67" s="1" t="s">
        <v>271</v>
      </c>
      <c r="F67" s="2">
        <v>630</v>
      </c>
      <c r="G67" s="2" t="s">
        <v>10</v>
      </c>
      <c r="H67" s="1">
        <v>447</v>
      </c>
      <c r="I67" s="1">
        <v>18</v>
      </c>
      <c r="J67" s="1">
        <v>50</v>
      </c>
      <c r="K67" s="1">
        <v>42</v>
      </c>
      <c r="L67" s="1">
        <v>51</v>
      </c>
      <c r="M67" s="1">
        <v>3</v>
      </c>
      <c r="N67" s="1">
        <v>60</v>
      </c>
      <c r="O67" s="2" t="s">
        <v>727</v>
      </c>
      <c r="P67" s="1">
        <v>19</v>
      </c>
      <c r="Q67" s="1">
        <v>12</v>
      </c>
      <c r="R67" s="1">
        <v>2</v>
      </c>
      <c r="S67" s="1">
        <v>0</v>
      </c>
      <c r="T67" s="1">
        <v>0</v>
      </c>
      <c r="U67" s="1">
        <v>0</v>
      </c>
      <c r="V67" s="1">
        <v>4</v>
      </c>
      <c r="W67" s="1">
        <v>4</v>
      </c>
      <c r="X67" s="1">
        <v>17</v>
      </c>
      <c r="Y67" s="1">
        <f t="shared" si="9"/>
        <v>282</v>
      </c>
      <c r="Z67" s="1">
        <f t="shared" si="10"/>
        <v>165</v>
      </c>
      <c r="AA67" s="15">
        <f t="shared" si="11"/>
        <v>0.63087248322147649</v>
      </c>
      <c r="AB67" s="15">
        <f t="shared" si="12"/>
        <v>0.36912751677852351</v>
      </c>
      <c r="AC67" s="22"/>
    </row>
    <row r="68" spans="1:29" x14ac:dyDescent="0.25">
      <c r="A68" s="2">
        <v>27</v>
      </c>
      <c r="B68" s="2" t="s">
        <v>40</v>
      </c>
      <c r="C68" s="2">
        <v>67</v>
      </c>
      <c r="D68" s="1" t="s">
        <v>264</v>
      </c>
      <c r="E68" s="1" t="s">
        <v>271</v>
      </c>
      <c r="F68" s="2">
        <v>630</v>
      </c>
      <c r="G68" s="2" t="s">
        <v>11</v>
      </c>
      <c r="H68" s="1">
        <v>448</v>
      </c>
      <c r="I68" s="1">
        <v>20</v>
      </c>
      <c r="J68" s="1">
        <v>40</v>
      </c>
      <c r="K68" s="1">
        <v>40</v>
      </c>
      <c r="L68" s="1">
        <v>50</v>
      </c>
      <c r="M68" s="1">
        <v>4</v>
      </c>
      <c r="N68" s="1">
        <v>64</v>
      </c>
      <c r="O68" s="2" t="s">
        <v>727</v>
      </c>
      <c r="P68" s="1">
        <v>17</v>
      </c>
      <c r="Q68" s="1">
        <v>19</v>
      </c>
      <c r="R68" s="1">
        <v>5</v>
      </c>
      <c r="S68" s="1">
        <v>0</v>
      </c>
      <c r="T68" s="1">
        <v>0</v>
      </c>
      <c r="U68" s="1">
        <v>0</v>
      </c>
      <c r="V68" s="1">
        <v>3</v>
      </c>
      <c r="W68" s="1">
        <v>3</v>
      </c>
      <c r="X68" s="1">
        <v>9</v>
      </c>
      <c r="Y68" s="1">
        <f t="shared" si="9"/>
        <v>274</v>
      </c>
      <c r="Z68" s="1">
        <f t="shared" si="10"/>
        <v>174</v>
      </c>
      <c r="AA68" s="15">
        <f t="shared" si="11"/>
        <v>0.6116071428571429</v>
      </c>
      <c r="AB68" s="15">
        <f t="shared" si="12"/>
        <v>0.38839285714285715</v>
      </c>
      <c r="AC68" s="22"/>
    </row>
    <row r="69" spans="1:29" x14ac:dyDescent="0.25">
      <c r="A69" s="2">
        <v>28</v>
      </c>
      <c r="B69" s="2" t="s">
        <v>40</v>
      </c>
      <c r="C69" s="2">
        <v>67</v>
      </c>
      <c r="D69" s="1" t="s">
        <v>264</v>
      </c>
      <c r="E69" s="1" t="s">
        <v>62</v>
      </c>
      <c r="F69" s="2">
        <v>631</v>
      </c>
      <c r="G69" s="2" t="s">
        <v>10</v>
      </c>
      <c r="H69" s="1">
        <v>382</v>
      </c>
      <c r="I69" s="1">
        <v>9</v>
      </c>
      <c r="J69" s="1">
        <v>20</v>
      </c>
      <c r="K69" s="1">
        <v>93</v>
      </c>
      <c r="L69" s="1">
        <v>27</v>
      </c>
      <c r="M69" s="1">
        <v>10</v>
      </c>
      <c r="N69" s="1">
        <v>46</v>
      </c>
      <c r="O69" s="2" t="s">
        <v>727</v>
      </c>
      <c r="P69" s="1">
        <v>6</v>
      </c>
      <c r="Q69" s="1">
        <v>2</v>
      </c>
      <c r="R69" s="1">
        <v>1</v>
      </c>
      <c r="S69" s="1">
        <v>2</v>
      </c>
      <c r="T69" s="1">
        <v>0</v>
      </c>
      <c r="U69" s="1">
        <v>2</v>
      </c>
      <c r="V69" s="1">
        <v>0</v>
      </c>
      <c r="W69" s="1">
        <v>0</v>
      </c>
      <c r="X69" s="1">
        <v>7</v>
      </c>
      <c r="Y69" s="1">
        <f t="shared" si="9"/>
        <v>225</v>
      </c>
      <c r="Z69" s="1">
        <f t="shared" si="10"/>
        <v>157</v>
      </c>
      <c r="AA69" s="15">
        <f t="shared" si="11"/>
        <v>0.58900523560209428</v>
      </c>
      <c r="AB69" s="15">
        <f t="shared" si="12"/>
        <v>0.41099476439790578</v>
      </c>
      <c r="AC69" s="22"/>
    </row>
    <row r="70" spans="1:29" x14ac:dyDescent="0.25">
      <c r="D70" s="128" t="s">
        <v>678</v>
      </c>
      <c r="E70" s="129"/>
      <c r="F70" s="81">
        <f>COUNTIF(G42:G69,"B")</f>
        <v>15</v>
      </c>
      <c r="G70" s="81">
        <f>COUNTA(G42:G69)</f>
        <v>28</v>
      </c>
      <c r="H70" s="70">
        <f>SUM(H42:H69)</f>
        <v>14668</v>
      </c>
      <c r="I70" s="70">
        <f t="shared" ref="I70:X70" si="23">SUM(I42:I69)</f>
        <v>306</v>
      </c>
      <c r="J70" s="70">
        <f t="shared" si="23"/>
        <v>1442</v>
      </c>
      <c r="K70" s="70">
        <f t="shared" si="23"/>
        <v>1921</v>
      </c>
      <c r="L70" s="70">
        <f t="shared" si="23"/>
        <v>471</v>
      </c>
      <c r="M70" s="70">
        <f t="shared" si="23"/>
        <v>137</v>
      </c>
      <c r="N70" s="70">
        <f t="shared" si="23"/>
        <v>1509</v>
      </c>
      <c r="O70" s="120" t="s">
        <v>727</v>
      </c>
      <c r="P70" s="70">
        <f t="shared" si="23"/>
        <v>1844</v>
      </c>
      <c r="Q70" s="70">
        <f t="shared" si="23"/>
        <v>1013</v>
      </c>
      <c r="R70" s="70">
        <f t="shared" si="23"/>
        <v>161</v>
      </c>
      <c r="S70" s="70">
        <f t="shared" si="23"/>
        <v>20</v>
      </c>
      <c r="T70" s="70">
        <f t="shared" si="23"/>
        <v>9</v>
      </c>
      <c r="U70" s="70">
        <f t="shared" si="23"/>
        <v>34</v>
      </c>
      <c r="V70" s="70">
        <f t="shared" si="23"/>
        <v>118</v>
      </c>
      <c r="W70" s="70">
        <f t="shared" si="23"/>
        <v>12</v>
      </c>
      <c r="X70" s="70">
        <f t="shared" si="23"/>
        <v>347</v>
      </c>
      <c r="Y70" s="70">
        <f t="shared" ref="Y70" si="24">SUM(I70:X70)</f>
        <v>9344</v>
      </c>
      <c r="Z70" s="70">
        <f t="shared" ref="Z70" si="25">H70-Y70</f>
        <v>5324</v>
      </c>
      <c r="AA70" s="71">
        <f t="shared" ref="AA70" si="26">Y70/H70</f>
        <v>0.63703299700027272</v>
      </c>
      <c r="AB70" s="71">
        <f t="shared" ref="AB70" si="27">Z70/H70</f>
        <v>0.36296700299972728</v>
      </c>
      <c r="AC70" s="22"/>
    </row>
    <row r="71" spans="1:29" x14ac:dyDescent="0.25">
      <c r="AC71" s="22"/>
    </row>
    <row r="72" spans="1:29" s="32" customFormat="1" x14ac:dyDescent="0.25">
      <c r="A72" s="31"/>
      <c r="B72" s="31"/>
      <c r="C72" s="31"/>
      <c r="E72" s="133" t="s">
        <v>51</v>
      </c>
      <c r="F72" s="134"/>
      <c r="G72" s="134"/>
      <c r="H72" s="134"/>
      <c r="I72" s="116" t="s">
        <v>0</v>
      </c>
      <c r="J72" s="116" t="s">
        <v>1</v>
      </c>
      <c r="K72" s="116" t="s">
        <v>2</v>
      </c>
      <c r="L72" s="116" t="s">
        <v>27</v>
      </c>
      <c r="M72" s="116" t="s">
        <v>3</v>
      </c>
      <c r="N72" s="116" t="s">
        <v>28</v>
      </c>
      <c r="O72" s="116" t="s">
        <v>25</v>
      </c>
      <c r="P72" s="116" t="s">
        <v>29</v>
      </c>
      <c r="Q72" s="116" t="s">
        <v>4</v>
      </c>
      <c r="R72" s="36" t="s">
        <v>26</v>
      </c>
      <c r="S72" s="37" t="s">
        <v>46</v>
      </c>
      <c r="T72" s="37"/>
      <c r="AA72" s="33"/>
      <c r="AB72" s="33"/>
      <c r="AC72" s="22"/>
    </row>
    <row r="73" spans="1:29" x14ac:dyDescent="0.25">
      <c r="B73" s="3"/>
      <c r="C73" s="3"/>
      <c r="E73" s="134"/>
      <c r="F73" s="134"/>
      <c r="G73" s="134"/>
      <c r="H73" s="134"/>
      <c r="I73" s="96">
        <v>378</v>
      </c>
      <c r="J73" s="96">
        <v>1503</v>
      </c>
      <c r="K73" s="96">
        <v>2005</v>
      </c>
      <c r="L73" s="96">
        <v>532</v>
      </c>
      <c r="M73" s="96">
        <v>214</v>
      </c>
      <c r="N73" s="96">
        <f>N70</f>
        <v>1509</v>
      </c>
      <c r="O73" s="96" t="s">
        <v>727</v>
      </c>
      <c r="P73" s="96">
        <f>P70</f>
        <v>1844</v>
      </c>
      <c r="Q73" s="96">
        <f>Q70</f>
        <v>1013</v>
      </c>
      <c r="R73" s="97">
        <f>W70</f>
        <v>12</v>
      </c>
      <c r="S73" s="98">
        <f>X70</f>
        <v>347</v>
      </c>
      <c r="T73" s="38"/>
      <c r="AA73" s="10"/>
      <c r="AB73" s="10"/>
      <c r="AC73" s="22"/>
    </row>
    <row r="74" spans="1:29" ht="6.75" customHeight="1" x14ac:dyDescent="0.25">
      <c r="B74" s="3"/>
      <c r="C74" s="3"/>
      <c r="H74" s="12"/>
      <c r="I74" s="3"/>
      <c r="J74" s="3"/>
      <c r="K74" s="3"/>
      <c r="L74" s="3"/>
      <c r="M74" s="3"/>
      <c r="N74" s="3"/>
      <c r="O74" s="3"/>
      <c r="P74" s="3"/>
      <c r="Q74" s="3"/>
      <c r="R74" s="39"/>
      <c r="S74" s="40"/>
      <c r="T74" s="40"/>
      <c r="AA74" s="10"/>
      <c r="AB74" s="10"/>
      <c r="AC74" s="22"/>
    </row>
    <row r="75" spans="1:29" s="13" customFormat="1" x14ac:dyDescent="0.25">
      <c r="A75" s="34"/>
      <c r="B75" s="34"/>
      <c r="C75" s="34"/>
      <c r="E75" s="133" t="s">
        <v>52</v>
      </c>
      <c r="F75" s="133"/>
      <c r="G75" s="133"/>
      <c r="H75" s="133"/>
      <c r="I75" s="147" t="s">
        <v>530</v>
      </c>
      <c r="J75" s="148"/>
      <c r="K75" s="148"/>
      <c r="L75" s="147" t="s">
        <v>531</v>
      </c>
      <c r="M75" s="147"/>
      <c r="N75" s="119" t="s">
        <v>28</v>
      </c>
      <c r="O75" s="119" t="s">
        <v>25</v>
      </c>
      <c r="P75" s="119" t="s">
        <v>29</v>
      </c>
      <c r="Q75" s="119" t="s">
        <v>4</v>
      </c>
      <c r="AA75" s="35"/>
      <c r="AB75" s="35"/>
      <c r="AC75" s="22"/>
    </row>
    <row r="76" spans="1:29" x14ac:dyDescent="0.25">
      <c r="B76" s="3"/>
      <c r="C76" s="3"/>
      <c r="E76" s="133"/>
      <c r="F76" s="133"/>
      <c r="G76" s="133"/>
      <c r="H76" s="133"/>
      <c r="I76" s="135">
        <v>2588</v>
      </c>
      <c r="J76" s="136"/>
      <c r="K76" s="136"/>
      <c r="L76" s="135">
        <v>2031</v>
      </c>
      <c r="M76" s="136"/>
      <c r="N76" s="117">
        <f>N73</f>
        <v>1509</v>
      </c>
      <c r="O76" s="117" t="str">
        <f>O73</f>
        <v>N.P.</v>
      </c>
      <c r="P76" s="117">
        <f>P73</f>
        <v>1844</v>
      </c>
      <c r="Q76" s="117">
        <f>Q73</f>
        <v>1013</v>
      </c>
      <c r="AA76" s="10"/>
      <c r="AB76" s="10"/>
      <c r="AC76" s="22"/>
    </row>
    <row r="77" spans="1:29" ht="28.5" customHeight="1" x14ac:dyDescent="0.25">
      <c r="A77" s="149" t="s">
        <v>740</v>
      </c>
      <c r="B77" s="132"/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22"/>
    </row>
    <row r="78" spans="1:29" x14ac:dyDescent="0.25">
      <c r="AC78" s="22"/>
    </row>
    <row r="79" spans="1:29" ht="15" customHeight="1" x14ac:dyDescent="0.25">
      <c r="A79" s="2">
        <v>1</v>
      </c>
      <c r="B79" s="2" t="s">
        <v>40</v>
      </c>
      <c r="C79" s="2">
        <v>100</v>
      </c>
      <c r="D79" s="1" t="s">
        <v>272</v>
      </c>
      <c r="E79" s="1" t="s">
        <v>272</v>
      </c>
      <c r="F79" s="2">
        <v>766</v>
      </c>
      <c r="G79" s="2" t="s">
        <v>10</v>
      </c>
      <c r="H79" s="1">
        <v>584</v>
      </c>
      <c r="I79" s="1">
        <v>6</v>
      </c>
      <c r="J79" s="1">
        <v>92</v>
      </c>
      <c r="K79" s="1">
        <v>150</v>
      </c>
      <c r="L79" s="1">
        <v>2</v>
      </c>
      <c r="M79" s="1">
        <v>2</v>
      </c>
      <c r="N79" s="2" t="s">
        <v>727</v>
      </c>
      <c r="O79" s="1">
        <v>73</v>
      </c>
      <c r="P79" s="1">
        <v>19</v>
      </c>
      <c r="Q79" s="2" t="s">
        <v>727</v>
      </c>
      <c r="R79" s="1">
        <v>6</v>
      </c>
      <c r="S79" s="1">
        <v>3</v>
      </c>
      <c r="T79" s="1">
        <v>1</v>
      </c>
      <c r="U79" s="1">
        <v>4</v>
      </c>
      <c r="V79" s="1">
        <v>10</v>
      </c>
      <c r="W79" s="1">
        <v>1</v>
      </c>
      <c r="X79" s="1">
        <v>8</v>
      </c>
      <c r="Y79" s="1">
        <f t="shared" si="9"/>
        <v>377</v>
      </c>
      <c r="Z79" s="1">
        <f t="shared" si="10"/>
        <v>207</v>
      </c>
      <c r="AA79" s="15">
        <f t="shared" si="11"/>
        <v>0.64554794520547942</v>
      </c>
      <c r="AB79" s="15">
        <f t="shared" si="12"/>
        <v>0.35445205479452052</v>
      </c>
      <c r="AC79" s="22"/>
    </row>
    <row r="80" spans="1:29" ht="15" customHeight="1" x14ac:dyDescent="0.25">
      <c r="A80" s="2">
        <v>2</v>
      </c>
      <c r="B80" s="2" t="s">
        <v>40</v>
      </c>
      <c r="C80" s="2">
        <v>100</v>
      </c>
      <c r="D80" s="1" t="s">
        <v>272</v>
      </c>
      <c r="E80" s="1" t="s">
        <v>272</v>
      </c>
      <c r="F80" s="2">
        <v>766</v>
      </c>
      <c r="G80" s="2" t="s">
        <v>11</v>
      </c>
      <c r="H80" s="1">
        <v>584</v>
      </c>
      <c r="I80" s="1">
        <v>5</v>
      </c>
      <c r="J80" s="1">
        <v>119</v>
      </c>
      <c r="K80" s="1">
        <v>146</v>
      </c>
      <c r="L80" s="1">
        <v>2</v>
      </c>
      <c r="M80" s="1">
        <v>0</v>
      </c>
      <c r="N80" s="2" t="s">
        <v>727</v>
      </c>
      <c r="O80" s="1">
        <v>65</v>
      </c>
      <c r="P80" s="1">
        <v>14</v>
      </c>
      <c r="Q80" s="2" t="s">
        <v>727</v>
      </c>
      <c r="R80" s="1">
        <v>5</v>
      </c>
      <c r="S80" s="1">
        <v>0</v>
      </c>
      <c r="T80" s="1">
        <v>0</v>
      </c>
      <c r="U80" s="1">
        <v>0</v>
      </c>
      <c r="V80" s="1">
        <v>7</v>
      </c>
      <c r="W80" s="1">
        <v>0</v>
      </c>
      <c r="X80" s="1">
        <v>5</v>
      </c>
      <c r="Y80" s="1">
        <f t="shared" si="9"/>
        <v>368</v>
      </c>
      <c r="Z80" s="1">
        <f t="shared" si="10"/>
        <v>216</v>
      </c>
      <c r="AA80" s="15">
        <f t="shared" si="11"/>
        <v>0.63013698630136983</v>
      </c>
      <c r="AB80" s="15">
        <f t="shared" si="12"/>
        <v>0.36986301369863012</v>
      </c>
      <c r="AC80" s="22"/>
    </row>
    <row r="81" spans="1:29" ht="15" customHeight="1" x14ac:dyDescent="0.25">
      <c r="A81" s="2">
        <v>3</v>
      </c>
      <c r="B81" s="2" t="s">
        <v>40</v>
      </c>
      <c r="C81" s="2">
        <v>100</v>
      </c>
      <c r="D81" s="1" t="s">
        <v>272</v>
      </c>
      <c r="E81" s="1" t="s">
        <v>272</v>
      </c>
      <c r="F81" s="2">
        <v>767</v>
      </c>
      <c r="G81" s="2" t="s">
        <v>10</v>
      </c>
      <c r="H81" s="1">
        <v>423</v>
      </c>
      <c r="I81" s="1">
        <v>3</v>
      </c>
      <c r="J81" s="1">
        <v>80</v>
      </c>
      <c r="K81" s="1">
        <v>120</v>
      </c>
      <c r="L81" s="1">
        <v>2</v>
      </c>
      <c r="M81" s="1">
        <v>0</v>
      </c>
      <c r="N81" s="2" t="s">
        <v>727</v>
      </c>
      <c r="O81" s="1">
        <v>48</v>
      </c>
      <c r="P81" s="1">
        <v>13</v>
      </c>
      <c r="Q81" s="2" t="s">
        <v>727</v>
      </c>
      <c r="R81" s="1">
        <v>7</v>
      </c>
      <c r="S81" s="1">
        <v>1</v>
      </c>
      <c r="T81" s="1">
        <v>0</v>
      </c>
      <c r="U81" s="1">
        <v>0</v>
      </c>
      <c r="V81" s="1">
        <v>5</v>
      </c>
      <c r="W81" s="1">
        <v>0</v>
      </c>
      <c r="X81" s="1">
        <v>3</v>
      </c>
      <c r="Y81" s="1">
        <f t="shared" si="9"/>
        <v>282</v>
      </c>
      <c r="Z81" s="1">
        <f t="shared" si="10"/>
        <v>141</v>
      </c>
      <c r="AA81" s="15">
        <f t="shared" si="11"/>
        <v>0.66666666666666663</v>
      </c>
      <c r="AB81" s="15">
        <f t="shared" si="12"/>
        <v>0.33333333333333331</v>
      </c>
      <c r="AC81" s="22"/>
    </row>
    <row r="82" spans="1:29" ht="15" customHeight="1" x14ac:dyDescent="0.25">
      <c r="A82" s="2">
        <v>4</v>
      </c>
      <c r="B82" s="2" t="s">
        <v>40</v>
      </c>
      <c r="C82" s="2">
        <v>100</v>
      </c>
      <c r="D82" s="1" t="s">
        <v>272</v>
      </c>
      <c r="E82" s="1" t="s">
        <v>272</v>
      </c>
      <c r="F82" s="2">
        <v>767</v>
      </c>
      <c r="G82" s="2" t="s">
        <v>11</v>
      </c>
      <c r="H82" s="1">
        <v>423</v>
      </c>
      <c r="I82" s="1">
        <v>0</v>
      </c>
      <c r="J82" s="1">
        <v>76</v>
      </c>
      <c r="K82" s="1">
        <v>109</v>
      </c>
      <c r="L82" s="1">
        <v>0</v>
      </c>
      <c r="M82" s="1">
        <v>0</v>
      </c>
      <c r="N82" s="2" t="s">
        <v>727</v>
      </c>
      <c r="O82" s="1">
        <v>57</v>
      </c>
      <c r="P82" s="1">
        <v>15</v>
      </c>
      <c r="Q82" s="2" t="s">
        <v>727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10</v>
      </c>
      <c r="Y82" s="1">
        <f t="shared" si="9"/>
        <v>267</v>
      </c>
      <c r="Z82" s="1">
        <f t="shared" si="10"/>
        <v>156</v>
      </c>
      <c r="AA82" s="15">
        <f t="shared" si="11"/>
        <v>0.63120567375886527</v>
      </c>
      <c r="AB82" s="15">
        <f t="shared" si="12"/>
        <v>0.36879432624113473</v>
      </c>
      <c r="AC82" s="22"/>
    </row>
    <row r="83" spans="1:29" ht="15" customHeight="1" x14ac:dyDescent="0.25">
      <c r="A83" s="2">
        <v>5</v>
      </c>
      <c r="B83" s="2" t="s">
        <v>40</v>
      </c>
      <c r="C83" s="2">
        <v>100</v>
      </c>
      <c r="D83" s="1" t="s">
        <v>272</v>
      </c>
      <c r="E83" s="1" t="s">
        <v>272</v>
      </c>
      <c r="F83" s="2">
        <v>768</v>
      </c>
      <c r="G83" s="2" t="s">
        <v>10</v>
      </c>
      <c r="H83" s="1">
        <v>441</v>
      </c>
      <c r="I83" s="1">
        <v>4</v>
      </c>
      <c r="J83" s="1">
        <v>71</v>
      </c>
      <c r="K83" s="1">
        <v>115</v>
      </c>
      <c r="L83" s="1">
        <v>2</v>
      </c>
      <c r="M83" s="1">
        <v>3</v>
      </c>
      <c r="N83" s="2" t="s">
        <v>727</v>
      </c>
      <c r="O83" s="1">
        <v>66</v>
      </c>
      <c r="P83" s="1">
        <v>25</v>
      </c>
      <c r="Q83" s="2" t="s">
        <v>727</v>
      </c>
      <c r="R83" s="1">
        <v>2</v>
      </c>
      <c r="S83" s="1">
        <v>0</v>
      </c>
      <c r="T83" s="1">
        <v>0</v>
      </c>
      <c r="U83" s="1">
        <v>0</v>
      </c>
      <c r="V83" s="1">
        <v>7</v>
      </c>
      <c r="W83" s="1">
        <v>0</v>
      </c>
      <c r="X83" s="1">
        <v>7</v>
      </c>
      <c r="Y83" s="1">
        <f t="shared" si="9"/>
        <v>302</v>
      </c>
      <c r="Z83" s="1">
        <f t="shared" si="10"/>
        <v>139</v>
      </c>
      <c r="AA83" s="15">
        <f t="shared" si="11"/>
        <v>0.68480725623582761</v>
      </c>
      <c r="AB83" s="15">
        <f t="shared" si="12"/>
        <v>0.31519274376417233</v>
      </c>
      <c r="AC83" s="22"/>
    </row>
    <row r="84" spans="1:29" ht="15" customHeight="1" x14ac:dyDescent="0.25">
      <c r="A84" s="2">
        <v>6</v>
      </c>
      <c r="B84" s="2" t="s">
        <v>40</v>
      </c>
      <c r="C84" s="2">
        <v>100</v>
      </c>
      <c r="D84" s="1" t="s">
        <v>272</v>
      </c>
      <c r="E84" s="1" t="s">
        <v>272</v>
      </c>
      <c r="F84" s="2">
        <v>768</v>
      </c>
      <c r="G84" s="2" t="s">
        <v>11</v>
      </c>
      <c r="H84" s="1">
        <v>441</v>
      </c>
      <c r="I84" s="1">
        <v>2</v>
      </c>
      <c r="J84" s="1">
        <v>58</v>
      </c>
      <c r="K84" s="1">
        <v>132</v>
      </c>
      <c r="L84" s="1">
        <v>0</v>
      </c>
      <c r="M84" s="1">
        <v>0</v>
      </c>
      <c r="N84" s="2" t="s">
        <v>727</v>
      </c>
      <c r="O84" s="1">
        <v>48</v>
      </c>
      <c r="P84" s="1">
        <v>22</v>
      </c>
      <c r="Q84" s="2" t="s">
        <v>727</v>
      </c>
      <c r="R84" s="1">
        <v>0</v>
      </c>
      <c r="S84" s="1">
        <v>0</v>
      </c>
      <c r="T84" s="1">
        <v>0</v>
      </c>
      <c r="U84" s="1">
        <v>0</v>
      </c>
      <c r="V84" s="1">
        <v>2</v>
      </c>
      <c r="W84" s="1">
        <v>0</v>
      </c>
      <c r="X84" s="1">
        <v>5</v>
      </c>
      <c r="Y84" s="1">
        <f t="shared" si="9"/>
        <v>269</v>
      </c>
      <c r="Z84" s="1">
        <f t="shared" si="10"/>
        <v>172</v>
      </c>
      <c r="AA84" s="15">
        <f t="shared" si="11"/>
        <v>0.60997732426303852</v>
      </c>
      <c r="AB84" s="15">
        <f t="shared" si="12"/>
        <v>0.39002267573696148</v>
      </c>
      <c r="AC84" s="22"/>
    </row>
    <row r="85" spans="1:29" ht="15" customHeight="1" x14ac:dyDescent="0.25">
      <c r="A85" s="2">
        <v>7</v>
      </c>
      <c r="B85" s="2" t="s">
        <v>40</v>
      </c>
      <c r="C85" s="2">
        <v>100</v>
      </c>
      <c r="D85" s="1" t="s">
        <v>272</v>
      </c>
      <c r="E85" s="1" t="s">
        <v>272</v>
      </c>
      <c r="F85" s="2">
        <v>769</v>
      </c>
      <c r="G85" s="2" t="s">
        <v>10</v>
      </c>
      <c r="H85" s="1">
        <v>487</v>
      </c>
      <c r="I85" s="1">
        <v>4</v>
      </c>
      <c r="J85" s="1">
        <v>77</v>
      </c>
      <c r="K85" s="1">
        <v>116</v>
      </c>
      <c r="L85" s="1">
        <v>1</v>
      </c>
      <c r="M85" s="1">
        <v>0</v>
      </c>
      <c r="N85" s="2" t="s">
        <v>727</v>
      </c>
      <c r="O85" s="1">
        <v>71</v>
      </c>
      <c r="P85" s="1">
        <v>28</v>
      </c>
      <c r="Q85" s="2" t="s">
        <v>727</v>
      </c>
      <c r="R85" s="1">
        <v>2</v>
      </c>
      <c r="S85" s="1">
        <v>0</v>
      </c>
      <c r="T85" s="1">
        <v>0</v>
      </c>
      <c r="U85" s="1">
        <v>0</v>
      </c>
      <c r="V85" s="1">
        <v>7</v>
      </c>
      <c r="W85" s="1">
        <v>0</v>
      </c>
      <c r="X85" s="1">
        <v>9</v>
      </c>
      <c r="Y85" s="1">
        <f t="shared" si="9"/>
        <v>315</v>
      </c>
      <c r="Z85" s="1">
        <f t="shared" si="10"/>
        <v>172</v>
      </c>
      <c r="AA85" s="15">
        <f t="shared" si="11"/>
        <v>0.64681724845995892</v>
      </c>
      <c r="AB85" s="15">
        <f t="shared" si="12"/>
        <v>0.35318275154004108</v>
      </c>
      <c r="AC85" s="22"/>
    </row>
    <row r="86" spans="1:29" ht="15" customHeight="1" x14ac:dyDescent="0.25">
      <c r="A86" s="2">
        <v>8</v>
      </c>
      <c r="B86" s="2" t="s">
        <v>40</v>
      </c>
      <c r="C86" s="2">
        <v>100</v>
      </c>
      <c r="D86" s="1" t="s">
        <v>272</v>
      </c>
      <c r="E86" s="1" t="s">
        <v>272</v>
      </c>
      <c r="F86" s="2">
        <v>769</v>
      </c>
      <c r="G86" s="2" t="s">
        <v>11</v>
      </c>
      <c r="H86" s="1">
        <v>488</v>
      </c>
      <c r="I86" s="1">
        <v>5</v>
      </c>
      <c r="J86" s="1">
        <v>77</v>
      </c>
      <c r="K86" s="1">
        <v>134</v>
      </c>
      <c r="L86" s="1">
        <v>1</v>
      </c>
      <c r="M86" s="1">
        <v>0</v>
      </c>
      <c r="N86" s="2" t="s">
        <v>727</v>
      </c>
      <c r="O86" s="1">
        <v>71</v>
      </c>
      <c r="P86" s="1">
        <v>32</v>
      </c>
      <c r="Q86" s="2" t="s">
        <v>727</v>
      </c>
      <c r="R86" s="1">
        <v>8</v>
      </c>
      <c r="S86" s="1">
        <v>0</v>
      </c>
      <c r="T86" s="1">
        <v>1</v>
      </c>
      <c r="U86" s="1">
        <v>1</v>
      </c>
      <c r="V86" s="1">
        <v>10</v>
      </c>
      <c r="W86" s="1">
        <v>0</v>
      </c>
      <c r="X86" s="1">
        <v>4</v>
      </c>
      <c r="Y86" s="1">
        <f t="shared" si="9"/>
        <v>344</v>
      </c>
      <c r="Z86" s="1">
        <f t="shared" si="10"/>
        <v>144</v>
      </c>
      <c r="AA86" s="15">
        <f t="shared" si="11"/>
        <v>0.70491803278688525</v>
      </c>
      <c r="AB86" s="15">
        <f t="shared" si="12"/>
        <v>0.29508196721311475</v>
      </c>
      <c r="AC86" s="22"/>
    </row>
    <row r="87" spans="1:29" ht="15" customHeight="1" x14ac:dyDescent="0.25">
      <c r="D87" s="128" t="s">
        <v>679</v>
      </c>
      <c r="E87" s="129"/>
      <c r="F87" s="81">
        <f>COUNTIF(G79:G86,"B")</f>
        <v>4</v>
      </c>
      <c r="G87" s="81">
        <f>COUNTA(G79:G86)</f>
        <v>8</v>
      </c>
      <c r="H87" s="70">
        <f>SUM(H79:H86)</f>
        <v>3871</v>
      </c>
      <c r="I87" s="70">
        <f t="shared" ref="I87:X87" si="28">SUM(I79:I86)</f>
        <v>29</v>
      </c>
      <c r="J87" s="70">
        <f t="shared" si="28"/>
        <v>650</v>
      </c>
      <c r="K87" s="70">
        <f t="shared" si="28"/>
        <v>1022</v>
      </c>
      <c r="L87" s="70">
        <f t="shared" si="28"/>
        <v>10</v>
      </c>
      <c r="M87" s="70">
        <f t="shared" si="28"/>
        <v>5</v>
      </c>
      <c r="N87" s="120" t="s">
        <v>727</v>
      </c>
      <c r="O87" s="70">
        <f t="shared" si="28"/>
        <v>499</v>
      </c>
      <c r="P87" s="70">
        <f t="shared" si="28"/>
        <v>168</v>
      </c>
      <c r="Q87" s="120" t="s">
        <v>727</v>
      </c>
      <c r="R87" s="70">
        <f t="shared" si="28"/>
        <v>30</v>
      </c>
      <c r="S87" s="70">
        <f t="shared" si="28"/>
        <v>4</v>
      </c>
      <c r="T87" s="70">
        <f t="shared" si="28"/>
        <v>2</v>
      </c>
      <c r="U87" s="70">
        <f t="shared" si="28"/>
        <v>5</v>
      </c>
      <c r="V87" s="70">
        <f t="shared" si="28"/>
        <v>48</v>
      </c>
      <c r="W87" s="70">
        <f t="shared" si="28"/>
        <v>1</v>
      </c>
      <c r="X87" s="70">
        <f t="shared" si="28"/>
        <v>51</v>
      </c>
      <c r="Y87" s="70">
        <f t="shared" ref="Y87" si="29">SUM(I87:X87)</f>
        <v>2524</v>
      </c>
      <c r="Z87" s="70">
        <f t="shared" ref="Z87" si="30">H87-Y87</f>
        <v>1347</v>
      </c>
      <c r="AA87" s="71">
        <f t="shared" ref="AA87" si="31">Y87/H87</f>
        <v>0.65202789976750197</v>
      </c>
      <c r="AB87" s="71">
        <f t="shared" ref="AB87" si="32">Z87/H87</f>
        <v>0.34797210023249808</v>
      </c>
      <c r="AC87" s="22"/>
    </row>
    <row r="88" spans="1:29" x14ac:dyDescent="0.25">
      <c r="AC88" s="22"/>
    </row>
    <row r="89" spans="1:29" s="32" customFormat="1" x14ac:dyDescent="0.25">
      <c r="A89" s="31"/>
      <c r="B89" s="31"/>
      <c r="C89" s="31"/>
      <c r="E89" s="133" t="s">
        <v>51</v>
      </c>
      <c r="F89" s="134"/>
      <c r="G89" s="134"/>
      <c r="H89" s="134"/>
      <c r="I89" s="116" t="s">
        <v>0</v>
      </c>
      <c r="J89" s="116" t="s">
        <v>1</v>
      </c>
      <c r="K89" s="116" t="s">
        <v>2</v>
      </c>
      <c r="L89" s="116" t="s">
        <v>27</v>
      </c>
      <c r="M89" s="116" t="s">
        <v>3</v>
      </c>
      <c r="N89" s="116" t="s">
        <v>28</v>
      </c>
      <c r="O89" s="116" t="s">
        <v>25</v>
      </c>
      <c r="P89" s="116" t="s">
        <v>29</v>
      </c>
      <c r="Q89" s="116" t="s">
        <v>4</v>
      </c>
      <c r="R89" s="36" t="s">
        <v>26</v>
      </c>
      <c r="S89" s="37" t="s">
        <v>46</v>
      </c>
      <c r="T89" s="37"/>
      <c r="AA89" s="33"/>
      <c r="AB89" s="33"/>
      <c r="AC89" s="22"/>
    </row>
    <row r="90" spans="1:29" x14ac:dyDescent="0.25">
      <c r="B90" s="3"/>
      <c r="C90" s="3"/>
      <c r="E90" s="134"/>
      <c r="F90" s="134"/>
      <c r="G90" s="134"/>
      <c r="H90" s="134"/>
      <c r="I90" s="96">
        <v>42</v>
      </c>
      <c r="J90" s="96">
        <v>674</v>
      </c>
      <c r="K90" s="96">
        <v>1037</v>
      </c>
      <c r="L90" s="96">
        <v>34</v>
      </c>
      <c r="M90" s="96">
        <v>18</v>
      </c>
      <c r="N90" s="96" t="s">
        <v>727</v>
      </c>
      <c r="O90" s="96">
        <v>499</v>
      </c>
      <c r="P90" s="96">
        <v>168</v>
      </c>
      <c r="Q90" s="96" t="s">
        <v>727</v>
      </c>
      <c r="R90" s="97">
        <f>W87</f>
        <v>1</v>
      </c>
      <c r="S90" s="98">
        <f>X87</f>
        <v>51</v>
      </c>
      <c r="T90" s="38"/>
      <c r="AA90" s="10"/>
      <c r="AB90" s="10"/>
      <c r="AC90" s="22"/>
    </row>
    <row r="91" spans="1:29" ht="6.75" customHeight="1" x14ac:dyDescent="0.25">
      <c r="B91" s="3"/>
      <c r="C91" s="3"/>
      <c r="H91" s="12"/>
      <c r="I91" s="3"/>
      <c r="J91" s="3"/>
      <c r="K91" s="3"/>
      <c r="L91" s="3"/>
      <c r="M91" s="3"/>
      <c r="N91" s="3"/>
      <c r="O91" s="3"/>
      <c r="P91" s="3"/>
      <c r="Q91" s="3"/>
      <c r="R91" s="39"/>
      <c r="S91" s="40"/>
      <c r="T91" s="40"/>
      <c r="AA91" s="10"/>
      <c r="AB91" s="10"/>
      <c r="AC91" s="22"/>
    </row>
    <row r="92" spans="1:29" s="13" customFormat="1" x14ac:dyDescent="0.25">
      <c r="A92" s="34"/>
      <c r="B92" s="34"/>
      <c r="C92" s="34"/>
      <c r="E92" s="133" t="s">
        <v>52</v>
      </c>
      <c r="F92" s="133"/>
      <c r="G92" s="133"/>
      <c r="H92" s="133"/>
      <c r="I92" s="147" t="s">
        <v>530</v>
      </c>
      <c r="J92" s="148"/>
      <c r="K92" s="148"/>
      <c r="L92" s="147" t="s">
        <v>531</v>
      </c>
      <c r="M92" s="147"/>
      <c r="N92" s="119" t="s">
        <v>28</v>
      </c>
      <c r="O92" s="119" t="s">
        <v>25</v>
      </c>
      <c r="P92" s="119" t="s">
        <v>29</v>
      </c>
      <c r="Q92" s="119" t="s">
        <v>4</v>
      </c>
      <c r="AA92" s="35"/>
      <c r="AB92" s="35"/>
      <c r="AC92" s="22"/>
    </row>
    <row r="93" spans="1:29" x14ac:dyDescent="0.25">
      <c r="B93" s="3"/>
      <c r="C93" s="3"/>
      <c r="E93" s="133"/>
      <c r="F93" s="133"/>
      <c r="G93" s="133"/>
      <c r="H93" s="133"/>
      <c r="I93" s="135">
        <f>I90+K90+M90</f>
        <v>1097</v>
      </c>
      <c r="J93" s="136"/>
      <c r="K93" s="136"/>
      <c r="L93" s="135">
        <f>J90+L90</f>
        <v>708</v>
      </c>
      <c r="M93" s="136"/>
      <c r="N93" s="117" t="str">
        <f>N90</f>
        <v>N.P.</v>
      </c>
      <c r="O93" s="117">
        <f>O90</f>
        <v>499</v>
      </c>
      <c r="P93" s="117">
        <f>P90</f>
        <v>168</v>
      </c>
      <c r="Q93" s="117" t="str">
        <f>Q90</f>
        <v>N.P.</v>
      </c>
      <c r="AA93" s="10"/>
      <c r="AB93" s="10"/>
      <c r="AC93" s="22"/>
    </row>
    <row r="94" spans="1:29" x14ac:dyDescent="0.25">
      <c r="B94" s="3"/>
      <c r="C94" s="3"/>
      <c r="AC94" s="22"/>
    </row>
    <row r="95" spans="1:29" x14ac:dyDescent="0.25">
      <c r="AC95" s="22"/>
    </row>
    <row r="96" spans="1:29" ht="15.75" customHeight="1" x14ac:dyDescent="0.25">
      <c r="A96" s="2">
        <v>1</v>
      </c>
      <c r="B96" s="2" t="s">
        <v>40</v>
      </c>
      <c r="C96" s="2">
        <v>109</v>
      </c>
      <c r="D96" s="1" t="s">
        <v>273</v>
      </c>
      <c r="E96" s="1" t="s">
        <v>273</v>
      </c>
      <c r="F96" s="2">
        <v>792</v>
      </c>
      <c r="G96" s="2" t="s">
        <v>10</v>
      </c>
      <c r="H96" s="1">
        <v>571</v>
      </c>
      <c r="I96" s="1">
        <v>4</v>
      </c>
      <c r="J96" s="1">
        <v>194</v>
      </c>
      <c r="K96" s="1">
        <v>105</v>
      </c>
      <c r="L96" s="1">
        <v>7</v>
      </c>
      <c r="M96" s="1">
        <v>3</v>
      </c>
      <c r="N96" s="1">
        <v>113</v>
      </c>
      <c r="O96" s="2" t="s">
        <v>727</v>
      </c>
      <c r="P96" s="2" t="s">
        <v>727</v>
      </c>
      <c r="Q96" s="2" t="s">
        <v>727</v>
      </c>
      <c r="R96" s="1">
        <v>4</v>
      </c>
      <c r="S96" s="1">
        <v>1</v>
      </c>
      <c r="T96" s="1">
        <v>0</v>
      </c>
      <c r="U96" s="1">
        <v>1</v>
      </c>
      <c r="V96" s="1">
        <v>7</v>
      </c>
      <c r="W96" s="1">
        <v>0</v>
      </c>
      <c r="X96" s="1">
        <v>12</v>
      </c>
      <c r="Y96" s="1">
        <f t="shared" si="9"/>
        <v>451</v>
      </c>
      <c r="Z96" s="1">
        <f t="shared" si="10"/>
        <v>120</v>
      </c>
      <c r="AA96" s="15">
        <f t="shared" si="11"/>
        <v>0.78984238178633981</v>
      </c>
      <c r="AB96" s="15">
        <f t="shared" si="12"/>
        <v>0.21015761821366025</v>
      </c>
      <c r="AC96" s="22"/>
    </row>
    <row r="97" spans="1:29" ht="15.75" customHeight="1" x14ac:dyDescent="0.25">
      <c r="A97" s="2">
        <v>2</v>
      </c>
      <c r="B97" s="2" t="s">
        <v>40</v>
      </c>
      <c r="C97" s="2">
        <v>109</v>
      </c>
      <c r="D97" s="1" t="s">
        <v>273</v>
      </c>
      <c r="E97" s="1" t="s">
        <v>273</v>
      </c>
      <c r="F97" s="2">
        <v>792</v>
      </c>
      <c r="G97" s="2" t="s">
        <v>11</v>
      </c>
      <c r="H97" s="1">
        <v>572</v>
      </c>
      <c r="I97" s="1">
        <v>1</v>
      </c>
      <c r="J97" s="1">
        <v>214</v>
      </c>
      <c r="K97" s="1">
        <v>136</v>
      </c>
      <c r="L97" s="1">
        <v>6</v>
      </c>
      <c r="M97" s="1">
        <v>2</v>
      </c>
      <c r="N97" s="1">
        <v>91</v>
      </c>
      <c r="O97" s="2" t="s">
        <v>727</v>
      </c>
      <c r="P97" s="2" t="s">
        <v>727</v>
      </c>
      <c r="Q97" s="2" t="s">
        <v>727</v>
      </c>
      <c r="R97" s="1">
        <v>6</v>
      </c>
      <c r="S97" s="1">
        <v>0</v>
      </c>
      <c r="T97" s="1">
        <v>0</v>
      </c>
      <c r="U97" s="1">
        <v>1</v>
      </c>
      <c r="V97" s="1">
        <v>4</v>
      </c>
      <c r="W97" s="1">
        <v>0</v>
      </c>
      <c r="X97" s="1">
        <v>16</v>
      </c>
      <c r="Y97" s="1">
        <f t="shared" si="9"/>
        <v>477</v>
      </c>
      <c r="Z97" s="1">
        <f t="shared" si="10"/>
        <v>95</v>
      </c>
      <c r="AA97" s="15">
        <f t="shared" si="11"/>
        <v>0.83391608391608396</v>
      </c>
      <c r="AB97" s="15">
        <f t="shared" si="12"/>
        <v>0.16608391608391609</v>
      </c>
      <c r="AC97" s="22"/>
    </row>
    <row r="98" spans="1:29" ht="15.75" customHeight="1" x14ac:dyDescent="0.25">
      <c r="A98" s="2">
        <v>3</v>
      </c>
      <c r="B98" s="2" t="s">
        <v>40</v>
      </c>
      <c r="C98" s="2">
        <v>109</v>
      </c>
      <c r="D98" s="1" t="s">
        <v>273</v>
      </c>
      <c r="E98" s="1" t="s">
        <v>273</v>
      </c>
      <c r="F98" s="2">
        <v>793</v>
      </c>
      <c r="G98" s="2" t="s">
        <v>10</v>
      </c>
      <c r="H98" s="1">
        <v>554</v>
      </c>
      <c r="I98" s="1">
        <v>5</v>
      </c>
      <c r="J98" s="1">
        <v>178</v>
      </c>
      <c r="K98" s="1">
        <v>133</v>
      </c>
      <c r="L98" s="1">
        <v>3</v>
      </c>
      <c r="M98" s="1">
        <v>2</v>
      </c>
      <c r="N98" s="1">
        <v>110</v>
      </c>
      <c r="O98" s="2" t="s">
        <v>727</v>
      </c>
      <c r="P98" s="2" t="s">
        <v>727</v>
      </c>
      <c r="Q98" s="2" t="s">
        <v>727</v>
      </c>
      <c r="R98" s="1">
        <v>6</v>
      </c>
      <c r="S98" s="1">
        <v>0</v>
      </c>
      <c r="T98" s="1">
        <v>0</v>
      </c>
      <c r="U98" s="1">
        <v>0</v>
      </c>
      <c r="V98" s="1">
        <v>5</v>
      </c>
      <c r="W98" s="1">
        <v>0</v>
      </c>
      <c r="X98" s="1">
        <v>17</v>
      </c>
      <c r="Y98" s="1">
        <f t="shared" si="9"/>
        <v>459</v>
      </c>
      <c r="Z98" s="1">
        <f t="shared" si="10"/>
        <v>95</v>
      </c>
      <c r="AA98" s="15">
        <f t="shared" si="11"/>
        <v>0.82851985559566788</v>
      </c>
      <c r="AB98" s="15">
        <f t="shared" si="12"/>
        <v>0.17148014440433212</v>
      </c>
      <c r="AC98" s="22"/>
    </row>
    <row r="99" spans="1:29" ht="15.75" customHeight="1" x14ac:dyDescent="0.25">
      <c r="A99" s="2">
        <v>4</v>
      </c>
      <c r="B99" s="2" t="s">
        <v>40</v>
      </c>
      <c r="C99" s="2">
        <v>109</v>
      </c>
      <c r="D99" s="1" t="s">
        <v>273</v>
      </c>
      <c r="E99" s="1" t="s">
        <v>273</v>
      </c>
      <c r="F99" s="2">
        <v>793</v>
      </c>
      <c r="G99" s="2" t="s">
        <v>11</v>
      </c>
      <c r="H99" s="1">
        <v>554</v>
      </c>
      <c r="I99" s="1">
        <v>6</v>
      </c>
      <c r="J99" s="1">
        <v>182</v>
      </c>
      <c r="K99" s="1">
        <v>174</v>
      </c>
      <c r="L99" s="1">
        <v>4</v>
      </c>
      <c r="M99" s="1">
        <v>2</v>
      </c>
      <c r="N99" s="1">
        <v>97</v>
      </c>
      <c r="O99" s="2" t="s">
        <v>727</v>
      </c>
      <c r="P99" s="2" t="s">
        <v>727</v>
      </c>
      <c r="Q99" s="2" t="s">
        <v>727</v>
      </c>
      <c r="R99" s="1">
        <v>4</v>
      </c>
      <c r="S99" s="1">
        <v>0</v>
      </c>
      <c r="T99" s="1">
        <v>0</v>
      </c>
      <c r="U99" s="1">
        <v>1</v>
      </c>
      <c r="V99" s="1">
        <v>7</v>
      </c>
      <c r="W99" s="1">
        <v>0</v>
      </c>
      <c r="X99" s="1">
        <v>12</v>
      </c>
      <c r="Y99" s="1">
        <f t="shared" si="9"/>
        <v>489</v>
      </c>
      <c r="Z99" s="1">
        <f t="shared" si="10"/>
        <v>65</v>
      </c>
      <c r="AA99" s="15">
        <f t="shared" si="11"/>
        <v>0.88267148014440433</v>
      </c>
      <c r="AB99" s="15">
        <f t="shared" si="12"/>
        <v>0.11732851985559567</v>
      </c>
      <c r="AC99" s="22"/>
    </row>
    <row r="100" spans="1:29" ht="15.75" customHeight="1" x14ac:dyDescent="0.25">
      <c r="D100" s="128" t="s">
        <v>680</v>
      </c>
      <c r="E100" s="129"/>
      <c r="F100" s="81">
        <v>2</v>
      </c>
      <c r="G100" s="81">
        <v>4</v>
      </c>
      <c r="H100" s="70">
        <f>SUM(H96:H99)</f>
        <v>2251</v>
      </c>
      <c r="I100" s="70">
        <f t="shared" ref="I100:X100" si="33">SUM(I96:I99)</f>
        <v>16</v>
      </c>
      <c r="J100" s="70">
        <f t="shared" si="33"/>
        <v>768</v>
      </c>
      <c r="K100" s="70">
        <f t="shared" si="33"/>
        <v>548</v>
      </c>
      <c r="L100" s="70">
        <f t="shared" si="33"/>
        <v>20</v>
      </c>
      <c r="M100" s="70">
        <f t="shared" si="33"/>
        <v>9</v>
      </c>
      <c r="N100" s="70">
        <f t="shared" si="33"/>
        <v>411</v>
      </c>
      <c r="O100" s="120" t="s">
        <v>727</v>
      </c>
      <c r="P100" s="120" t="s">
        <v>727</v>
      </c>
      <c r="Q100" s="120" t="s">
        <v>727</v>
      </c>
      <c r="R100" s="70">
        <f t="shared" si="33"/>
        <v>20</v>
      </c>
      <c r="S100" s="70">
        <f t="shared" si="33"/>
        <v>1</v>
      </c>
      <c r="T100" s="70">
        <f t="shared" si="33"/>
        <v>0</v>
      </c>
      <c r="U100" s="70">
        <f t="shared" si="33"/>
        <v>3</v>
      </c>
      <c r="V100" s="70">
        <f t="shared" si="33"/>
        <v>23</v>
      </c>
      <c r="W100" s="70">
        <f t="shared" si="33"/>
        <v>0</v>
      </c>
      <c r="X100" s="70">
        <f t="shared" si="33"/>
        <v>57</v>
      </c>
      <c r="Y100" s="70">
        <f t="shared" ref="Y100" si="34">SUM(I100:X100)</f>
        <v>1876</v>
      </c>
      <c r="Z100" s="70">
        <f t="shared" ref="Z100" si="35">H100-Y100</f>
        <v>375</v>
      </c>
      <c r="AA100" s="71">
        <f t="shared" ref="AA100" si="36">Y100/H100</f>
        <v>0.83340737450022218</v>
      </c>
      <c r="AB100" s="71">
        <f t="shared" ref="AB100" si="37">Z100/H100</f>
        <v>0.16659262549977788</v>
      </c>
      <c r="AC100" s="22"/>
    </row>
    <row r="101" spans="1:29" x14ac:dyDescent="0.25">
      <c r="AC101" s="22"/>
    </row>
    <row r="102" spans="1:29" s="32" customFormat="1" x14ac:dyDescent="0.25">
      <c r="A102" s="31"/>
      <c r="B102" s="31"/>
      <c r="C102" s="31"/>
      <c r="E102" s="133" t="s">
        <v>51</v>
      </c>
      <c r="F102" s="134"/>
      <c r="G102" s="134"/>
      <c r="H102" s="134"/>
      <c r="I102" s="116" t="s">
        <v>0</v>
      </c>
      <c r="J102" s="116" t="s">
        <v>1</v>
      </c>
      <c r="K102" s="116" t="s">
        <v>2</v>
      </c>
      <c r="L102" s="116" t="s">
        <v>27</v>
      </c>
      <c r="M102" s="116" t="s">
        <v>3</v>
      </c>
      <c r="N102" s="116" t="s">
        <v>28</v>
      </c>
      <c r="O102" s="116" t="s">
        <v>25</v>
      </c>
      <c r="P102" s="116" t="s">
        <v>29</v>
      </c>
      <c r="Q102" s="116" t="s">
        <v>4</v>
      </c>
      <c r="R102" s="36" t="s">
        <v>26</v>
      </c>
      <c r="S102" s="37" t="s">
        <v>46</v>
      </c>
      <c r="T102" s="37"/>
      <c r="AA102" s="33"/>
      <c r="AB102" s="33"/>
      <c r="AC102" s="22"/>
    </row>
    <row r="103" spans="1:29" x14ac:dyDescent="0.25">
      <c r="B103" s="3"/>
      <c r="C103" s="3"/>
      <c r="E103" s="134"/>
      <c r="F103" s="134"/>
      <c r="G103" s="134"/>
      <c r="H103" s="134"/>
      <c r="I103" s="96">
        <v>23</v>
      </c>
      <c r="J103" s="96">
        <v>780</v>
      </c>
      <c r="K103" s="96">
        <v>558</v>
      </c>
      <c r="L103" s="96">
        <v>31</v>
      </c>
      <c r="M103" s="96">
        <v>16</v>
      </c>
      <c r="N103" s="96">
        <v>411</v>
      </c>
      <c r="O103" s="96" t="s">
        <v>727</v>
      </c>
      <c r="P103" s="96" t="s">
        <v>727</v>
      </c>
      <c r="Q103" s="96" t="s">
        <v>727</v>
      </c>
      <c r="R103" s="97">
        <f>W100</f>
        <v>0</v>
      </c>
      <c r="S103" s="98">
        <f>X100</f>
        <v>57</v>
      </c>
      <c r="T103" s="38"/>
      <c r="AA103" s="10"/>
      <c r="AB103" s="10"/>
      <c r="AC103" s="22"/>
    </row>
    <row r="104" spans="1:29" ht="6.75" customHeight="1" x14ac:dyDescent="0.25">
      <c r="B104" s="3"/>
      <c r="C104" s="3"/>
      <c r="H104" s="12"/>
      <c r="I104" s="3"/>
      <c r="J104" s="3"/>
      <c r="K104" s="3"/>
      <c r="L104" s="3"/>
      <c r="M104" s="3"/>
      <c r="N104" s="3"/>
      <c r="O104" s="3"/>
      <c r="P104" s="3"/>
      <c r="Q104" s="3"/>
      <c r="R104" s="39"/>
      <c r="S104" s="40"/>
      <c r="T104" s="40"/>
      <c r="AA104" s="10"/>
      <c r="AB104" s="10"/>
      <c r="AC104" s="22"/>
    </row>
    <row r="105" spans="1:29" s="13" customFormat="1" x14ac:dyDescent="0.25">
      <c r="A105" s="34"/>
      <c r="B105" s="34"/>
      <c r="C105" s="34"/>
      <c r="E105" s="133" t="s">
        <v>52</v>
      </c>
      <c r="F105" s="133"/>
      <c r="G105" s="133"/>
      <c r="H105" s="133"/>
      <c r="I105" s="147" t="s">
        <v>530</v>
      </c>
      <c r="J105" s="148"/>
      <c r="K105" s="148"/>
      <c r="L105" s="147" t="s">
        <v>531</v>
      </c>
      <c r="M105" s="147"/>
      <c r="N105" s="119" t="s">
        <v>28</v>
      </c>
      <c r="O105" s="119" t="s">
        <v>25</v>
      </c>
      <c r="P105" s="119" t="s">
        <v>29</v>
      </c>
      <c r="Q105" s="119" t="s">
        <v>4</v>
      </c>
      <c r="AA105" s="35"/>
      <c r="AB105" s="35"/>
      <c r="AC105" s="22"/>
    </row>
    <row r="106" spans="1:29" x14ac:dyDescent="0.25">
      <c r="B106" s="3"/>
      <c r="C106" s="3"/>
      <c r="E106" s="133"/>
      <c r="F106" s="133"/>
      <c r="G106" s="133"/>
      <c r="H106" s="133"/>
      <c r="I106" s="135">
        <f>I103+K103+M103</f>
        <v>597</v>
      </c>
      <c r="J106" s="136"/>
      <c r="K106" s="136"/>
      <c r="L106" s="135">
        <f>J103+L103</f>
        <v>811</v>
      </c>
      <c r="M106" s="136"/>
      <c r="N106" s="117">
        <f>N103</f>
        <v>411</v>
      </c>
      <c r="O106" s="117" t="str">
        <f>O103</f>
        <v>N.P.</v>
      </c>
      <c r="P106" s="117" t="str">
        <f>P103</f>
        <v>N.P.</v>
      </c>
      <c r="Q106" s="117" t="str">
        <f>Q103</f>
        <v>N.P.</v>
      </c>
      <c r="AA106" s="10"/>
      <c r="AB106" s="10"/>
      <c r="AC106" s="22"/>
    </row>
    <row r="107" spans="1:29" x14ac:dyDescent="0.25">
      <c r="B107" s="3"/>
      <c r="C107" s="3"/>
      <c r="AC107" s="22"/>
    </row>
    <row r="108" spans="1:29" x14ac:dyDescent="0.25">
      <c r="AC108" s="22"/>
    </row>
    <row r="109" spans="1:29" x14ac:dyDescent="0.25">
      <c r="A109" s="2">
        <v>1</v>
      </c>
      <c r="B109" s="2" t="s">
        <v>40</v>
      </c>
      <c r="C109" s="2">
        <v>293</v>
      </c>
      <c r="D109" s="1" t="s">
        <v>274</v>
      </c>
      <c r="E109" s="1" t="s">
        <v>274</v>
      </c>
      <c r="F109" s="2">
        <v>1431</v>
      </c>
      <c r="G109" s="2" t="s">
        <v>10</v>
      </c>
      <c r="H109" s="1">
        <v>670</v>
      </c>
      <c r="I109" s="1">
        <v>176</v>
      </c>
      <c r="J109" s="1">
        <v>204</v>
      </c>
      <c r="K109" s="1">
        <v>55</v>
      </c>
      <c r="L109" s="1">
        <v>1</v>
      </c>
      <c r="M109" s="1">
        <v>2</v>
      </c>
      <c r="N109" s="1">
        <v>1</v>
      </c>
      <c r="O109" s="2" t="s">
        <v>727</v>
      </c>
      <c r="P109" s="1">
        <v>3</v>
      </c>
      <c r="Q109" s="2" t="s">
        <v>727</v>
      </c>
      <c r="R109" s="1">
        <v>13</v>
      </c>
      <c r="S109" s="1">
        <v>1</v>
      </c>
      <c r="T109" s="1">
        <v>0</v>
      </c>
      <c r="U109" s="1">
        <v>1</v>
      </c>
      <c r="V109" s="1">
        <v>16</v>
      </c>
      <c r="W109" s="1">
        <v>0</v>
      </c>
      <c r="X109" s="1">
        <v>9</v>
      </c>
      <c r="Y109" s="1">
        <f t="shared" si="9"/>
        <v>482</v>
      </c>
      <c r="Z109" s="1">
        <f t="shared" si="10"/>
        <v>188</v>
      </c>
      <c r="AA109" s="15">
        <f t="shared" si="11"/>
        <v>0.71940298507462686</v>
      </c>
      <c r="AB109" s="15">
        <f t="shared" si="12"/>
        <v>0.28059701492537314</v>
      </c>
      <c r="AC109" s="22"/>
    </row>
    <row r="110" spans="1:29" x14ac:dyDescent="0.25">
      <c r="A110" s="2">
        <v>2</v>
      </c>
      <c r="B110" s="2" t="s">
        <v>40</v>
      </c>
      <c r="C110" s="2">
        <v>293</v>
      </c>
      <c r="D110" s="1" t="s">
        <v>274</v>
      </c>
      <c r="E110" s="1" t="s">
        <v>274</v>
      </c>
      <c r="F110" s="2">
        <v>1431</v>
      </c>
      <c r="G110" s="2" t="s">
        <v>11</v>
      </c>
      <c r="H110" s="1">
        <v>670</v>
      </c>
      <c r="I110" s="1">
        <v>217</v>
      </c>
      <c r="J110" s="1">
        <v>147</v>
      </c>
      <c r="K110" s="1">
        <v>47</v>
      </c>
      <c r="L110" s="1">
        <v>3</v>
      </c>
      <c r="M110" s="1">
        <v>0</v>
      </c>
      <c r="N110" s="1">
        <v>3</v>
      </c>
      <c r="O110" s="2" t="s">
        <v>727</v>
      </c>
      <c r="P110" s="1">
        <v>0</v>
      </c>
      <c r="Q110" s="2" t="s">
        <v>727</v>
      </c>
      <c r="R110" s="1">
        <v>18</v>
      </c>
      <c r="S110" s="1">
        <v>0</v>
      </c>
      <c r="T110" s="1">
        <v>7</v>
      </c>
      <c r="U110" s="1">
        <v>0</v>
      </c>
      <c r="V110" s="1">
        <v>13</v>
      </c>
      <c r="W110" s="1">
        <v>0</v>
      </c>
      <c r="X110" s="1">
        <v>16</v>
      </c>
      <c r="Y110" s="1">
        <f t="shared" si="9"/>
        <v>471</v>
      </c>
      <c r="Z110" s="1">
        <f t="shared" si="10"/>
        <v>199</v>
      </c>
      <c r="AA110" s="15">
        <f t="shared" si="11"/>
        <v>0.70298507462686566</v>
      </c>
      <c r="AB110" s="15">
        <f t="shared" si="12"/>
        <v>0.29701492537313434</v>
      </c>
      <c r="AC110" s="22"/>
    </row>
    <row r="111" spans="1:29" x14ac:dyDescent="0.25">
      <c r="A111" s="2">
        <v>3</v>
      </c>
      <c r="B111" s="2" t="s">
        <v>40</v>
      </c>
      <c r="C111" s="2">
        <v>293</v>
      </c>
      <c r="D111" s="1" t="s">
        <v>274</v>
      </c>
      <c r="E111" s="1" t="s">
        <v>274</v>
      </c>
      <c r="F111" s="2">
        <v>1432</v>
      </c>
      <c r="G111" s="2" t="s">
        <v>10</v>
      </c>
      <c r="H111" s="1">
        <v>643</v>
      </c>
      <c r="I111" s="1">
        <v>199</v>
      </c>
      <c r="J111" s="1">
        <v>164</v>
      </c>
      <c r="K111" s="1">
        <v>21</v>
      </c>
      <c r="L111" s="1">
        <v>2</v>
      </c>
      <c r="M111" s="1">
        <v>1</v>
      </c>
      <c r="N111" s="1">
        <v>0</v>
      </c>
      <c r="O111" s="2" t="s">
        <v>727</v>
      </c>
      <c r="P111" s="1">
        <v>4</v>
      </c>
      <c r="Q111" s="2" t="s">
        <v>727</v>
      </c>
      <c r="R111" s="1">
        <v>16</v>
      </c>
      <c r="S111" s="1">
        <v>1</v>
      </c>
      <c r="T111" s="1">
        <v>0</v>
      </c>
      <c r="U111" s="1">
        <v>0</v>
      </c>
      <c r="V111" s="1">
        <v>19</v>
      </c>
      <c r="W111" s="1">
        <v>0</v>
      </c>
      <c r="X111" s="1">
        <v>13</v>
      </c>
      <c r="Y111" s="1">
        <f t="shared" si="9"/>
        <v>440</v>
      </c>
      <c r="Z111" s="1">
        <f t="shared" si="10"/>
        <v>203</v>
      </c>
      <c r="AA111" s="15">
        <f t="shared" si="11"/>
        <v>0.68429237947122856</v>
      </c>
      <c r="AB111" s="15">
        <f t="shared" si="12"/>
        <v>0.31570762052877138</v>
      </c>
      <c r="AC111" s="22"/>
    </row>
    <row r="112" spans="1:29" x14ac:dyDescent="0.25">
      <c r="A112" s="2">
        <v>4</v>
      </c>
      <c r="B112" s="2" t="s">
        <v>40</v>
      </c>
      <c r="C112" s="2">
        <v>293</v>
      </c>
      <c r="D112" s="1" t="s">
        <v>274</v>
      </c>
      <c r="E112" s="1" t="s">
        <v>274</v>
      </c>
      <c r="F112" s="2">
        <v>1432</v>
      </c>
      <c r="G112" s="2" t="s">
        <v>11</v>
      </c>
      <c r="H112" s="1">
        <v>644</v>
      </c>
      <c r="I112" s="1">
        <v>158</v>
      </c>
      <c r="J112" s="1">
        <v>172</v>
      </c>
      <c r="K112" s="1">
        <v>40</v>
      </c>
      <c r="L112" s="1">
        <v>5</v>
      </c>
      <c r="M112" s="1">
        <v>4</v>
      </c>
      <c r="N112" s="1">
        <v>2</v>
      </c>
      <c r="O112" s="2" t="s">
        <v>727</v>
      </c>
      <c r="P112" s="1">
        <v>4</v>
      </c>
      <c r="Q112" s="2" t="s">
        <v>727</v>
      </c>
      <c r="R112" s="1">
        <v>12</v>
      </c>
      <c r="S112" s="1">
        <v>3</v>
      </c>
      <c r="T112" s="1">
        <v>2</v>
      </c>
      <c r="U112" s="1">
        <v>1</v>
      </c>
      <c r="V112" s="1">
        <v>15</v>
      </c>
      <c r="W112" s="1">
        <v>0</v>
      </c>
      <c r="X112" s="1">
        <v>10</v>
      </c>
      <c r="Y112" s="1">
        <f t="shared" si="9"/>
        <v>428</v>
      </c>
      <c r="Z112" s="1">
        <f t="shared" si="10"/>
        <v>216</v>
      </c>
      <c r="AA112" s="15">
        <f t="shared" si="11"/>
        <v>0.6645962732919255</v>
      </c>
      <c r="AB112" s="15">
        <f t="shared" si="12"/>
        <v>0.33540372670807456</v>
      </c>
      <c r="AC112" s="22"/>
    </row>
    <row r="113" spans="1:29" x14ac:dyDescent="0.25">
      <c r="A113" s="2">
        <v>5</v>
      </c>
      <c r="B113" s="2" t="s">
        <v>40</v>
      </c>
      <c r="C113" s="2">
        <v>293</v>
      </c>
      <c r="D113" s="1" t="s">
        <v>274</v>
      </c>
      <c r="E113" s="1" t="s">
        <v>274</v>
      </c>
      <c r="F113" s="2">
        <v>1433</v>
      </c>
      <c r="G113" s="2" t="s">
        <v>10</v>
      </c>
      <c r="H113" s="1">
        <v>621</v>
      </c>
      <c r="I113" s="1">
        <v>185</v>
      </c>
      <c r="J113" s="1">
        <v>180</v>
      </c>
      <c r="K113" s="1">
        <v>33</v>
      </c>
      <c r="L113" s="1">
        <v>1</v>
      </c>
      <c r="M113" s="1">
        <v>5</v>
      </c>
      <c r="N113" s="1">
        <v>0</v>
      </c>
      <c r="O113" s="2" t="s">
        <v>727</v>
      </c>
      <c r="P113" s="1">
        <v>1</v>
      </c>
      <c r="Q113" s="2" t="s">
        <v>727</v>
      </c>
      <c r="R113" s="1">
        <v>8</v>
      </c>
      <c r="S113" s="1">
        <v>0</v>
      </c>
      <c r="T113" s="1">
        <v>2</v>
      </c>
      <c r="U113" s="1">
        <v>0</v>
      </c>
      <c r="V113" s="1">
        <v>7</v>
      </c>
      <c r="W113" s="1">
        <v>0</v>
      </c>
      <c r="X113" s="1">
        <v>6</v>
      </c>
      <c r="Y113" s="1">
        <f t="shared" si="9"/>
        <v>428</v>
      </c>
      <c r="Z113" s="1">
        <f t="shared" si="10"/>
        <v>193</v>
      </c>
      <c r="AA113" s="15">
        <f t="shared" si="11"/>
        <v>0.68921095008051525</v>
      </c>
      <c r="AB113" s="15">
        <f t="shared" si="12"/>
        <v>0.31078904991948469</v>
      </c>
      <c r="AC113" s="22"/>
    </row>
    <row r="114" spans="1:29" x14ac:dyDescent="0.25">
      <c r="A114" s="2">
        <v>6</v>
      </c>
      <c r="B114" s="2" t="s">
        <v>40</v>
      </c>
      <c r="C114" s="2">
        <v>293</v>
      </c>
      <c r="D114" s="1" t="s">
        <v>274</v>
      </c>
      <c r="E114" s="1" t="s">
        <v>274</v>
      </c>
      <c r="F114" s="2">
        <v>1433</v>
      </c>
      <c r="G114" s="2" t="s">
        <v>11</v>
      </c>
      <c r="H114" s="1">
        <v>621</v>
      </c>
      <c r="I114" s="1">
        <v>195</v>
      </c>
      <c r="J114" s="1">
        <v>151</v>
      </c>
      <c r="K114" s="1">
        <v>32</v>
      </c>
      <c r="L114" s="1">
        <v>4</v>
      </c>
      <c r="M114" s="1">
        <v>1</v>
      </c>
      <c r="N114" s="1">
        <v>0</v>
      </c>
      <c r="O114" s="2" t="s">
        <v>727</v>
      </c>
      <c r="P114" s="1">
        <v>1</v>
      </c>
      <c r="Q114" s="2" t="s">
        <v>727</v>
      </c>
      <c r="R114" s="1">
        <v>13</v>
      </c>
      <c r="S114" s="1">
        <v>0</v>
      </c>
      <c r="T114" s="1">
        <v>0</v>
      </c>
      <c r="U114" s="1">
        <v>0</v>
      </c>
      <c r="V114" s="1">
        <v>10</v>
      </c>
      <c r="W114" s="1">
        <v>0</v>
      </c>
      <c r="X114" s="1">
        <v>9</v>
      </c>
      <c r="Y114" s="1">
        <f t="shared" si="9"/>
        <v>416</v>
      </c>
      <c r="Z114" s="1">
        <f t="shared" si="10"/>
        <v>205</v>
      </c>
      <c r="AA114" s="15">
        <f t="shared" si="11"/>
        <v>0.66988727858293073</v>
      </c>
      <c r="AB114" s="15">
        <f t="shared" si="12"/>
        <v>0.33011272141706927</v>
      </c>
      <c r="AC114" s="22"/>
    </row>
    <row r="115" spans="1:29" x14ac:dyDescent="0.25">
      <c r="A115" s="2">
        <v>7</v>
      </c>
      <c r="B115" s="2" t="s">
        <v>40</v>
      </c>
      <c r="C115" s="2">
        <v>293</v>
      </c>
      <c r="D115" s="1" t="s">
        <v>274</v>
      </c>
      <c r="E115" s="1" t="s">
        <v>274</v>
      </c>
      <c r="F115" s="2">
        <v>1434</v>
      </c>
      <c r="G115" s="2" t="s">
        <v>10</v>
      </c>
      <c r="H115" s="1">
        <v>530</v>
      </c>
      <c r="I115" s="1">
        <v>133</v>
      </c>
      <c r="J115" s="1">
        <v>165</v>
      </c>
      <c r="K115" s="1">
        <v>9</v>
      </c>
      <c r="L115" s="1">
        <v>1</v>
      </c>
      <c r="M115" s="1">
        <v>2</v>
      </c>
      <c r="N115" s="1">
        <v>0</v>
      </c>
      <c r="O115" s="2" t="s">
        <v>727</v>
      </c>
      <c r="P115" s="1">
        <v>1</v>
      </c>
      <c r="Q115" s="2" t="s">
        <v>727</v>
      </c>
      <c r="R115" s="1">
        <v>4</v>
      </c>
      <c r="S115" s="1">
        <v>5</v>
      </c>
      <c r="T115" s="1">
        <v>1</v>
      </c>
      <c r="U115" s="1">
        <v>0</v>
      </c>
      <c r="V115" s="1">
        <v>15</v>
      </c>
      <c r="W115" s="1">
        <v>0</v>
      </c>
      <c r="X115" s="1">
        <v>10</v>
      </c>
      <c r="Y115" s="1">
        <f t="shared" si="9"/>
        <v>346</v>
      </c>
      <c r="Z115" s="1">
        <f t="shared" si="10"/>
        <v>184</v>
      </c>
      <c r="AA115" s="15">
        <f t="shared" si="11"/>
        <v>0.65283018867924525</v>
      </c>
      <c r="AB115" s="15">
        <f t="shared" si="12"/>
        <v>0.3471698113207547</v>
      </c>
      <c r="AC115" s="22"/>
    </row>
    <row r="116" spans="1:29" x14ac:dyDescent="0.25">
      <c r="A116" s="2">
        <v>8</v>
      </c>
      <c r="B116" s="2" t="s">
        <v>40</v>
      </c>
      <c r="C116" s="2">
        <v>293</v>
      </c>
      <c r="D116" s="1" t="s">
        <v>274</v>
      </c>
      <c r="E116" s="1" t="s">
        <v>274</v>
      </c>
      <c r="F116" s="2">
        <v>1434</v>
      </c>
      <c r="G116" s="2" t="s">
        <v>11</v>
      </c>
      <c r="H116" s="1">
        <v>530</v>
      </c>
      <c r="I116" s="1">
        <v>159</v>
      </c>
      <c r="J116" s="1">
        <v>159</v>
      </c>
      <c r="K116" s="1">
        <v>8</v>
      </c>
      <c r="L116" s="1">
        <v>2</v>
      </c>
      <c r="M116" s="1">
        <v>1</v>
      </c>
      <c r="N116" s="1">
        <v>1</v>
      </c>
      <c r="O116" s="2" t="s">
        <v>727</v>
      </c>
      <c r="P116" s="1">
        <v>6</v>
      </c>
      <c r="Q116" s="2" t="s">
        <v>727</v>
      </c>
      <c r="R116" s="1">
        <v>11</v>
      </c>
      <c r="S116" s="1">
        <v>2</v>
      </c>
      <c r="T116" s="1">
        <v>0</v>
      </c>
      <c r="U116" s="1">
        <v>0</v>
      </c>
      <c r="V116" s="1">
        <v>12</v>
      </c>
      <c r="W116" s="1">
        <v>0</v>
      </c>
      <c r="X116" s="1">
        <v>7</v>
      </c>
      <c r="Y116" s="1">
        <f t="shared" si="9"/>
        <v>368</v>
      </c>
      <c r="Z116" s="1">
        <f t="shared" si="10"/>
        <v>162</v>
      </c>
      <c r="AA116" s="15">
        <f t="shared" si="11"/>
        <v>0.69433962264150939</v>
      </c>
      <c r="AB116" s="15">
        <f t="shared" si="12"/>
        <v>0.30566037735849055</v>
      </c>
      <c r="AC116" s="22"/>
    </row>
    <row r="117" spans="1:29" x14ac:dyDescent="0.25">
      <c r="A117" s="2">
        <v>9</v>
      </c>
      <c r="B117" s="2" t="s">
        <v>40</v>
      </c>
      <c r="C117" s="2">
        <v>293</v>
      </c>
      <c r="D117" s="1" t="s">
        <v>274</v>
      </c>
      <c r="E117" s="1" t="s">
        <v>274</v>
      </c>
      <c r="F117" s="2">
        <v>1435</v>
      </c>
      <c r="G117" s="2" t="s">
        <v>10</v>
      </c>
      <c r="H117" s="1">
        <v>476</v>
      </c>
      <c r="I117" s="1">
        <v>152</v>
      </c>
      <c r="J117" s="1">
        <v>130</v>
      </c>
      <c r="K117" s="1">
        <v>11</v>
      </c>
      <c r="L117" s="1">
        <v>1</v>
      </c>
      <c r="M117" s="1">
        <v>0</v>
      </c>
      <c r="N117" s="1">
        <v>1</v>
      </c>
      <c r="O117" s="2" t="s">
        <v>727</v>
      </c>
      <c r="P117" s="1">
        <v>3</v>
      </c>
      <c r="Q117" s="2" t="s">
        <v>727</v>
      </c>
      <c r="R117" s="1">
        <v>12</v>
      </c>
      <c r="S117" s="1">
        <v>1</v>
      </c>
      <c r="T117" s="1">
        <v>1</v>
      </c>
      <c r="U117" s="1">
        <v>0</v>
      </c>
      <c r="V117" s="1">
        <v>14</v>
      </c>
      <c r="W117" s="1">
        <v>0</v>
      </c>
      <c r="X117" s="1">
        <v>7</v>
      </c>
      <c r="Y117" s="1">
        <f t="shared" si="9"/>
        <v>333</v>
      </c>
      <c r="Z117" s="1">
        <f t="shared" si="10"/>
        <v>143</v>
      </c>
      <c r="AA117" s="15">
        <f t="shared" si="11"/>
        <v>0.69957983193277307</v>
      </c>
      <c r="AB117" s="15">
        <f t="shared" si="12"/>
        <v>0.30042016806722688</v>
      </c>
      <c r="AC117" s="22"/>
    </row>
    <row r="118" spans="1:29" x14ac:dyDescent="0.25">
      <c r="A118" s="2">
        <v>10</v>
      </c>
      <c r="B118" s="2" t="s">
        <v>40</v>
      </c>
      <c r="C118" s="2">
        <v>293</v>
      </c>
      <c r="D118" s="1" t="s">
        <v>274</v>
      </c>
      <c r="E118" s="1" t="s">
        <v>274</v>
      </c>
      <c r="F118" s="2">
        <v>1435</v>
      </c>
      <c r="G118" s="2" t="s">
        <v>11</v>
      </c>
      <c r="H118" s="1">
        <v>476</v>
      </c>
      <c r="I118" s="1">
        <v>146</v>
      </c>
      <c r="J118" s="1">
        <v>127</v>
      </c>
      <c r="K118" s="1">
        <v>13</v>
      </c>
      <c r="L118" s="1">
        <v>2</v>
      </c>
      <c r="M118" s="1">
        <v>0</v>
      </c>
      <c r="N118" s="1">
        <v>1</v>
      </c>
      <c r="O118" s="2" t="s">
        <v>727</v>
      </c>
      <c r="P118" s="1">
        <v>2</v>
      </c>
      <c r="Q118" s="2" t="s">
        <v>727</v>
      </c>
      <c r="R118" s="1">
        <v>7</v>
      </c>
      <c r="S118" s="1">
        <v>1</v>
      </c>
      <c r="T118" s="1">
        <v>4</v>
      </c>
      <c r="U118" s="1">
        <v>0</v>
      </c>
      <c r="V118" s="1">
        <v>20</v>
      </c>
      <c r="W118" s="1">
        <v>0</v>
      </c>
      <c r="X118" s="1">
        <v>7</v>
      </c>
      <c r="Y118" s="1">
        <f t="shared" si="9"/>
        <v>330</v>
      </c>
      <c r="Z118" s="1">
        <f t="shared" si="10"/>
        <v>146</v>
      </c>
      <c r="AA118" s="15">
        <f t="shared" si="11"/>
        <v>0.69327731092436973</v>
      </c>
      <c r="AB118" s="15">
        <f t="shared" si="12"/>
        <v>0.30672268907563027</v>
      </c>
      <c r="AC118" s="22"/>
    </row>
    <row r="119" spans="1:29" x14ac:dyDescent="0.25">
      <c r="A119" s="2">
        <v>11</v>
      </c>
      <c r="B119" s="2" t="s">
        <v>40</v>
      </c>
      <c r="C119" s="2">
        <v>293</v>
      </c>
      <c r="D119" s="1" t="s">
        <v>274</v>
      </c>
      <c r="E119" s="1" t="s">
        <v>274</v>
      </c>
      <c r="F119" s="2">
        <v>1436</v>
      </c>
      <c r="G119" s="2" t="s">
        <v>10</v>
      </c>
      <c r="H119" s="1">
        <v>570</v>
      </c>
      <c r="I119" s="1">
        <v>98</v>
      </c>
      <c r="J119" s="1">
        <v>208</v>
      </c>
      <c r="K119" s="1">
        <v>19</v>
      </c>
      <c r="L119" s="1">
        <v>2</v>
      </c>
      <c r="M119" s="1">
        <v>1</v>
      </c>
      <c r="N119" s="1">
        <v>0</v>
      </c>
      <c r="O119" s="2" t="s">
        <v>727</v>
      </c>
      <c r="P119" s="1">
        <v>0</v>
      </c>
      <c r="Q119" s="2" t="s">
        <v>727</v>
      </c>
      <c r="R119" s="1">
        <v>6</v>
      </c>
      <c r="S119" s="1">
        <v>1</v>
      </c>
      <c r="T119" s="1">
        <v>2</v>
      </c>
      <c r="U119" s="1">
        <v>0</v>
      </c>
      <c r="V119" s="1">
        <v>19</v>
      </c>
      <c r="W119" s="1">
        <v>0</v>
      </c>
      <c r="X119" s="1">
        <v>9</v>
      </c>
      <c r="Y119" s="1">
        <f t="shared" si="9"/>
        <v>365</v>
      </c>
      <c r="Z119" s="1">
        <f t="shared" si="10"/>
        <v>205</v>
      </c>
      <c r="AA119" s="15">
        <f t="shared" si="11"/>
        <v>0.64035087719298245</v>
      </c>
      <c r="AB119" s="15">
        <f t="shared" si="12"/>
        <v>0.35964912280701755</v>
      </c>
      <c r="AC119" s="22"/>
    </row>
    <row r="120" spans="1:29" x14ac:dyDescent="0.25">
      <c r="A120" s="2">
        <v>12</v>
      </c>
      <c r="B120" s="2" t="s">
        <v>40</v>
      </c>
      <c r="C120" s="2">
        <v>293</v>
      </c>
      <c r="D120" s="1" t="s">
        <v>274</v>
      </c>
      <c r="E120" s="1" t="s">
        <v>274</v>
      </c>
      <c r="F120" s="2">
        <v>1436</v>
      </c>
      <c r="G120" s="2" t="s">
        <v>11</v>
      </c>
      <c r="H120" s="1">
        <v>570</v>
      </c>
      <c r="I120" s="1">
        <v>128</v>
      </c>
      <c r="J120" s="1">
        <v>183</v>
      </c>
      <c r="K120" s="1">
        <v>14</v>
      </c>
      <c r="L120" s="1">
        <v>3</v>
      </c>
      <c r="M120" s="1">
        <v>1</v>
      </c>
      <c r="N120" s="1">
        <v>0</v>
      </c>
      <c r="O120" s="2" t="s">
        <v>727</v>
      </c>
      <c r="P120" s="1">
        <v>2</v>
      </c>
      <c r="Q120" s="2" t="s">
        <v>727</v>
      </c>
      <c r="R120" s="1">
        <v>5</v>
      </c>
      <c r="S120" s="1">
        <v>1</v>
      </c>
      <c r="T120" s="1">
        <v>3</v>
      </c>
      <c r="U120" s="1">
        <v>1</v>
      </c>
      <c r="V120" s="1">
        <v>26</v>
      </c>
      <c r="W120" s="1">
        <v>0</v>
      </c>
      <c r="X120" s="1">
        <v>9</v>
      </c>
      <c r="Y120" s="1">
        <f t="shared" si="9"/>
        <v>376</v>
      </c>
      <c r="Z120" s="1">
        <f t="shared" si="10"/>
        <v>194</v>
      </c>
      <c r="AA120" s="15">
        <f t="shared" si="11"/>
        <v>0.6596491228070176</v>
      </c>
      <c r="AB120" s="15">
        <f t="shared" si="12"/>
        <v>0.34035087719298246</v>
      </c>
      <c r="AC120" s="22"/>
    </row>
    <row r="121" spans="1:29" x14ac:dyDescent="0.25">
      <c r="D121" s="128" t="s">
        <v>681</v>
      </c>
      <c r="E121" s="129"/>
      <c r="F121" s="81">
        <f>COUNTIF(G109:G120,"B")</f>
        <v>6</v>
      </c>
      <c r="G121" s="81">
        <f>COUNTA(G109:G120)</f>
        <v>12</v>
      </c>
      <c r="H121" s="70">
        <f>SUM(H109:H120)</f>
        <v>7021</v>
      </c>
      <c r="I121" s="70">
        <f t="shared" ref="I121:X121" si="38">SUM(I109:I120)</f>
        <v>1946</v>
      </c>
      <c r="J121" s="70">
        <f t="shared" si="38"/>
        <v>1990</v>
      </c>
      <c r="K121" s="70">
        <f t="shared" si="38"/>
        <v>302</v>
      </c>
      <c r="L121" s="70">
        <f t="shared" si="38"/>
        <v>27</v>
      </c>
      <c r="M121" s="70">
        <f t="shared" si="38"/>
        <v>18</v>
      </c>
      <c r="N121" s="70">
        <f t="shared" si="38"/>
        <v>9</v>
      </c>
      <c r="O121" s="120" t="s">
        <v>727</v>
      </c>
      <c r="P121" s="70">
        <f t="shared" si="38"/>
        <v>27</v>
      </c>
      <c r="Q121" s="120" t="s">
        <v>727</v>
      </c>
      <c r="R121" s="70">
        <f t="shared" si="38"/>
        <v>125</v>
      </c>
      <c r="S121" s="70">
        <f t="shared" si="38"/>
        <v>16</v>
      </c>
      <c r="T121" s="70">
        <f t="shared" si="38"/>
        <v>22</v>
      </c>
      <c r="U121" s="70">
        <f t="shared" si="38"/>
        <v>3</v>
      </c>
      <c r="V121" s="70">
        <f t="shared" si="38"/>
        <v>186</v>
      </c>
      <c r="W121" s="70">
        <f t="shared" si="38"/>
        <v>0</v>
      </c>
      <c r="X121" s="70">
        <f t="shared" si="38"/>
        <v>112</v>
      </c>
      <c r="Y121" s="70">
        <f t="shared" ref="Y121" si="39">SUM(I121:X121)</f>
        <v>4783</v>
      </c>
      <c r="Z121" s="70">
        <f t="shared" ref="Z121" si="40">H121-Y121</f>
        <v>2238</v>
      </c>
      <c r="AA121" s="71">
        <f t="shared" ref="AA121" si="41">Y121/H121</f>
        <v>0.681241988320752</v>
      </c>
      <c r="AB121" s="71">
        <f t="shared" ref="AB121" si="42">Z121/H121</f>
        <v>0.31875801167924794</v>
      </c>
      <c r="AC121" s="22"/>
    </row>
    <row r="122" spans="1:29" x14ac:dyDescent="0.25">
      <c r="AC122" s="22"/>
    </row>
    <row r="123" spans="1:29" s="32" customFormat="1" x14ac:dyDescent="0.25">
      <c r="A123" s="31"/>
      <c r="B123" s="31"/>
      <c r="C123" s="31"/>
      <c r="E123" s="133" t="s">
        <v>51</v>
      </c>
      <c r="F123" s="134"/>
      <c r="G123" s="134"/>
      <c r="H123" s="134"/>
      <c r="I123" s="116" t="s">
        <v>0</v>
      </c>
      <c r="J123" s="116" t="s">
        <v>1</v>
      </c>
      <c r="K123" s="116" t="s">
        <v>2</v>
      </c>
      <c r="L123" s="116" t="s">
        <v>27</v>
      </c>
      <c r="M123" s="116" t="s">
        <v>3</v>
      </c>
      <c r="N123" s="116" t="s">
        <v>28</v>
      </c>
      <c r="O123" s="116" t="s">
        <v>25</v>
      </c>
      <c r="P123" s="116" t="s">
        <v>29</v>
      </c>
      <c r="Q123" s="116" t="s">
        <v>4</v>
      </c>
      <c r="R123" s="36" t="s">
        <v>26</v>
      </c>
      <c r="S123" s="37" t="s">
        <v>46</v>
      </c>
      <c r="T123" s="37"/>
      <c r="AA123" s="33"/>
      <c r="AB123" s="33"/>
      <c r="AC123" s="22"/>
    </row>
    <row r="124" spans="1:29" x14ac:dyDescent="0.25">
      <c r="B124" s="3"/>
      <c r="C124" s="3"/>
      <c r="E124" s="134"/>
      <c r="F124" s="134"/>
      <c r="G124" s="134"/>
      <c r="H124" s="134"/>
      <c r="I124" s="96">
        <v>2007</v>
      </c>
      <c r="J124" s="96">
        <v>2083</v>
      </c>
      <c r="K124" s="96">
        <v>354</v>
      </c>
      <c r="L124" s="96">
        <v>120</v>
      </c>
      <c r="M124" s="96">
        <v>71</v>
      </c>
      <c r="N124" s="96">
        <v>9</v>
      </c>
      <c r="O124" s="96" t="s">
        <v>727</v>
      </c>
      <c r="P124" s="96">
        <v>27</v>
      </c>
      <c r="Q124" s="96" t="s">
        <v>727</v>
      </c>
      <c r="R124" s="97">
        <f>W121</f>
        <v>0</v>
      </c>
      <c r="S124" s="98">
        <f>X121</f>
        <v>112</v>
      </c>
      <c r="T124" s="38"/>
      <c r="AA124" s="10"/>
      <c r="AB124" s="10"/>
      <c r="AC124" s="22"/>
    </row>
    <row r="125" spans="1:29" ht="6.75" customHeight="1" x14ac:dyDescent="0.25">
      <c r="B125" s="3"/>
      <c r="C125" s="3"/>
      <c r="H125" s="12"/>
      <c r="I125" s="3"/>
      <c r="J125" s="3"/>
      <c r="K125" s="3"/>
      <c r="L125" s="3"/>
      <c r="M125" s="3"/>
      <c r="N125" s="3"/>
      <c r="O125" s="3"/>
      <c r="P125" s="3"/>
      <c r="Q125" s="3"/>
      <c r="R125" s="39"/>
      <c r="S125" s="40"/>
      <c r="T125" s="40"/>
      <c r="AA125" s="10"/>
      <c r="AB125" s="10"/>
      <c r="AC125" s="22"/>
    </row>
    <row r="126" spans="1:29" s="13" customFormat="1" x14ac:dyDescent="0.25">
      <c r="A126" s="34"/>
      <c r="B126" s="34"/>
      <c r="C126" s="34"/>
      <c r="E126" s="133" t="s">
        <v>52</v>
      </c>
      <c r="F126" s="133"/>
      <c r="G126" s="133"/>
      <c r="H126" s="133"/>
      <c r="I126" s="147" t="s">
        <v>530</v>
      </c>
      <c r="J126" s="148"/>
      <c r="K126" s="148"/>
      <c r="L126" s="147" t="s">
        <v>531</v>
      </c>
      <c r="M126" s="147"/>
      <c r="N126" s="119" t="s">
        <v>28</v>
      </c>
      <c r="O126" s="119" t="s">
        <v>25</v>
      </c>
      <c r="P126" s="119" t="s">
        <v>29</v>
      </c>
      <c r="Q126" s="119" t="s">
        <v>4</v>
      </c>
      <c r="AA126" s="35"/>
      <c r="AB126" s="35"/>
      <c r="AC126" s="22"/>
    </row>
    <row r="127" spans="1:29" x14ac:dyDescent="0.25">
      <c r="B127" s="3"/>
      <c r="C127" s="3"/>
      <c r="E127" s="133"/>
      <c r="F127" s="133"/>
      <c r="G127" s="133"/>
      <c r="H127" s="133"/>
      <c r="I127" s="135">
        <f>I124+K124+M124</f>
        <v>2432</v>
      </c>
      <c r="J127" s="136"/>
      <c r="K127" s="136"/>
      <c r="L127" s="135">
        <f>J124+L124</f>
        <v>2203</v>
      </c>
      <c r="M127" s="136"/>
      <c r="N127" s="117">
        <f>N124</f>
        <v>9</v>
      </c>
      <c r="O127" s="117" t="str">
        <f>O124</f>
        <v>N.P.</v>
      </c>
      <c r="P127" s="117">
        <f>P124</f>
        <v>27</v>
      </c>
      <c r="Q127" s="117" t="str">
        <f>Q124</f>
        <v>N.P.</v>
      </c>
      <c r="AA127" s="10"/>
      <c r="AB127" s="10"/>
      <c r="AC127" s="22"/>
    </row>
    <row r="128" spans="1:29" x14ac:dyDescent="0.25">
      <c r="B128" s="3"/>
      <c r="C128" s="3"/>
      <c r="AC128" s="22"/>
    </row>
    <row r="129" spans="1:29" x14ac:dyDescent="0.25">
      <c r="AC129" s="22"/>
    </row>
    <row r="130" spans="1:29" x14ac:dyDescent="0.25">
      <c r="A130" s="2">
        <v>1</v>
      </c>
      <c r="B130" s="2" t="s">
        <v>40</v>
      </c>
      <c r="C130" s="2">
        <v>360</v>
      </c>
      <c r="D130" s="1" t="s">
        <v>275</v>
      </c>
      <c r="E130" s="1" t="s">
        <v>275</v>
      </c>
      <c r="F130" s="2">
        <v>1650</v>
      </c>
      <c r="G130" s="2" t="s">
        <v>10</v>
      </c>
      <c r="H130" s="1">
        <v>652</v>
      </c>
      <c r="I130" s="1">
        <v>7</v>
      </c>
      <c r="J130" s="1">
        <v>144</v>
      </c>
      <c r="K130" s="1">
        <v>170</v>
      </c>
      <c r="L130" s="1">
        <v>3</v>
      </c>
      <c r="M130" s="1">
        <v>3</v>
      </c>
      <c r="N130" s="1">
        <v>45</v>
      </c>
      <c r="O130" s="2" t="s">
        <v>727</v>
      </c>
      <c r="P130" s="2" t="s">
        <v>727</v>
      </c>
      <c r="Q130" s="2" t="s">
        <v>727</v>
      </c>
      <c r="R130" s="1">
        <v>14</v>
      </c>
      <c r="S130" s="1">
        <v>1</v>
      </c>
      <c r="T130" s="1">
        <v>1</v>
      </c>
      <c r="U130" s="1">
        <v>3</v>
      </c>
      <c r="V130" s="1">
        <v>26</v>
      </c>
      <c r="W130" s="1">
        <v>0</v>
      </c>
      <c r="X130" s="1">
        <v>12</v>
      </c>
      <c r="Y130" s="1">
        <f t="shared" si="9"/>
        <v>429</v>
      </c>
      <c r="Z130" s="1">
        <f t="shared" si="10"/>
        <v>223</v>
      </c>
      <c r="AA130" s="15">
        <f t="shared" si="11"/>
        <v>0.65797546012269936</v>
      </c>
      <c r="AB130" s="15">
        <f t="shared" si="12"/>
        <v>0.34202453987730064</v>
      </c>
      <c r="AC130" s="22"/>
    </row>
    <row r="131" spans="1:29" x14ac:dyDescent="0.25">
      <c r="A131" s="2">
        <v>2</v>
      </c>
      <c r="B131" s="2" t="s">
        <v>40</v>
      </c>
      <c r="C131" s="2">
        <v>360</v>
      </c>
      <c r="D131" s="1" t="s">
        <v>275</v>
      </c>
      <c r="E131" s="1" t="s">
        <v>275</v>
      </c>
      <c r="F131" s="2">
        <v>1650</v>
      </c>
      <c r="G131" s="2" t="s">
        <v>11</v>
      </c>
      <c r="H131" s="1">
        <v>652</v>
      </c>
      <c r="I131" s="1">
        <v>4</v>
      </c>
      <c r="J131" s="1">
        <v>104</v>
      </c>
      <c r="K131" s="1">
        <v>200</v>
      </c>
      <c r="L131" s="1">
        <v>6</v>
      </c>
      <c r="M131" s="1">
        <v>5</v>
      </c>
      <c r="N131" s="1">
        <v>55</v>
      </c>
      <c r="O131" s="2" t="s">
        <v>727</v>
      </c>
      <c r="P131" s="2" t="s">
        <v>727</v>
      </c>
      <c r="Q131" s="2" t="s">
        <v>727</v>
      </c>
      <c r="R131" s="1">
        <v>6</v>
      </c>
      <c r="S131" s="1">
        <v>0</v>
      </c>
      <c r="T131" s="1">
        <v>1</v>
      </c>
      <c r="U131" s="1">
        <v>1</v>
      </c>
      <c r="V131" s="1">
        <v>25</v>
      </c>
      <c r="W131" s="1">
        <v>0</v>
      </c>
      <c r="X131" s="1">
        <v>9</v>
      </c>
      <c r="Y131" s="1">
        <f t="shared" si="9"/>
        <v>416</v>
      </c>
      <c r="Z131" s="1">
        <f t="shared" si="10"/>
        <v>236</v>
      </c>
      <c r="AA131" s="15">
        <f t="shared" si="11"/>
        <v>0.6380368098159509</v>
      </c>
      <c r="AB131" s="15">
        <f t="shared" si="12"/>
        <v>0.3619631901840491</v>
      </c>
      <c r="AC131" s="22"/>
    </row>
    <row r="132" spans="1:29" x14ac:dyDescent="0.25">
      <c r="A132" s="2">
        <v>3</v>
      </c>
      <c r="B132" s="2" t="s">
        <v>40</v>
      </c>
      <c r="C132" s="2">
        <v>360</v>
      </c>
      <c r="D132" s="1" t="s">
        <v>275</v>
      </c>
      <c r="E132" s="1" t="s">
        <v>276</v>
      </c>
      <c r="F132" s="2">
        <v>1650</v>
      </c>
      <c r="G132" s="2" t="s">
        <v>19</v>
      </c>
      <c r="H132" s="1">
        <v>360</v>
      </c>
      <c r="I132" s="1">
        <v>1</v>
      </c>
      <c r="J132" s="1">
        <v>88</v>
      </c>
      <c r="K132" s="1">
        <v>49</v>
      </c>
      <c r="L132" s="1">
        <v>0</v>
      </c>
      <c r="M132" s="1">
        <v>1</v>
      </c>
      <c r="N132" s="1">
        <v>25</v>
      </c>
      <c r="O132" s="2" t="s">
        <v>727</v>
      </c>
      <c r="P132" s="2" t="s">
        <v>727</v>
      </c>
      <c r="Q132" s="2" t="s">
        <v>727</v>
      </c>
      <c r="R132" s="1">
        <v>3</v>
      </c>
      <c r="S132" s="1">
        <v>3</v>
      </c>
      <c r="T132" s="1">
        <v>0</v>
      </c>
      <c r="U132" s="1">
        <v>6</v>
      </c>
      <c r="V132" s="1">
        <v>16</v>
      </c>
      <c r="W132" s="1">
        <v>0</v>
      </c>
      <c r="X132" s="1">
        <v>4</v>
      </c>
      <c r="Y132" s="1">
        <f t="shared" si="9"/>
        <v>196</v>
      </c>
      <c r="Z132" s="1">
        <f t="shared" si="10"/>
        <v>164</v>
      </c>
      <c r="AA132" s="15">
        <f t="shared" si="11"/>
        <v>0.5444444444444444</v>
      </c>
      <c r="AB132" s="15">
        <f t="shared" si="12"/>
        <v>0.45555555555555555</v>
      </c>
      <c r="AC132" s="22"/>
    </row>
    <row r="133" spans="1:29" x14ac:dyDescent="0.25">
      <c r="A133" s="2">
        <v>4</v>
      </c>
      <c r="B133" s="2" t="s">
        <v>40</v>
      </c>
      <c r="C133" s="2">
        <v>360</v>
      </c>
      <c r="D133" s="1" t="s">
        <v>275</v>
      </c>
      <c r="E133" s="1" t="s">
        <v>275</v>
      </c>
      <c r="F133" s="2">
        <v>1651</v>
      </c>
      <c r="G133" s="2" t="s">
        <v>10</v>
      </c>
      <c r="H133" s="1">
        <v>594</v>
      </c>
      <c r="I133" s="1">
        <v>5</v>
      </c>
      <c r="J133" s="1">
        <v>149</v>
      </c>
      <c r="K133" s="1">
        <v>135</v>
      </c>
      <c r="L133" s="1">
        <v>4</v>
      </c>
      <c r="M133" s="1">
        <v>3</v>
      </c>
      <c r="N133" s="1">
        <v>61</v>
      </c>
      <c r="O133" s="2" t="s">
        <v>727</v>
      </c>
      <c r="P133" s="2" t="s">
        <v>727</v>
      </c>
      <c r="Q133" s="2" t="s">
        <v>727</v>
      </c>
      <c r="R133" s="1">
        <v>3</v>
      </c>
      <c r="S133" s="1">
        <v>3</v>
      </c>
      <c r="T133" s="1">
        <v>0</v>
      </c>
      <c r="U133" s="1">
        <v>2</v>
      </c>
      <c r="V133" s="1">
        <v>11</v>
      </c>
      <c r="W133" s="1">
        <v>0</v>
      </c>
      <c r="X133" s="1">
        <v>4</v>
      </c>
      <c r="Y133" s="1">
        <f t="shared" si="9"/>
        <v>380</v>
      </c>
      <c r="Z133" s="1">
        <f t="shared" si="10"/>
        <v>214</v>
      </c>
      <c r="AA133" s="15">
        <f t="shared" si="11"/>
        <v>0.63973063973063971</v>
      </c>
      <c r="AB133" s="15">
        <f t="shared" si="12"/>
        <v>0.36026936026936029</v>
      </c>
      <c r="AC133" s="22"/>
    </row>
    <row r="134" spans="1:29" x14ac:dyDescent="0.25">
      <c r="A134" s="2">
        <v>5</v>
      </c>
      <c r="B134" s="2" t="s">
        <v>40</v>
      </c>
      <c r="C134" s="2">
        <v>360</v>
      </c>
      <c r="D134" s="1" t="s">
        <v>275</v>
      </c>
      <c r="E134" s="1" t="s">
        <v>275</v>
      </c>
      <c r="F134" s="2">
        <v>1651</v>
      </c>
      <c r="G134" s="2" t="s">
        <v>11</v>
      </c>
      <c r="H134" s="1">
        <v>595</v>
      </c>
      <c r="I134" s="1">
        <v>4</v>
      </c>
      <c r="J134" s="1">
        <v>110</v>
      </c>
      <c r="K134" s="1">
        <v>208</v>
      </c>
      <c r="L134" s="1">
        <v>1</v>
      </c>
      <c r="M134" s="1">
        <v>2</v>
      </c>
      <c r="N134" s="1">
        <v>31</v>
      </c>
      <c r="O134" s="2" t="s">
        <v>727</v>
      </c>
      <c r="P134" s="2" t="s">
        <v>727</v>
      </c>
      <c r="Q134" s="2" t="s">
        <v>727</v>
      </c>
      <c r="R134" s="1">
        <v>4</v>
      </c>
      <c r="S134" s="1">
        <v>4</v>
      </c>
      <c r="T134" s="1">
        <v>0</v>
      </c>
      <c r="U134" s="1">
        <v>5</v>
      </c>
      <c r="V134" s="1">
        <v>17</v>
      </c>
      <c r="W134" s="1">
        <v>0</v>
      </c>
      <c r="X134" s="1">
        <v>10</v>
      </c>
      <c r="Y134" s="1">
        <f t="shared" si="9"/>
        <v>396</v>
      </c>
      <c r="Z134" s="1">
        <f t="shared" si="10"/>
        <v>199</v>
      </c>
      <c r="AA134" s="15">
        <f t="shared" si="11"/>
        <v>0.66554621848739492</v>
      </c>
      <c r="AB134" s="15">
        <f t="shared" si="12"/>
        <v>0.33445378151260502</v>
      </c>
      <c r="AC134" s="22"/>
    </row>
    <row r="135" spans="1:29" x14ac:dyDescent="0.25">
      <c r="D135" s="128" t="s">
        <v>682</v>
      </c>
      <c r="E135" s="129"/>
      <c r="F135" s="81">
        <v>2</v>
      </c>
      <c r="G135" s="81">
        <v>5</v>
      </c>
      <c r="H135" s="70">
        <f>SUM(H130:H134)</f>
        <v>2853</v>
      </c>
      <c r="I135" s="70">
        <f t="shared" ref="I135:X135" si="43">SUM(I130:I134)</f>
        <v>21</v>
      </c>
      <c r="J135" s="70">
        <f t="shared" si="43"/>
        <v>595</v>
      </c>
      <c r="K135" s="70">
        <f t="shared" si="43"/>
        <v>762</v>
      </c>
      <c r="L135" s="70">
        <f t="shared" si="43"/>
        <v>14</v>
      </c>
      <c r="M135" s="70">
        <f t="shared" si="43"/>
        <v>14</v>
      </c>
      <c r="N135" s="70">
        <f t="shared" si="43"/>
        <v>217</v>
      </c>
      <c r="O135" s="120" t="s">
        <v>727</v>
      </c>
      <c r="P135" s="120" t="s">
        <v>727</v>
      </c>
      <c r="Q135" s="120" t="s">
        <v>727</v>
      </c>
      <c r="R135" s="70">
        <f t="shared" si="43"/>
        <v>30</v>
      </c>
      <c r="S135" s="70">
        <f t="shared" si="43"/>
        <v>11</v>
      </c>
      <c r="T135" s="70">
        <f t="shared" si="43"/>
        <v>2</v>
      </c>
      <c r="U135" s="70">
        <f t="shared" si="43"/>
        <v>17</v>
      </c>
      <c r="V135" s="70">
        <f t="shared" si="43"/>
        <v>95</v>
      </c>
      <c r="W135" s="70">
        <f t="shared" si="43"/>
        <v>0</v>
      </c>
      <c r="X135" s="70">
        <f t="shared" si="43"/>
        <v>39</v>
      </c>
      <c r="Y135" s="70">
        <f t="shared" ref="Y135" si="44">SUM(I135:X135)</f>
        <v>1817</v>
      </c>
      <c r="Z135" s="70">
        <f t="shared" ref="Z135" si="45">H135-Y135</f>
        <v>1036</v>
      </c>
      <c r="AA135" s="71">
        <f t="shared" ref="AA135" si="46">Y135/H135</f>
        <v>0.63687346652646337</v>
      </c>
      <c r="AB135" s="71">
        <f t="shared" ref="AB135" si="47">Z135/H135</f>
        <v>0.36312653347353663</v>
      </c>
      <c r="AC135" s="22"/>
    </row>
    <row r="136" spans="1:29" x14ac:dyDescent="0.25">
      <c r="AC136" s="22"/>
    </row>
    <row r="137" spans="1:29" s="32" customFormat="1" x14ac:dyDescent="0.25">
      <c r="A137" s="31"/>
      <c r="B137" s="31"/>
      <c r="C137" s="31"/>
      <c r="E137" s="133" t="s">
        <v>51</v>
      </c>
      <c r="F137" s="134"/>
      <c r="G137" s="134"/>
      <c r="H137" s="134"/>
      <c r="I137" s="116" t="s">
        <v>0</v>
      </c>
      <c r="J137" s="116" t="s">
        <v>1</v>
      </c>
      <c r="K137" s="116" t="s">
        <v>2</v>
      </c>
      <c r="L137" s="116" t="s">
        <v>27</v>
      </c>
      <c r="M137" s="116" t="s">
        <v>3</v>
      </c>
      <c r="N137" s="116" t="s">
        <v>28</v>
      </c>
      <c r="O137" s="116" t="s">
        <v>25</v>
      </c>
      <c r="P137" s="116" t="s">
        <v>29</v>
      </c>
      <c r="Q137" s="116" t="s">
        <v>4</v>
      </c>
      <c r="R137" s="36" t="s">
        <v>26</v>
      </c>
      <c r="S137" s="37" t="s">
        <v>46</v>
      </c>
      <c r="T137" s="37"/>
      <c r="AA137" s="33"/>
      <c r="AB137" s="33"/>
      <c r="AC137" s="22"/>
    </row>
    <row r="138" spans="1:29" x14ac:dyDescent="0.25">
      <c r="B138" s="3"/>
      <c r="C138" s="3"/>
      <c r="E138" s="134"/>
      <c r="F138" s="134"/>
      <c r="G138" s="134"/>
      <c r="H138" s="134"/>
      <c r="I138" s="96">
        <v>37</v>
      </c>
      <c r="J138" s="96">
        <v>643</v>
      </c>
      <c r="K138" s="96">
        <v>787</v>
      </c>
      <c r="L138" s="96">
        <v>61</v>
      </c>
      <c r="M138" s="96">
        <v>33</v>
      </c>
      <c r="N138" s="96">
        <v>217</v>
      </c>
      <c r="O138" s="96" t="s">
        <v>727</v>
      </c>
      <c r="P138" s="96" t="s">
        <v>727</v>
      </c>
      <c r="Q138" s="96" t="s">
        <v>727</v>
      </c>
      <c r="R138" s="97">
        <f>W135</f>
        <v>0</v>
      </c>
      <c r="S138" s="98">
        <f>X135</f>
        <v>39</v>
      </c>
      <c r="T138" s="38"/>
      <c r="AA138" s="10"/>
      <c r="AB138" s="10"/>
      <c r="AC138" s="22"/>
    </row>
    <row r="139" spans="1:29" ht="6.75" customHeight="1" x14ac:dyDescent="0.25">
      <c r="B139" s="3"/>
      <c r="C139" s="3"/>
      <c r="H139" s="12"/>
      <c r="I139" s="3"/>
      <c r="J139" s="3"/>
      <c r="K139" s="3"/>
      <c r="L139" s="3"/>
      <c r="M139" s="3"/>
      <c r="N139" s="3"/>
      <c r="O139" s="3"/>
      <c r="P139" s="3"/>
      <c r="Q139" s="3"/>
      <c r="R139" s="39"/>
      <c r="S139" s="40"/>
      <c r="T139" s="40"/>
      <c r="AA139" s="10"/>
      <c r="AB139" s="10"/>
      <c r="AC139" s="22"/>
    </row>
    <row r="140" spans="1:29" s="13" customFormat="1" x14ac:dyDescent="0.25">
      <c r="A140" s="34"/>
      <c r="B140" s="34"/>
      <c r="C140" s="34"/>
      <c r="E140" s="133" t="s">
        <v>52</v>
      </c>
      <c r="F140" s="133"/>
      <c r="G140" s="133"/>
      <c r="H140" s="133"/>
      <c r="I140" s="147" t="s">
        <v>530</v>
      </c>
      <c r="J140" s="148"/>
      <c r="K140" s="148"/>
      <c r="L140" s="147" t="s">
        <v>531</v>
      </c>
      <c r="M140" s="147"/>
      <c r="N140" s="119" t="s">
        <v>28</v>
      </c>
      <c r="O140" s="119" t="s">
        <v>25</v>
      </c>
      <c r="P140" s="119" t="s">
        <v>29</v>
      </c>
      <c r="Q140" s="119" t="s">
        <v>4</v>
      </c>
      <c r="AA140" s="35"/>
      <c r="AB140" s="35"/>
      <c r="AC140" s="22"/>
    </row>
    <row r="141" spans="1:29" x14ac:dyDescent="0.25">
      <c r="B141" s="3"/>
      <c r="C141" s="3"/>
      <c r="E141" s="133"/>
      <c r="F141" s="133"/>
      <c r="G141" s="133"/>
      <c r="H141" s="133"/>
      <c r="I141" s="135">
        <f>I138+K138+M138</f>
        <v>857</v>
      </c>
      <c r="J141" s="136"/>
      <c r="K141" s="136"/>
      <c r="L141" s="135">
        <f>J138+L138</f>
        <v>704</v>
      </c>
      <c r="M141" s="136"/>
      <c r="N141" s="117">
        <f>N138</f>
        <v>217</v>
      </c>
      <c r="O141" s="117" t="str">
        <f>O138</f>
        <v>N.P.</v>
      </c>
      <c r="P141" s="117" t="str">
        <f>P138</f>
        <v>N.P.</v>
      </c>
      <c r="Q141" s="117" t="str">
        <f>Q138</f>
        <v>N.P.</v>
      </c>
      <c r="AA141" s="10"/>
      <c r="AB141" s="10"/>
      <c r="AC141" s="22"/>
    </row>
    <row r="142" spans="1:29" x14ac:dyDescent="0.25">
      <c r="B142" s="3"/>
      <c r="C142" s="3"/>
      <c r="AC142" s="22"/>
    </row>
    <row r="143" spans="1:29" x14ac:dyDescent="0.25">
      <c r="AC143" s="22"/>
    </row>
    <row r="144" spans="1:29" ht="15" customHeight="1" x14ac:dyDescent="0.25">
      <c r="A144" s="2">
        <v>1</v>
      </c>
      <c r="B144" s="2" t="s">
        <v>40</v>
      </c>
      <c r="C144" s="2">
        <v>388</v>
      </c>
      <c r="D144" s="8" t="s">
        <v>277</v>
      </c>
      <c r="E144" s="8" t="s">
        <v>277</v>
      </c>
      <c r="F144" s="2">
        <v>1738</v>
      </c>
      <c r="G144" s="18" t="s">
        <v>10</v>
      </c>
      <c r="H144" s="11">
        <v>546</v>
      </c>
      <c r="I144" s="1">
        <v>40</v>
      </c>
      <c r="J144" s="1">
        <v>157</v>
      </c>
      <c r="K144" s="1">
        <v>102</v>
      </c>
      <c r="L144" s="1">
        <v>2</v>
      </c>
      <c r="M144" s="1">
        <v>3</v>
      </c>
      <c r="N144" s="2" t="s">
        <v>727</v>
      </c>
      <c r="O144" s="1">
        <v>38</v>
      </c>
      <c r="P144" s="2" t="s">
        <v>727</v>
      </c>
      <c r="Q144" s="2" t="s">
        <v>727</v>
      </c>
      <c r="R144" s="1">
        <v>11</v>
      </c>
      <c r="S144" s="1">
        <v>0</v>
      </c>
      <c r="T144" s="1">
        <v>5</v>
      </c>
      <c r="U144" s="1">
        <v>1</v>
      </c>
      <c r="V144" s="1">
        <v>10</v>
      </c>
      <c r="W144" s="1">
        <v>0</v>
      </c>
      <c r="X144" s="1">
        <v>13</v>
      </c>
      <c r="Y144" s="1">
        <f t="shared" ref="Y144:Y147" si="48">SUM(I144:X144)</f>
        <v>382</v>
      </c>
      <c r="Z144" s="1">
        <f t="shared" ref="Z144:Z148" si="49">H144-Y144</f>
        <v>164</v>
      </c>
      <c r="AA144" s="15">
        <f t="shared" ref="AA144:AA148" si="50">Y144/H144</f>
        <v>0.69963369963369959</v>
      </c>
      <c r="AB144" s="15">
        <f t="shared" ref="AB144:AB148" si="51">Z144/H144</f>
        <v>0.30036630036630035</v>
      </c>
      <c r="AC144" s="22"/>
    </row>
    <row r="145" spans="1:29" ht="15" customHeight="1" x14ac:dyDescent="0.25">
      <c r="A145" s="2">
        <v>2</v>
      </c>
      <c r="B145" s="2" t="s">
        <v>40</v>
      </c>
      <c r="C145" s="2">
        <v>388</v>
      </c>
      <c r="D145" s="8" t="s">
        <v>277</v>
      </c>
      <c r="E145" s="8" t="s">
        <v>277</v>
      </c>
      <c r="F145" s="2">
        <v>1738</v>
      </c>
      <c r="G145" s="18" t="s">
        <v>11</v>
      </c>
      <c r="H145" s="11">
        <v>546</v>
      </c>
      <c r="I145" s="1">
        <v>39</v>
      </c>
      <c r="J145" s="1">
        <v>156</v>
      </c>
      <c r="K145" s="1">
        <v>129</v>
      </c>
      <c r="L145" s="1">
        <v>0</v>
      </c>
      <c r="M145" s="1">
        <v>4</v>
      </c>
      <c r="N145" s="2" t="s">
        <v>727</v>
      </c>
      <c r="O145" s="1">
        <v>29</v>
      </c>
      <c r="P145" s="2" t="s">
        <v>727</v>
      </c>
      <c r="Q145" s="2" t="s">
        <v>727</v>
      </c>
      <c r="R145" s="1">
        <v>9</v>
      </c>
      <c r="S145" s="1">
        <v>5</v>
      </c>
      <c r="T145" s="1">
        <v>0</v>
      </c>
      <c r="U145" s="1">
        <v>1</v>
      </c>
      <c r="V145" s="1">
        <v>10</v>
      </c>
      <c r="W145" s="1">
        <v>0</v>
      </c>
      <c r="X145" s="1">
        <v>11</v>
      </c>
      <c r="Y145" s="1">
        <f t="shared" si="48"/>
        <v>393</v>
      </c>
      <c r="Z145" s="1">
        <f t="shared" si="49"/>
        <v>153</v>
      </c>
      <c r="AA145" s="15">
        <f t="shared" si="50"/>
        <v>0.71978021978021978</v>
      </c>
      <c r="AB145" s="15">
        <f t="shared" si="51"/>
        <v>0.28021978021978022</v>
      </c>
      <c r="AC145" s="22"/>
    </row>
    <row r="146" spans="1:29" ht="15" customHeight="1" x14ac:dyDescent="0.25">
      <c r="A146" s="2">
        <v>3</v>
      </c>
      <c r="B146" s="2" t="s">
        <v>40</v>
      </c>
      <c r="C146" s="2">
        <v>388</v>
      </c>
      <c r="D146" s="8" t="s">
        <v>277</v>
      </c>
      <c r="E146" s="8" t="s">
        <v>277</v>
      </c>
      <c r="F146" s="2">
        <v>1739</v>
      </c>
      <c r="G146" s="18" t="s">
        <v>10</v>
      </c>
      <c r="H146" s="11">
        <v>536</v>
      </c>
      <c r="I146" s="1">
        <v>26</v>
      </c>
      <c r="J146" s="1">
        <v>143</v>
      </c>
      <c r="K146" s="1">
        <v>119</v>
      </c>
      <c r="L146" s="1">
        <v>1</v>
      </c>
      <c r="M146" s="1">
        <v>1</v>
      </c>
      <c r="N146" s="2" t="s">
        <v>727</v>
      </c>
      <c r="O146" s="1">
        <v>22</v>
      </c>
      <c r="P146" s="2" t="s">
        <v>727</v>
      </c>
      <c r="Q146" s="2" t="s">
        <v>727</v>
      </c>
      <c r="R146" s="1">
        <v>10</v>
      </c>
      <c r="S146" s="1">
        <v>4</v>
      </c>
      <c r="T146" s="1">
        <v>0</v>
      </c>
      <c r="U146" s="1">
        <v>0</v>
      </c>
      <c r="V146" s="1">
        <v>12</v>
      </c>
      <c r="W146" s="1">
        <v>0</v>
      </c>
      <c r="X146" s="1">
        <v>10</v>
      </c>
      <c r="Y146" s="1">
        <f t="shared" si="48"/>
        <v>348</v>
      </c>
      <c r="Z146" s="1">
        <f t="shared" si="49"/>
        <v>188</v>
      </c>
      <c r="AA146" s="15">
        <f t="shared" si="50"/>
        <v>0.64925373134328357</v>
      </c>
      <c r="AB146" s="15">
        <f t="shared" si="51"/>
        <v>0.35074626865671643</v>
      </c>
      <c r="AC146" s="22"/>
    </row>
    <row r="147" spans="1:29" ht="15" customHeight="1" x14ac:dyDescent="0.25">
      <c r="A147" s="2">
        <v>4</v>
      </c>
      <c r="B147" s="2" t="s">
        <v>40</v>
      </c>
      <c r="C147" s="2">
        <v>388</v>
      </c>
      <c r="D147" s="8" t="s">
        <v>277</v>
      </c>
      <c r="E147" s="8" t="s">
        <v>277</v>
      </c>
      <c r="F147" s="2">
        <v>1739</v>
      </c>
      <c r="G147" s="18" t="s">
        <v>11</v>
      </c>
      <c r="H147" s="11">
        <v>537</v>
      </c>
      <c r="I147" s="1">
        <v>37</v>
      </c>
      <c r="J147" s="1">
        <v>160</v>
      </c>
      <c r="K147" s="1">
        <v>105</v>
      </c>
      <c r="L147" s="1">
        <v>0</v>
      </c>
      <c r="M147" s="1">
        <v>0</v>
      </c>
      <c r="N147" s="2" t="s">
        <v>727</v>
      </c>
      <c r="O147" s="1">
        <v>25</v>
      </c>
      <c r="P147" s="2" t="s">
        <v>727</v>
      </c>
      <c r="Q147" s="2" t="s">
        <v>727</v>
      </c>
      <c r="R147" s="1">
        <v>4</v>
      </c>
      <c r="S147" s="1">
        <v>3</v>
      </c>
      <c r="T147" s="1">
        <v>0</v>
      </c>
      <c r="U147" s="1">
        <v>0</v>
      </c>
      <c r="V147" s="1">
        <v>8</v>
      </c>
      <c r="W147" s="1">
        <v>0</v>
      </c>
      <c r="X147" s="1">
        <v>8</v>
      </c>
      <c r="Y147" s="1">
        <f t="shared" si="48"/>
        <v>350</v>
      </c>
      <c r="Z147" s="1">
        <f t="shared" si="49"/>
        <v>187</v>
      </c>
      <c r="AA147" s="15">
        <f t="shared" si="50"/>
        <v>0.65176908752327745</v>
      </c>
      <c r="AB147" s="15">
        <f t="shared" si="51"/>
        <v>0.34823091247672255</v>
      </c>
      <c r="AC147" s="22"/>
    </row>
    <row r="148" spans="1:29" ht="15" customHeight="1" x14ac:dyDescent="0.25">
      <c r="A148" s="2">
        <v>5</v>
      </c>
      <c r="B148" s="2" t="s">
        <v>40</v>
      </c>
      <c r="C148" s="2">
        <v>388</v>
      </c>
      <c r="D148" s="8" t="s">
        <v>277</v>
      </c>
      <c r="E148" s="8" t="s">
        <v>278</v>
      </c>
      <c r="F148" s="2">
        <v>1740</v>
      </c>
      <c r="G148" s="18" t="s">
        <v>10</v>
      </c>
      <c r="H148" s="11">
        <v>299</v>
      </c>
      <c r="I148" s="1">
        <v>17</v>
      </c>
      <c r="J148" s="1">
        <v>70</v>
      </c>
      <c r="K148" s="1">
        <v>40</v>
      </c>
      <c r="L148" s="1">
        <v>1</v>
      </c>
      <c r="M148" s="1">
        <v>0</v>
      </c>
      <c r="N148" s="2" t="s">
        <v>727</v>
      </c>
      <c r="O148" s="1">
        <v>65</v>
      </c>
      <c r="P148" s="2" t="s">
        <v>727</v>
      </c>
      <c r="Q148" s="2" t="s">
        <v>727</v>
      </c>
      <c r="R148" s="1">
        <v>0</v>
      </c>
      <c r="S148" s="1">
        <v>0</v>
      </c>
      <c r="T148" s="1">
        <v>0</v>
      </c>
      <c r="U148" s="1">
        <v>0</v>
      </c>
      <c r="V148" s="1">
        <v>4</v>
      </c>
      <c r="W148" s="1">
        <v>0</v>
      </c>
      <c r="X148" s="1">
        <v>1</v>
      </c>
      <c r="Y148" s="1">
        <f t="shared" ref="Y148" si="52">SUM(I148:X148)</f>
        <v>198</v>
      </c>
      <c r="Z148" s="1">
        <f t="shared" si="49"/>
        <v>101</v>
      </c>
      <c r="AA148" s="15">
        <f t="shared" si="50"/>
        <v>0.66220735785953178</v>
      </c>
      <c r="AB148" s="15">
        <f t="shared" si="51"/>
        <v>0.33779264214046822</v>
      </c>
      <c r="AC148" s="22"/>
    </row>
    <row r="149" spans="1:29" ht="15" customHeight="1" x14ac:dyDescent="0.25">
      <c r="D149" s="128" t="s">
        <v>683</v>
      </c>
      <c r="E149" s="129"/>
      <c r="F149" s="81">
        <v>3</v>
      </c>
      <c r="G149" s="81">
        <v>5</v>
      </c>
      <c r="H149" s="70">
        <f>SUM(H144:H148)</f>
        <v>2464</v>
      </c>
      <c r="I149" s="70">
        <f t="shared" ref="I149:X149" si="53">SUM(I144:I148)</f>
        <v>159</v>
      </c>
      <c r="J149" s="70">
        <f t="shared" si="53"/>
        <v>686</v>
      </c>
      <c r="K149" s="70">
        <f t="shared" si="53"/>
        <v>495</v>
      </c>
      <c r="L149" s="70">
        <f t="shared" si="53"/>
        <v>4</v>
      </c>
      <c r="M149" s="70">
        <f t="shared" si="53"/>
        <v>8</v>
      </c>
      <c r="N149" s="120" t="s">
        <v>727</v>
      </c>
      <c r="O149" s="70">
        <f t="shared" si="53"/>
        <v>179</v>
      </c>
      <c r="P149" s="120" t="s">
        <v>727</v>
      </c>
      <c r="Q149" s="120" t="s">
        <v>727</v>
      </c>
      <c r="R149" s="70">
        <f t="shared" si="53"/>
        <v>34</v>
      </c>
      <c r="S149" s="70">
        <f t="shared" si="53"/>
        <v>12</v>
      </c>
      <c r="T149" s="70">
        <f t="shared" si="53"/>
        <v>5</v>
      </c>
      <c r="U149" s="70">
        <f t="shared" si="53"/>
        <v>2</v>
      </c>
      <c r="V149" s="70">
        <f t="shared" si="53"/>
        <v>44</v>
      </c>
      <c r="W149" s="70">
        <f t="shared" si="53"/>
        <v>0</v>
      </c>
      <c r="X149" s="70">
        <f t="shared" si="53"/>
        <v>43</v>
      </c>
      <c r="Y149" s="70">
        <f t="shared" ref="Y149" si="54">SUM(I149:X149)</f>
        <v>1671</v>
      </c>
      <c r="Z149" s="70">
        <f t="shared" ref="Z149" si="55">H149-Y149</f>
        <v>793</v>
      </c>
      <c r="AA149" s="71">
        <f t="shared" ref="AA149" si="56">Y149/H149</f>
        <v>0.67816558441558439</v>
      </c>
      <c r="AB149" s="71">
        <f t="shared" ref="AB149" si="57">Z149/H149</f>
        <v>0.32183441558441561</v>
      </c>
      <c r="AC149" s="22"/>
    </row>
    <row r="150" spans="1:29" x14ac:dyDescent="0.25">
      <c r="AC150" s="22"/>
    </row>
    <row r="151" spans="1:29" s="32" customFormat="1" x14ac:dyDescent="0.25">
      <c r="A151" s="31"/>
      <c r="B151" s="31"/>
      <c r="C151" s="31"/>
      <c r="E151" s="133" t="s">
        <v>51</v>
      </c>
      <c r="F151" s="134"/>
      <c r="G151" s="134"/>
      <c r="H151" s="134"/>
      <c r="I151" s="116" t="s">
        <v>0</v>
      </c>
      <c r="J151" s="116" t="s">
        <v>1</v>
      </c>
      <c r="K151" s="116" t="s">
        <v>2</v>
      </c>
      <c r="L151" s="116" t="s">
        <v>27</v>
      </c>
      <c r="M151" s="116" t="s">
        <v>3</v>
      </c>
      <c r="N151" s="116" t="s">
        <v>28</v>
      </c>
      <c r="O151" s="116" t="s">
        <v>25</v>
      </c>
      <c r="P151" s="116" t="s">
        <v>29</v>
      </c>
      <c r="Q151" s="116" t="s">
        <v>4</v>
      </c>
      <c r="R151" s="36" t="s">
        <v>26</v>
      </c>
      <c r="S151" s="37" t="s">
        <v>46</v>
      </c>
      <c r="T151" s="37"/>
      <c r="AA151" s="33"/>
      <c r="AB151" s="33"/>
      <c r="AC151" s="22"/>
    </row>
    <row r="152" spans="1:29" x14ac:dyDescent="0.25">
      <c r="B152" s="3"/>
      <c r="C152" s="3"/>
      <c r="E152" s="134"/>
      <c r="F152" s="134"/>
      <c r="G152" s="134"/>
      <c r="H152" s="134"/>
      <c r="I152" s="96">
        <v>179</v>
      </c>
      <c r="J152" s="96">
        <v>708</v>
      </c>
      <c r="K152" s="96">
        <v>514</v>
      </c>
      <c r="L152" s="96">
        <v>26</v>
      </c>
      <c r="M152" s="96">
        <v>22</v>
      </c>
      <c r="N152" s="96" t="s">
        <v>727</v>
      </c>
      <c r="O152" s="96">
        <v>179</v>
      </c>
      <c r="P152" s="96" t="s">
        <v>727</v>
      </c>
      <c r="Q152" s="96" t="s">
        <v>727</v>
      </c>
      <c r="R152" s="97">
        <f>W149</f>
        <v>0</v>
      </c>
      <c r="S152" s="98">
        <f>X149</f>
        <v>43</v>
      </c>
      <c r="T152" s="38"/>
      <c r="AA152" s="10"/>
      <c r="AB152" s="10"/>
      <c r="AC152" s="22"/>
    </row>
    <row r="153" spans="1:29" ht="6.75" customHeight="1" x14ac:dyDescent="0.25">
      <c r="B153" s="3"/>
      <c r="C153" s="3"/>
      <c r="H153" s="12"/>
      <c r="I153" s="3"/>
      <c r="J153" s="3"/>
      <c r="K153" s="3"/>
      <c r="L153" s="3"/>
      <c r="M153" s="3"/>
      <c r="N153" s="3"/>
      <c r="O153" s="3"/>
      <c r="P153" s="3"/>
      <c r="Q153" s="3"/>
      <c r="R153" s="39"/>
      <c r="S153" s="40"/>
      <c r="T153" s="40"/>
      <c r="AA153" s="10"/>
      <c r="AB153" s="10"/>
      <c r="AC153" s="22"/>
    </row>
    <row r="154" spans="1:29" s="13" customFormat="1" x14ac:dyDescent="0.25">
      <c r="A154" s="34"/>
      <c r="B154" s="34"/>
      <c r="C154" s="34"/>
      <c r="E154" s="133" t="s">
        <v>52</v>
      </c>
      <c r="F154" s="133"/>
      <c r="G154" s="133"/>
      <c r="H154" s="133"/>
      <c r="I154" s="147" t="s">
        <v>530</v>
      </c>
      <c r="J154" s="148"/>
      <c r="K154" s="148"/>
      <c r="L154" s="147" t="s">
        <v>531</v>
      </c>
      <c r="M154" s="147"/>
      <c r="N154" s="119" t="s">
        <v>28</v>
      </c>
      <c r="O154" s="119" t="s">
        <v>25</v>
      </c>
      <c r="P154" s="119" t="s">
        <v>29</v>
      </c>
      <c r="Q154" s="119" t="s">
        <v>4</v>
      </c>
      <c r="AA154" s="35"/>
      <c r="AB154" s="35"/>
      <c r="AC154" s="22"/>
    </row>
    <row r="155" spans="1:29" x14ac:dyDescent="0.25">
      <c r="B155" s="3"/>
      <c r="C155" s="3"/>
      <c r="E155" s="133"/>
      <c r="F155" s="133"/>
      <c r="G155" s="133"/>
      <c r="H155" s="133"/>
      <c r="I155" s="135">
        <f>I152+K152+M152</f>
        <v>715</v>
      </c>
      <c r="J155" s="136"/>
      <c r="K155" s="136"/>
      <c r="L155" s="135">
        <f>J152+L152</f>
        <v>734</v>
      </c>
      <c r="M155" s="136"/>
      <c r="N155" s="117" t="str">
        <f>N152</f>
        <v>N.P.</v>
      </c>
      <c r="O155" s="117">
        <f>O152</f>
        <v>179</v>
      </c>
      <c r="P155" s="117" t="str">
        <f>P152</f>
        <v>N.P.</v>
      </c>
      <c r="Q155" s="117" t="str">
        <f>Q152</f>
        <v>N.P.</v>
      </c>
      <c r="AA155" s="10"/>
      <c r="AB155" s="10"/>
      <c r="AC155" s="22"/>
    </row>
    <row r="156" spans="1:29" x14ac:dyDescent="0.25">
      <c r="B156" s="3"/>
      <c r="C156" s="3"/>
      <c r="AC156" s="22"/>
    </row>
    <row r="157" spans="1:29" x14ac:dyDescent="0.25">
      <c r="AC157" s="22"/>
    </row>
    <row r="158" spans="1:29" x14ac:dyDescent="0.25">
      <c r="A158" s="2">
        <v>1</v>
      </c>
      <c r="B158" s="2" t="s">
        <v>40</v>
      </c>
      <c r="C158" s="2">
        <v>570</v>
      </c>
      <c r="D158" s="1" t="s">
        <v>279</v>
      </c>
      <c r="E158" s="1" t="s">
        <v>280</v>
      </c>
      <c r="F158" s="2">
        <v>2436</v>
      </c>
      <c r="G158" s="2" t="s">
        <v>10</v>
      </c>
      <c r="H158" s="1">
        <v>571</v>
      </c>
      <c r="I158" s="1">
        <v>4</v>
      </c>
      <c r="J158" s="1">
        <v>54</v>
      </c>
      <c r="K158" s="1">
        <v>71</v>
      </c>
      <c r="L158" s="1">
        <v>9</v>
      </c>
      <c r="M158" s="1">
        <v>4</v>
      </c>
      <c r="N158" s="1">
        <v>23</v>
      </c>
      <c r="O158" s="1">
        <v>27</v>
      </c>
      <c r="P158" s="1">
        <v>55</v>
      </c>
      <c r="Q158" s="1">
        <v>66</v>
      </c>
      <c r="R158" s="1">
        <v>2</v>
      </c>
      <c r="S158" s="1">
        <v>0</v>
      </c>
      <c r="T158" s="1">
        <v>0</v>
      </c>
      <c r="U158" s="1">
        <v>1</v>
      </c>
      <c r="V158" s="1">
        <v>3</v>
      </c>
      <c r="W158" s="1">
        <v>0</v>
      </c>
      <c r="X158" s="1">
        <v>9</v>
      </c>
      <c r="Y158" s="1">
        <f t="shared" si="9"/>
        <v>328</v>
      </c>
      <c r="Z158" s="1">
        <f t="shared" si="10"/>
        <v>243</v>
      </c>
      <c r="AA158" s="15">
        <f t="shared" si="11"/>
        <v>0.57443082311733795</v>
      </c>
      <c r="AB158" s="15">
        <f t="shared" si="12"/>
        <v>0.42556917688266199</v>
      </c>
      <c r="AC158" s="22"/>
    </row>
    <row r="159" spans="1:29" x14ac:dyDescent="0.25">
      <c r="A159" s="2">
        <v>2</v>
      </c>
      <c r="B159" s="2" t="s">
        <v>40</v>
      </c>
      <c r="C159" s="2">
        <v>570</v>
      </c>
      <c r="D159" s="1" t="s">
        <v>279</v>
      </c>
      <c r="E159" s="1" t="s">
        <v>279</v>
      </c>
      <c r="F159" s="2">
        <v>2436</v>
      </c>
      <c r="G159" s="2" t="s">
        <v>11</v>
      </c>
      <c r="H159" s="1">
        <v>572</v>
      </c>
      <c r="I159" s="1">
        <v>6</v>
      </c>
      <c r="J159" s="1">
        <v>92</v>
      </c>
      <c r="K159" s="1">
        <v>62</v>
      </c>
      <c r="L159" s="1">
        <v>11</v>
      </c>
      <c r="M159" s="1">
        <v>2</v>
      </c>
      <c r="N159" s="1">
        <v>26</v>
      </c>
      <c r="O159" s="1">
        <v>27</v>
      </c>
      <c r="P159" s="1">
        <v>36</v>
      </c>
      <c r="Q159" s="1">
        <v>50</v>
      </c>
      <c r="R159" s="1">
        <v>4</v>
      </c>
      <c r="S159" s="1">
        <v>1</v>
      </c>
      <c r="T159" s="1">
        <v>0</v>
      </c>
      <c r="U159" s="1">
        <v>1</v>
      </c>
      <c r="V159" s="1">
        <v>7</v>
      </c>
      <c r="W159" s="1">
        <v>0</v>
      </c>
      <c r="X159" s="1">
        <v>17</v>
      </c>
      <c r="Y159" s="1">
        <f t="shared" si="9"/>
        <v>342</v>
      </c>
      <c r="Z159" s="1">
        <f t="shared" si="10"/>
        <v>230</v>
      </c>
      <c r="AA159" s="15">
        <f t="shared" si="11"/>
        <v>0.59790209790209792</v>
      </c>
      <c r="AB159" s="15">
        <f t="shared" si="12"/>
        <v>0.40209790209790208</v>
      </c>
      <c r="AC159" s="22"/>
    </row>
    <row r="160" spans="1:29" x14ac:dyDescent="0.25">
      <c r="A160" s="2">
        <v>3</v>
      </c>
      <c r="B160" s="2" t="s">
        <v>40</v>
      </c>
      <c r="C160" s="2">
        <v>570</v>
      </c>
      <c r="D160" s="1" t="s">
        <v>279</v>
      </c>
      <c r="E160" s="1" t="s">
        <v>279</v>
      </c>
      <c r="F160" s="2">
        <v>2437</v>
      </c>
      <c r="G160" s="2" t="s">
        <v>10</v>
      </c>
      <c r="H160" s="1">
        <v>641</v>
      </c>
      <c r="I160" s="1">
        <v>6</v>
      </c>
      <c r="J160" s="1">
        <v>74</v>
      </c>
      <c r="K160" s="1">
        <v>82</v>
      </c>
      <c r="L160" s="1">
        <v>11</v>
      </c>
      <c r="M160" s="1">
        <v>5</v>
      </c>
      <c r="N160" s="1">
        <v>25</v>
      </c>
      <c r="O160" s="1">
        <v>23</v>
      </c>
      <c r="P160" s="1">
        <v>41</v>
      </c>
      <c r="Q160" s="1">
        <v>69</v>
      </c>
      <c r="R160" s="1">
        <v>4</v>
      </c>
      <c r="S160" s="1">
        <v>2</v>
      </c>
      <c r="T160" s="1">
        <v>0</v>
      </c>
      <c r="U160" s="1">
        <v>2</v>
      </c>
      <c r="V160" s="1">
        <v>4</v>
      </c>
      <c r="W160" s="1">
        <v>0</v>
      </c>
      <c r="X160" s="1">
        <v>21</v>
      </c>
      <c r="Y160" s="1">
        <f t="shared" ref="Y160:Y183" si="58">SUM(I160:X160)</f>
        <v>369</v>
      </c>
      <c r="Z160" s="1">
        <f t="shared" ref="Z160:Z183" si="59">H160-Y160</f>
        <v>272</v>
      </c>
      <c r="AA160" s="15">
        <f t="shared" ref="AA160:AA183" si="60">Y160/H160</f>
        <v>0.57566302652106083</v>
      </c>
      <c r="AB160" s="15">
        <f t="shared" ref="AB160:AB183" si="61">Z160/H160</f>
        <v>0.42433697347893917</v>
      </c>
      <c r="AC160" s="22"/>
    </row>
    <row r="161" spans="1:29" x14ac:dyDescent="0.25">
      <c r="A161" s="2">
        <v>4</v>
      </c>
      <c r="B161" s="2" t="s">
        <v>40</v>
      </c>
      <c r="C161" s="2">
        <v>570</v>
      </c>
      <c r="D161" s="1" t="s">
        <v>279</v>
      </c>
      <c r="E161" s="1" t="s">
        <v>279</v>
      </c>
      <c r="F161" s="2">
        <v>2437</v>
      </c>
      <c r="G161" s="2" t="s">
        <v>11</v>
      </c>
      <c r="H161" s="1">
        <v>642</v>
      </c>
      <c r="I161" s="1">
        <v>10</v>
      </c>
      <c r="J161" s="1">
        <v>89</v>
      </c>
      <c r="K161" s="1">
        <v>72</v>
      </c>
      <c r="L161" s="1">
        <v>1</v>
      </c>
      <c r="M161" s="1">
        <v>2</v>
      </c>
      <c r="N161" s="1">
        <v>29</v>
      </c>
      <c r="O161" s="1">
        <v>22</v>
      </c>
      <c r="P161" s="1">
        <v>50</v>
      </c>
      <c r="Q161" s="1">
        <v>91</v>
      </c>
      <c r="R161" s="1">
        <v>2</v>
      </c>
      <c r="S161" s="1">
        <v>1</v>
      </c>
      <c r="T161" s="1">
        <v>0</v>
      </c>
      <c r="U161" s="1">
        <v>1</v>
      </c>
      <c r="V161" s="1">
        <v>4</v>
      </c>
      <c r="W161" s="1">
        <v>0</v>
      </c>
      <c r="X161" s="1">
        <v>13</v>
      </c>
      <c r="Y161" s="1">
        <f t="shared" si="58"/>
        <v>387</v>
      </c>
      <c r="Z161" s="1">
        <f t="shared" si="59"/>
        <v>255</v>
      </c>
      <c r="AA161" s="15">
        <f t="shared" si="60"/>
        <v>0.60280373831775702</v>
      </c>
      <c r="AB161" s="15">
        <f t="shared" si="61"/>
        <v>0.39719626168224298</v>
      </c>
      <c r="AC161" s="22"/>
    </row>
    <row r="162" spans="1:29" x14ac:dyDescent="0.25">
      <c r="A162" s="2">
        <v>5</v>
      </c>
      <c r="B162" s="2" t="s">
        <v>40</v>
      </c>
      <c r="C162" s="2">
        <v>570</v>
      </c>
      <c r="D162" s="1" t="s">
        <v>279</v>
      </c>
      <c r="E162" s="1" t="s">
        <v>279</v>
      </c>
      <c r="F162" s="2">
        <v>2437</v>
      </c>
      <c r="G162" s="2" t="s">
        <v>12</v>
      </c>
      <c r="H162" s="1">
        <v>642</v>
      </c>
      <c r="I162" s="1">
        <v>4</v>
      </c>
      <c r="J162" s="1">
        <v>68</v>
      </c>
      <c r="K162" s="1">
        <v>53</v>
      </c>
      <c r="L162" s="1">
        <v>3</v>
      </c>
      <c r="M162" s="1">
        <v>0</v>
      </c>
      <c r="N162" s="1">
        <v>19</v>
      </c>
      <c r="O162" s="1">
        <v>18</v>
      </c>
      <c r="P162" s="1">
        <v>29</v>
      </c>
      <c r="Q162" s="1">
        <v>111</v>
      </c>
      <c r="R162" s="1">
        <v>2</v>
      </c>
      <c r="S162" s="1">
        <v>3</v>
      </c>
      <c r="T162" s="1">
        <v>1</v>
      </c>
      <c r="U162" s="1">
        <v>0</v>
      </c>
      <c r="V162" s="1">
        <v>7</v>
      </c>
      <c r="W162" s="1">
        <v>0</v>
      </c>
      <c r="X162" s="1">
        <v>13</v>
      </c>
      <c r="Y162" s="1">
        <f t="shared" si="58"/>
        <v>331</v>
      </c>
      <c r="Z162" s="1">
        <f t="shared" si="59"/>
        <v>311</v>
      </c>
      <c r="AA162" s="15">
        <f t="shared" si="60"/>
        <v>0.51557632398753894</v>
      </c>
      <c r="AB162" s="15">
        <f t="shared" si="61"/>
        <v>0.48442367601246106</v>
      </c>
      <c r="AC162" s="22"/>
    </row>
    <row r="163" spans="1:29" x14ac:dyDescent="0.25">
      <c r="A163" s="2">
        <v>6</v>
      </c>
      <c r="B163" s="2" t="s">
        <v>40</v>
      </c>
      <c r="C163" s="2">
        <v>570</v>
      </c>
      <c r="D163" s="1" t="s">
        <v>279</v>
      </c>
      <c r="E163" s="1" t="s">
        <v>279</v>
      </c>
      <c r="F163" s="2">
        <v>2438</v>
      </c>
      <c r="G163" s="2" t="s">
        <v>10</v>
      </c>
      <c r="H163" s="1">
        <v>528</v>
      </c>
      <c r="I163" s="1">
        <v>1</v>
      </c>
      <c r="J163" s="1">
        <v>56</v>
      </c>
      <c r="K163" s="1">
        <v>63</v>
      </c>
      <c r="L163" s="1">
        <v>8</v>
      </c>
      <c r="M163" s="1">
        <v>0</v>
      </c>
      <c r="N163" s="1">
        <v>15</v>
      </c>
      <c r="O163" s="1">
        <v>15</v>
      </c>
      <c r="P163" s="1">
        <v>47</v>
      </c>
      <c r="Q163" s="1">
        <v>76</v>
      </c>
      <c r="R163" s="1">
        <v>1</v>
      </c>
      <c r="S163" s="1">
        <v>1</v>
      </c>
      <c r="T163" s="1">
        <v>0</v>
      </c>
      <c r="U163" s="1">
        <v>1</v>
      </c>
      <c r="V163" s="1">
        <v>5</v>
      </c>
      <c r="W163" s="1">
        <v>0</v>
      </c>
      <c r="X163" s="1">
        <v>16</v>
      </c>
      <c r="Y163" s="1">
        <f t="shared" si="58"/>
        <v>305</v>
      </c>
      <c r="Z163" s="1">
        <f t="shared" si="59"/>
        <v>223</v>
      </c>
      <c r="AA163" s="15">
        <f t="shared" si="60"/>
        <v>0.57765151515151514</v>
      </c>
      <c r="AB163" s="15">
        <f t="shared" si="61"/>
        <v>0.42234848484848486</v>
      </c>
      <c r="AC163" s="22"/>
    </row>
    <row r="164" spans="1:29" x14ac:dyDescent="0.25">
      <c r="A164" s="2">
        <v>7</v>
      </c>
      <c r="B164" s="2" t="s">
        <v>40</v>
      </c>
      <c r="C164" s="2">
        <v>570</v>
      </c>
      <c r="D164" s="1" t="s">
        <v>279</v>
      </c>
      <c r="E164" s="1" t="s">
        <v>279</v>
      </c>
      <c r="F164" s="2">
        <v>2438</v>
      </c>
      <c r="G164" s="2" t="s">
        <v>11</v>
      </c>
      <c r="H164" s="1">
        <v>528</v>
      </c>
      <c r="I164" s="1">
        <v>3</v>
      </c>
      <c r="J164" s="1">
        <v>33</v>
      </c>
      <c r="K164" s="1">
        <v>56</v>
      </c>
      <c r="L164" s="1">
        <v>6</v>
      </c>
      <c r="M164" s="1">
        <v>2</v>
      </c>
      <c r="N164" s="1">
        <v>16</v>
      </c>
      <c r="O164" s="1">
        <v>17</v>
      </c>
      <c r="P164" s="1">
        <v>57</v>
      </c>
      <c r="Q164" s="1">
        <v>62</v>
      </c>
      <c r="R164" s="1">
        <v>3</v>
      </c>
      <c r="S164" s="1">
        <v>4</v>
      </c>
      <c r="T164" s="1">
        <v>0</v>
      </c>
      <c r="U164" s="1">
        <v>1</v>
      </c>
      <c r="V164" s="1">
        <v>6</v>
      </c>
      <c r="W164" s="1">
        <v>0</v>
      </c>
      <c r="X164" s="1">
        <v>9</v>
      </c>
      <c r="Y164" s="1">
        <f t="shared" si="58"/>
        <v>275</v>
      </c>
      <c r="Z164" s="1">
        <f t="shared" si="59"/>
        <v>253</v>
      </c>
      <c r="AA164" s="15">
        <f t="shared" si="60"/>
        <v>0.52083333333333337</v>
      </c>
      <c r="AB164" s="15">
        <f t="shared" si="61"/>
        <v>0.47916666666666669</v>
      </c>
      <c r="AC164" s="22"/>
    </row>
    <row r="165" spans="1:29" x14ac:dyDescent="0.25">
      <c r="A165" s="2">
        <v>8</v>
      </c>
      <c r="B165" s="2" t="s">
        <v>40</v>
      </c>
      <c r="C165" s="2">
        <v>570</v>
      </c>
      <c r="D165" s="1" t="s">
        <v>279</v>
      </c>
      <c r="E165" s="1" t="s">
        <v>279</v>
      </c>
      <c r="F165" s="2">
        <v>2439</v>
      </c>
      <c r="G165" s="2" t="s">
        <v>10</v>
      </c>
      <c r="H165" s="1">
        <v>631</v>
      </c>
      <c r="I165" s="1">
        <v>4</v>
      </c>
      <c r="J165" s="1">
        <v>98</v>
      </c>
      <c r="K165" s="1">
        <v>47</v>
      </c>
      <c r="L165" s="1">
        <v>5</v>
      </c>
      <c r="M165" s="1">
        <v>2</v>
      </c>
      <c r="N165" s="1">
        <v>17</v>
      </c>
      <c r="O165" s="1">
        <v>19</v>
      </c>
      <c r="P165" s="1">
        <v>55</v>
      </c>
      <c r="Q165" s="1">
        <v>116</v>
      </c>
      <c r="R165" s="1">
        <v>4</v>
      </c>
      <c r="S165" s="1">
        <v>1</v>
      </c>
      <c r="T165" s="1">
        <v>0</v>
      </c>
      <c r="U165" s="1">
        <v>1</v>
      </c>
      <c r="V165" s="1">
        <v>6</v>
      </c>
      <c r="W165" s="1">
        <v>1</v>
      </c>
      <c r="X165" s="1">
        <v>21</v>
      </c>
      <c r="Y165" s="1">
        <f t="shared" si="58"/>
        <v>397</v>
      </c>
      <c r="Z165" s="1">
        <f t="shared" si="59"/>
        <v>234</v>
      </c>
      <c r="AA165" s="15">
        <f t="shared" si="60"/>
        <v>0.62916006339144215</v>
      </c>
      <c r="AB165" s="15">
        <f t="shared" si="61"/>
        <v>0.37083993660855785</v>
      </c>
      <c r="AC165" s="22"/>
    </row>
    <row r="166" spans="1:29" x14ac:dyDescent="0.25">
      <c r="A166" s="2">
        <v>9</v>
      </c>
      <c r="B166" s="2" t="s">
        <v>40</v>
      </c>
      <c r="C166" s="2">
        <v>570</v>
      </c>
      <c r="D166" s="1" t="s">
        <v>279</v>
      </c>
      <c r="E166" s="1" t="s">
        <v>279</v>
      </c>
      <c r="F166" s="2">
        <v>2439</v>
      </c>
      <c r="G166" s="2" t="s">
        <v>11</v>
      </c>
      <c r="H166" s="1">
        <v>631</v>
      </c>
      <c r="I166" s="1">
        <v>6</v>
      </c>
      <c r="J166" s="1">
        <v>90</v>
      </c>
      <c r="K166" s="1">
        <v>57</v>
      </c>
      <c r="L166" s="1">
        <v>3</v>
      </c>
      <c r="M166" s="1">
        <v>4</v>
      </c>
      <c r="N166" s="1">
        <v>21</v>
      </c>
      <c r="O166" s="1">
        <v>18</v>
      </c>
      <c r="P166" s="1">
        <v>58</v>
      </c>
      <c r="Q166" s="1">
        <v>96</v>
      </c>
      <c r="R166" s="1">
        <v>5</v>
      </c>
      <c r="S166" s="1">
        <v>0</v>
      </c>
      <c r="T166" s="1">
        <v>0</v>
      </c>
      <c r="U166" s="1">
        <v>3</v>
      </c>
      <c r="V166" s="1">
        <v>2</v>
      </c>
      <c r="W166" s="1">
        <v>0</v>
      </c>
      <c r="X166" s="1">
        <v>9</v>
      </c>
      <c r="Y166" s="1">
        <f t="shared" si="58"/>
        <v>372</v>
      </c>
      <c r="Z166" s="1">
        <f t="shared" si="59"/>
        <v>259</v>
      </c>
      <c r="AA166" s="15">
        <f t="shared" si="60"/>
        <v>0.58954041204437402</v>
      </c>
      <c r="AB166" s="15">
        <f t="shared" si="61"/>
        <v>0.41045958795562598</v>
      </c>
      <c r="AC166" s="22"/>
    </row>
    <row r="167" spans="1:29" x14ac:dyDescent="0.25">
      <c r="A167" s="2">
        <v>10</v>
      </c>
      <c r="B167" s="2" t="s">
        <v>40</v>
      </c>
      <c r="C167" s="2">
        <v>570</v>
      </c>
      <c r="D167" s="1" t="s">
        <v>279</v>
      </c>
      <c r="E167" s="1" t="s">
        <v>279</v>
      </c>
      <c r="F167" s="2">
        <v>2440</v>
      </c>
      <c r="G167" s="2" t="s">
        <v>10</v>
      </c>
      <c r="H167" s="1">
        <v>714</v>
      </c>
      <c r="I167" s="1">
        <v>11</v>
      </c>
      <c r="J167" s="1">
        <v>117</v>
      </c>
      <c r="K167" s="1">
        <v>46</v>
      </c>
      <c r="L167" s="1">
        <v>3</v>
      </c>
      <c r="M167" s="1">
        <v>2</v>
      </c>
      <c r="N167" s="1">
        <v>12</v>
      </c>
      <c r="O167" s="1">
        <v>30</v>
      </c>
      <c r="P167" s="1">
        <v>82</v>
      </c>
      <c r="Q167" s="1">
        <v>82</v>
      </c>
      <c r="R167" s="1">
        <v>4</v>
      </c>
      <c r="S167" s="1">
        <v>1</v>
      </c>
      <c r="T167" s="1">
        <v>0</v>
      </c>
      <c r="U167" s="1">
        <v>1</v>
      </c>
      <c r="V167" s="1">
        <v>7</v>
      </c>
      <c r="W167" s="1">
        <v>0</v>
      </c>
      <c r="X167" s="1">
        <v>20</v>
      </c>
      <c r="Y167" s="1">
        <f t="shared" si="58"/>
        <v>418</v>
      </c>
      <c r="Z167" s="1">
        <f t="shared" si="59"/>
        <v>296</v>
      </c>
      <c r="AA167" s="15">
        <f t="shared" si="60"/>
        <v>0.58543417366946782</v>
      </c>
      <c r="AB167" s="15">
        <f t="shared" si="61"/>
        <v>0.41456582633053224</v>
      </c>
      <c r="AC167" s="22"/>
    </row>
    <row r="168" spans="1:29" x14ac:dyDescent="0.25">
      <c r="A168" s="2">
        <v>11</v>
      </c>
      <c r="B168" s="2" t="s">
        <v>40</v>
      </c>
      <c r="C168" s="2">
        <v>570</v>
      </c>
      <c r="D168" s="1" t="s">
        <v>279</v>
      </c>
      <c r="E168" s="1" t="s">
        <v>279</v>
      </c>
      <c r="F168" s="2">
        <v>2440</v>
      </c>
      <c r="G168" s="2" t="s">
        <v>11</v>
      </c>
      <c r="H168" s="1">
        <v>714</v>
      </c>
      <c r="I168" s="1">
        <v>5</v>
      </c>
      <c r="J168" s="1">
        <v>127</v>
      </c>
      <c r="K168" s="1">
        <v>68</v>
      </c>
      <c r="L168" s="1">
        <v>6</v>
      </c>
      <c r="M168" s="1">
        <v>1</v>
      </c>
      <c r="N168" s="1">
        <v>26</v>
      </c>
      <c r="O168" s="1">
        <v>24</v>
      </c>
      <c r="P168" s="1">
        <v>69</v>
      </c>
      <c r="Q168" s="1">
        <v>83</v>
      </c>
      <c r="R168" s="1">
        <v>2</v>
      </c>
      <c r="S168" s="1">
        <v>4</v>
      </c>
      <c r="T168" s="1">
        <v>0</v>
      </c>
      <c r="U168" s="1">
        <v>0</v>
      </c>
      <c r="V168" s="1">
        <v>4</v>
      </c>
      <c r="W168" s="1">
        <v>1</v>
      </c>
      <c r="X168" s="1">
        <v>15</v>
      </c>
      <c r="Y168" s="1">
        <f t="shared" si="58"/>
        <v>435</v>
      </c>
      <c r="Z168" s="1">
        <f t="shared" si="59"/>
        <v>279</v>
      </c>
      <c r="AA168" s="15">
        <f t="shared" si="60"/>
        <v>0.60924369747899154</v>
      </c>
      <c r="AB168" s="15">
        <f t="shared" si="61"/>
        <v>0.3907563025210084</v>
      </c>
      <c r="AC168" s="22"/>
    </row>
    <row r="169" spans="1:29" x14ac:dyDescent="0.25">
      <c r="A169" s="2">
        <v>12</v>
      </c>
      <c r="B169" s="2" t="s">
        <v>40</v>
      </c>
      <c r="C169" s="2">
        <v>570</v>
      </c>
      <c r="D169" s="1" t="s">
        <v>279</v>
      </c>
      <c r="E169" s="1" t="s">
        <v>279</v>
      </c>
      <c r="F169" s="2">
        <v>2441</v>
      </c>
      <c r="G169" s="2" t="s">
        <v>10</v>
      </c>
      <c r="H169" s="1">
        <v>634</v>
      </c>
      <c r="I169" s="1">
        <v>20</v>
      </c>
      <c r="J169" s="1">
        <v>79</v>
      </c>
      <c r="K169" s="1">
        <v>51</v>
      </c>
      <c r="L169" s="1">
        <v>1</v>
      </c>
      <c r="M169" s="1">
        <v>8</v>
      </c>
      <c r="N169" s="1">
        <v>32</v>
      </c>
      <c r="O169" s="1">
        <v>18</v>
      </c>
      <c r="P169" s="1">
        <v>71</v>
      </c>
      <c r="Q169" s="1">
        <v>74</v>
      </c>
      <c r="R169" s="1">
        <v>6</v>
      </c>
      <c r="S169" s="1">
        <v>2</v>
      </c>
      <c r="T169" s="1">
        <v>0</v>
      </c>
      <c r="U169" s="1">
        <v>2</v>
      </c>
      <c r="V169" s="1">
        <v>4</v>
      </c>
      <c r="W169" s="1">
        <v>0</v>
      </c>
      <c r="X169" s="1">
        <v>20</v>
      </c>
      <c r="Y169" s="1">
        <f t="shared" si="58"/>
        <v>388</v>
      </c>
      <c r="Z169" s="1">
        <f t="shared" si="59"/>
        <v>246</v>
      </c>
      <c r="AA169" s="15">
        <f t="shared" si="60"/>
        <v>0.61198738170347</v>
      </c>
      <c r="AB169" s="15">
        <f t="shared" si="61"/>
        <v>0.38801261829652994</v>
      </c>
      <c r="AC169" s="22"/>
    </row>
    <row r="170" spans="1:29" x14ac:dyDescent="0.25">
      <c r="A170" s="2">
        <v>13</v>
      </c>
      <c r="B170" s="2" t="s">
        <v>40</v>
      </c>
      <c r="C170" s="2">
        <v>570</v>
      </c>
      <c r="D170" s="1" t="s">
        <v>279</v>
      </c>
      <c r="E170" s="1" t="s">
        <v>279</v>
      </c>
      <c r="F170" s="2">
        <v>2441</v>
      </c>
      <c r="G170" s="2" t="s">
        <v>11</v>
      </c>
      <c r="H170" s="1">
        <v>635</v>
      </c>
      <c r="I170" s="1">
        <v>23</v>
      </c>
      <c r="J170" s="1">
        <v>77</v>
      </c>
      <c r="K170" s="1">
        <v>45</v>
      </c>
      <c r="L170" s="1">
        <v>7</v>
      </c>
      <c r="M170" s="1">
        <v>6</v>
      </c>
      <c r="N170" s="1">
        <v>23</v>
      </c>
      <c r="O170" s="1">
        <v>13</v>
      </c>
      <c r="P170" s="1">
        <v>59</v>
      </c>
      <c r="Q170" s="1">
        <v>93</v>
      </c>
      <c r="R170" s="1">
        <v>4</v>
      </c>
      <c r="S170" s="1">
        <v>5</v>
      </c>
      <c r="T170" s="1">
        <v>1</v>
      </c>
      <c r="U170" s="1">
        <v>0</v>
      </c>
      <c r="V170" s="1">
        <v>3</v>
      </c>
      <c r="W170" s="1">
        <v>0</v>
      </c>
      <c r="X170" s="1">
        <v>12</v>
      </c>
      <c r="Y170" s="1">
        <f t="shared" si="58"/>
        <v>371</v>
      </c>
      <c r="Z170" s="1">
        <f t="shared" si="59"/>
        <v>264</v>
      </c>
      <c r="AA170" s="15">
        <f t="shared" si="60"/>
        <v>0.58425196850393701</v>
      </c>
      <c r="AB170" s="15">
        <f t="shared" si="61"/>
        <v>0.41574803149606299</v>
      </c>
      <c r="AC170" s="22"/>
    </row>
    <row r="171" spans="1:29" x14ac:dyDescent="0.25">
      <c r="A171" s="2">
        <v>14</v>
      </c>
      <c r="B171" s="2" t="s">
        <v>40</v>
      </c>
      <c r="C171" s="2">
        <v>570</v>
      </c>
      <c r="D171" s="1" t="s">
        <v>279</v>
      </c>
      <c r="E171" s="1" t="s">
        <v>279</v>
      </c>
      <c r="F171" s="2">
        <v>2441</v>
      </c>
      <c r="G171" s="2" t="s">
        <v>12</v>
      </c>
      <c r="H171" s="1">
        <v>635</v>
      </c>
      <c r="I171" s="1">
        <v>18</v>
      </c>
      <c r="J171" s="1">
        <v>91</v>
      </c>
      <c r="K171" s="1">
        <v>56</v>
      </c>
      <c r="L171" s="1">
        <v>5</v>
      </c>
      <c r="M171" s="1">
        <v>12</v>
      </c>
      <c r="N171" s="1">
        <v>23</v>
      </c>
      <c r="O171" s="1">
        <v>22</v>
      </c>
      <c r="P171" s="1">
        <v>43</v>
      </c>
      <c r="Q171" s="1">
        <v>71</v>
      </c>
      <c r="R171" s="1">
        <v>5</v>
      </c>
      <c r="S171" s="1">
        <v>4</v>
      </c>
      <c r="T171" s="1">
        <v>0</v>
      </c>
      <c r="U171" s="1">
        <v>0</v>
      </c>
      <c r="V171" s="1">
        <v>9</v>
      </c>
      <c r="W171" s="1">
        <v>0</v>
      </c>
      <c r="X171" s="1">
        <v>8</v>
      </c>
      <c r="Y171" s="1">
        <f t="shared" si="58"/>
        <v>367</v>
      </c>
      <c r="Z171" s="1">
        <f t="shared" si="59"/>
        <v>268</v>
      </c>
      <c r="AA171" s="15">
        <f t="shared" si="60"/>
        <v>0.57795275590551176</v>
      </c>
      <c r="AB171" s="15">
        <f t="shared" si="61"/>
        <v>0.42204724409448818</v>
      </c>
      <c r="AC171" s="22"/>
    </row>
    <row r="172" spans="1:29" x14ac:dyDescent="0.25">
      <c r="A172" s="2">
        <v>15</v>
      </c>
      <c r="B172" s="2" t="s">
        <v>40</v>
      </c>
      <c r="C172" s="2">
        <v>570</v>
      </c>
      <c r="D172" s="1" t="s">
        <v>279</v>
      </c>
      <c r="E172" s="1" t="s">
        <v>279</v>
      </c>
      <c r="F172" s="2">
        <v>2442</v>
      </c>
      <c r="G172" s="2" t="s">
        <v>10</v>
      </c>
      <c r="H172" s="1">
        <v>565</v>
      </c>
      <c r="I172" s="1">
        <v>10</v>
      </c>
      <c r="J172" s="1">
        <v>71</v>
      </c>
      <c r="K172" s="1">
        <v>69</v>
      </c>
      <c r="L172" s="1">
        <v>1</v>
      </c>
      <c r="M172" s="1">
        <v>1</v>
      </c>
      <c r="N172" s="1">
        <v>23</v>
      </c>
      <c r="O172" s="1">
        <v>26</v>
      </c>
      <c r="P172" s="1">
        <v>36</v>
      </c>
      <c r="Q172" s="1">
        <v>41</v>
      </c>
      <c r="R172" s="1">
        <v>2</v>
      </c>
      <c r="S172" s="1">
        <v>3</v>
      </c>
      <c r="T172" s="1">
        <v>0</v>
      </c>
      <c r="U172" s="1">
        <v>0</v>
      </c>
      <c r="V172" s="1">
        <v>4</v>
      </c>
      <c r="W172" s="1">
        <v>0</v>
      </c>
      <c r="X172" s="1">
        <v>10</v>
      </c>
      <c r="Y172" s="1">
        <f t="shared" si="58"/>
        <v>297</v>
      </c>
      <c r="Z172" s="1">
        <f t="shared" si="59"/>
        <v>268</v>
      </c>
      <c r="AA172" s="15">
        <f t="shared" si="60"/>
        <v>0.52566371681415924</v>
      </c>
      <c r="AB172" s="15">
        <f t="shared" si="61"/>
        <v>0.4743362831858407</v>
      </c>
      <c r="AC172" s="22"/>
    </row>
    <row r="173" spans="1:29" x14ac:dyDescent="0.25">
      <c r="A173" s="2">
        <v>16</v>
      </c>
      <c r="B173" s="2" t="s">
        <v>40</v>
      </c>
      <c r="C173" s="2">
        <v>570</v>
      </c>
      <c r="D173" s="1" t="s">
        <v>279</v>
      </c>
      <c r="E173" s="1" t="s">
        <v>279</v>
      </c>
      <c r="F173" s="2">
        <v>2442</v>
      </c>
      <c r="G173" s="2" t="s">
        <v>11</v>
      </c>
      <c r="H173" s="1">
        <v>565</v>
      </c>
      <c r="I173" s="1">
        <v>4</v>
      </c>
      <c r="J173" s="1">
        <v>68</v>
      </c>
      <c r="K173" s="1">
        <v>63</v>
      </c>
      <c r="L173" s="1">
        <v>2</v>
      </c>
      <c r="M173" s="1">
        <v>2</v>
      </c>
      <c r="N173" s="1">
        <v>26</v>
      </c>
      <c r="O173" s="1">
        <v>15</v>
      </c>
      <c r="P173" s="1">
        <v>28</v>
      </c>
      <c r="Q173" s="1">
        <v>35</v>
      </c>
      <c r="R173" s="1">
        <v>3</v>
      </c>
      <c r="S173" s="1">
        <v>4</v>
      </c>
      <c r="T173" s="1">
        <v>0</v>
      </c>
      <c r="U173" s="1">
        <v>0</v>
      </c>
      <c r="V173" s="1">
        <v>1</v>
      </c>
      <c r="W173" s="1">
        <v>0</v>
      </c>
      <c r="X173" s="1">
        <v>9</v>
      </c>
      <c r="Y173" s="1">
        <f t="shared" si="58"/>
        <v>260</v>
      </c>
      <c r="Z173" s="1">
        <f t="shared" si="59"/>
        <v>305</v>
      </c>
      <c r="AA173" s="15">
        <f t="shared" si="60"/>
        <v>0.46017699115044247</v>
      </c>
      <c r="AB173" s="15">
        <f t="shared" si="61"/>
        <v>0.53982300884955747</v>
      </c>
      <c r="AC173" s="22"/>
    </row>
    <row r="174" spans="1:29" x14ac:dyDescent="0.25">
      <c r="A174" s="2">
        <v>17</v>
      </c>
      <c r="B174" s="2" t="s">
        <v>40</v>
      </c>
      <c r="C174" s="2">
        <v>570</v>
      </c>
      <c r="D174" s="1" t="s">
        <v>279</v>
      </c>
      <c r="E174" s="1" t="s">
        <v>279</v>
      </c>
      <c r="F174" s="2">
        <v>2442</v>
      </c>
      <c r="G174" s="2" t="s">
        <v>12</v>
      </c>
      <c r="H174" s="1">
        <v>566</v>
      </c>
      <c r="I174" s="1">
        <v>3</v>
      </c>
      <c r="J174" s="1">
        <v>55</v>
      </c>
      <c r="K174" s="1">
        <v>68</v>
      </c>
      <c r="L174" s="1">
        <v>7</v>
      </c>
      <c r="M174" s="1">
        <v>1</v>
      </c>
      <c r="N174" s="1">
        <v>25</v>
      </c>
      <c r="O174" s="1">
        <v>22</v>
      </c>
      <c r="P174" s="1">
        <v>56</v>
      </c>
      <c r="Q174" s="1">
        <v>49</v>
      </c>
      <c r="R174" s="1">
        <v>1</v>
      </c>
      <c r="S174" s="1">
        <v>0</v>
      </c>
      <c r="T174" s="1">
        <v>0</v>
      </c>
      <c r="U174" s="1">
        <v>2</v>
      </c>
      <c r="V174" s="1">
        <v>3</v>
      </c>
      <c r="W174" s="1">
        <v>1</v>
      </c>
      <c r="X174" s="1">
        <v>9</v>
      </c>
      <c r="Y174" s="1">
        <f t="shared" si="58"/>
        <v>302</v>
      </c>
      <c r="Z174" s="1">
        <f t="shared" si="59"/>
        <v>264</v>
      </c>
      <c r="AA174" s="15">
        <f t="shared" si="60"/>
        <v>0.53356890459363959</v>
      </c>
      <c r="AB174" s="15">
        <f t="shared" si="61"/>
        <v>0.46643109540636041</v>
      </c>
      <c r="AC174" s="22"/>
    </row>
    <row r="175" spans="1:29" x14ac:dyDescent="0.25">
      <c r="A175" s="2">
        <v>18</v>
      </c>
      <c r="B175" s="2" t="s">
        <v>40</v>
      </c>
      <c r="C175" s="2">
        <v>570</v>
      </c>
      <c r="D175" s="1" t="s">
        <v>279</v>
      </c>
      <c r="E175" s="1" t="s">
        <v>279</v>
      </c>
      <c r="F175" s="2">
        <v>2442</v>
      </c>
      <c r="G175" s="2" t="s">
        <v>13</v>
      </c>
      <c r="H175" s="1">
        <v>566</v>
      </c>
      <c r="I175" s="1">
        <v>6</v>
      </c>
      <c r="J175" s="1">
        <v>60</v>
      </c>
      <c r="K175" s="1">
        <v>39</v>
      </c>
      <c r="L175" s="1">
        <v>4</v>
      </c>
      <c r="M175" s="1">
        <v>2</v>
      </c>
      <c r="N175" s="1">
        <v>13</v>
      </c>
      <c r="O175" s="1">
        <v>19</v>
      </c>
      <c r="P175" s="1">
        <v>50</v>
      </c>
      <c r="Q175" s="1">
        <v>43</v>
      </c>
      <c r="R175" s="1">
        <v>4</v>
      </c>
      <c r="S175" s="1">
        <v>2</v>
      </c>
      <c r="T175" s="1">
        <v>0</v>
      </c>
      <c r="U175" s="1">
        <v>0</v>
      </c>
      <c r="V175" s="1">
        <v>2</v>
      </c>
      <c r="W175" s="1">
        <v>0</v>
      </c>
      <c r="X175" s="1">
        <v>10</v>
      </c>
      <c r="Y175" s="1">
        <f t="shared" si="58"/>
        <v>254</v>
      </c>
      <c r="Z175" s="1">
        <f t="shared" si="59"/>
        <v>312</v>
      </c>
      <c r="AA175" s="15">
        <f t="shared" si="60"/>
        <v>0.44876325088339225</v>
      </c>
      <c r="AB175" s="15">
        <f t="shared" si="61"/>
        <v>0.5512367491166078</v>
      </c>
      <c r="AC175" s="22"/>
    </row>
    <row r="176" spans="1:29" x14ac:dyDescent="0.25">
      <c r="A176" s="2">
        <v>19</v>
      </c>
      <c r="B176" s="2" t="s">
        <v>40</v>
      </c>
      <c r="C176" s="2">
        <v>570</v>
      </c>
      <c r="D176" s="1" t="s">
        <v>279</v>
      </c>
      <c r="E176" s="1" t="s">
        <v>279</v>
      </c>
      <c r="F176" s="2">
        <v>2443</v>
      </c>
      <c r="G176" s="2" t="s">
        <v>10</v>
      </c>
      <c r="H176" s="1">
        <v>491</v>
      </c>
      <c r="I176" s="1">
        <v>9</v>
      </c>
      <c r="J176" s="1">
        <v>37</v>
      </c>
      <c r="K176" s="1">
        <v>78</v>
      </c>
      <c r="L176" s="1">
        <v>6</v>
      </c>
      <c r="M176" s="1">
        <v>2</v>
      </c>
      <c r="N176" s="1">
        <v>23</v>
      </c>
      <c r="O176" s="1">
        <v>4</v>
      </c>
      <c r="P176" s="1">
        <v>52</v>
      </c>
      <c r="Q176" s="1">
        <v>31</v>
      </c>
      <c r="R176" s="1">
        <v>0</v>
      </c>
      <c r="S176" s="1">
        <v>2</v>
      </c>
      <c r="T176" s="1">
        <v>0</v>
      </c>
      <c r="U176" s="1">
        <v>1</v>
      </c>
      <c r="V176" s="1">
        <v>0</v>
      </c>
      <c r="W176" s="1">
        <v>0</v>
      </c>
      <c r="X176" s="1">
        <v>28</v>
      </c>
      <c r="Y176" s="1">
        <f t="shared" si="58"/>
        <v>273</v>
      </c>
      <c r="Z176" s="1">
        <f t="shared" si="59"/>
        <v>218</v>
      </c>
      <c r="AA176" s="15">
        <f t="shared" si="60"/>
        <v>0.55600814663951115</v>
      </c>
      <c r="AB176" s="15">
        <f t="shared" si="61"/>
        <v>0.4439918533604888</v>
      </c>
      <c r="AC176" s="22"/>
    </row>
    <row r="177" spans="1:29" x14ac:dyDescent="0.25">
      <c r="A177" s="2">
        <v>20</v>
      </c>
      <c r="B177" s="2" t="s">
        <v>40</v>
      </c>
      <c r="C177" s="2">
        <v>570</v>
      </c>
      <c r="D177" s="1" t="s">
        <v>279</v>
      </c>
      <c r="E177" s="1" t="s">
        <v>281</v>
      </c>
      <c r="F177" s="2">
        <v>2444</v>
      </c>
      <c r="G177" s="2" t="s">
        <v>10</v>
      </c>
      <c r="H177" s="1">
        <v>347</v>
      </c>
      <c r="I177" s="1">
        <v>19</v>
      </c>
      <c r="J177" s="1">
        <v>47</v>
      </c>
      <c r="K177" s="1">
        <v>17</v>
      </c>
      <c r="L177" s="1">
        <v>3</v>
      </c>
      <c r="M177" s="1">
        <v>6</v>
      </c>
      <c r="N177" s="1">
        <v>17</v>
      </c>
      <c r="O177" s="1">
        <v>1</v>
      </c>
      <c r="P177" s="1">
        <v>58</v>
      </c>
      <c r="Q177" s="1">
        <v>7</v>
      </c>
      <c r="R177" s="1">
        <v>0</v>
      </c>
      <c r="S177" s="1">
        <v>0</v>
      </c>
      <c r="T177" s="1">
        <v>0</v>
      </c>
      <c r="U177" s="1">
        <v>0</v>
      </c>
      <c r="V177" s="1">
        <v>2</v>
      </c>
      <c r="W177" s="1">
        <v>0</v>
      </c>
      <c r="X177" s="1">
        <v>5</v>
      </c>
      <c r="Y177" s="1">
        <f t="shared" si="58"/>
        <v>182</v>
      </c>
      <c r="Z177" s="1">
        <f t="shared" si="59"/>
        <v>165</v>
      </c>
      <c r="AA177" s="15">
        <f t="shared" si="60"/>
        <v>0.52449567723342938</v>
      </c>
      <c r="AB177" s="15">
        <f t="shared" si="61"/>
        <v>0.47550432276657062</v>
      </c>
      <c r="AC177" s="22"/>
    </row>
    <row r="178" spans="1:29" x14ac:dyDescent="0.25">
      <c r="A178" s="2">
        <v>21</v>
      </c>
      <c r="B178" s="2" t="s">
        <v>40</v>
      </c>
      <c r="C178" s="2">
        <v>570</v>
      </c>
      <c r="D178" s="1" t="s">
        <v>279</v>
      </c>
      <c r="E178" s="1" t="s">
        <v>282</v>
      </c>
      <c r="F178" s="2">
        <v>2445</v>
      </c>
      <c r="G178" s="2" t="s">
        <v>10</v>
      </c>
      <c r="H178" s="1">
        <v>702</v>
      </c>
      <c r="I178" s="1">
        <v>31</v>
      </c>
      <c r="J178" s="1">
        <v>19</v>
      </c>
      <c r="K178" s="1">
        <v>78</v>
      </c>
      <c r="L178" s="1">
        <v>5</v>
      </c>
      <c r="M178" s="1">
        <v>5</v>
      </c>
      <c r="N178" s="1">
        <v>11</v>
      </c>
      <c r="O178" s="1">
        <v>3</v>
      </c>
      <c r="P178" s="1">
        <v>22</v>
      </c>
      <c r="Q178" s="1">
        <v>3</v>
      </c>
      <c r="R178" s="1">
        <v>0</v>
      </c>
      <c r="S178" s="1">
        <v>1</v>
      </c>
      <c r="T178" s="1">
        <v>0</v>
      </c>
      <c r="U178" s="1">
        <v>0</v>
      </c>
      <c r="V178" s="1">
        <v>0</v>
      </c>
      <c r="W178" s="1">
        <v>0</v>
      </c>
      <c r="X178" s="1">
        <v>7</v>
      </c>
      <c r="Y178" s="1">
        <f t="shared" si="58"/>
        <v>185</v>
      </c>
      <c r="Z178" s="1">
        <f t="shared" si="59"/>
        <v>517</v>
      </c>
      <c r="AA178" s="15">
        <f t="shared" si="60"/>
        <v>0.26353276353276356</v>
      </c>
      <c r="AB178" s="15">
        <f t="shared" si="61"/>
        <v>0.73646723646723644</v>
      </c>
      <c r="AC178" s="22"/>
    </row>
    <row r="179" spans="1:29" x14ac:dyDescent="0.25">
      <c r="A179" s="2">
        <v>22</v>
      </c>
      <c r="B179" s="2" t="s">
        <v>40</v>
      </c>
      <c r="C179" s="2">
        <v>570</v>
      </c>
      <c r="D179" s="1" t="s">
        <v>279</v>
      </c>
      <c r="E179" s="1" t="s">
        <v>283</v>
      </c>
      <c r="F179" s="2">
        <v>2446</v>
      </c>
      <c r="G179" s="2" t="s">
        <v>10</v>
      </c>
      <c r="H179" s="1">
        <v>388</v>
      </c>
      <c r="I179" s="1">
        <v>20</v>
      </c>
      <c r="J179" s="1">
        <v>47</v>
      </c>
      <c r="K179" s="1">
        <v>27</v>
      </c>
      <c r="L179" s="1">
        <v>0</v>
      </c>
      <c r="M179" s="1">
        <v>0</v>
      </c>
      <c r="N179" s="1">
        <v>28</v>
      </c>
      <c r="O179" s="1">
        <v>2</v>
      </c>
      <c r="P179" s="1">
        <v>9</v>
      </c>
      <c r="Q179" s="1">
        <v>10</v>
      </c>
      <c r="R179" s="1">
        <v>4</v>
      </c>
      <c r="S179" s="1">
        <v>2</v>
      </c>
      <c r="T179" s="1">
        <v>0</v>
      </c>
      <c r="U179" s="1">
        <v>0</v>
      </c>
      <c r="V179" s="1">
        <v>0</v>
      </c>
      <c r="W179" s="1">
        <v>0</v>
      </c>
      <c r="X179" s="1">
        <v>9</v>
      </c>
      <c r="Y179" s="1">
        <f t="shared" si="58"/>
        <v>158</v>
      </c>
      <c r="Z179" s="1">
        <f t="shared" si="59"/>
        <v>230</v>
      </c>
      <c r="AA179" s="15">
        <f t="shared" si="60"/>
        <v>0.40721649484536082</v>
      </c>
      <c r="AB179" s="15">
        <f t="shared" si="61"/>
        <v>0.59278350515463918</v>
      </c>
      <c r="AC179" s="22"/>
    </row>
    <row r="180" spans="1:29" x14ac:dyDescent="0.25">
      <c r="A180" s="2">
        <v>23</v>
      </c>
      <c r="B180" s="2" t="s">
        <v>40</v>
      </c>
      <c r="C180" s="2">
        <v>570</v>
      </c>
      <c r="D180" s="1" t="s">
        <v>279</v>
      </c>
      <c r="E180" s="1" t="s">
        <v>55</v>
      </c>
      <c r="F180" s="2">
        <v>2447</v>
      </c>
      <c r="G180" s="2" t="s">
        <v>10</v>
      </c>
      <c r="H180" s="1">
        <v>540</v>
      </c>
      <c r="I180" s="1">
        <v>44</v>
      </c>
      <c r="J180" s="1">
        <v>80</v>
      </c>
      <c r="K180" s="1">
        <v>26</v>
      </c>
      <c r="L180" s="1">
        <v>3</v>
      </c>
      <c r="M180" s="1">
        <v>4</v>
      </c>
      <c r="N180" s="1">
        <v>32</v>
      </c>
      <c r="O180" s="1">
        <v>4</v>
      </c>
      <c r="P180" s="1">
        <v>8</v>
      </c>
      <c r="Q180" s="1">
        <v>18</v>
      </c>
      <c r="R180" s="1">
        <v>3</v>
      </c>
      <c r="S180" s="1">
        <v>2</v>
      </c>
      <c r="T180" s="1">
        <v>2</v>
      </c>
      <c r="U180" s="1">
        <v>0</v>
      </c>
      <c r="V180" s="1">
        <v>7</v>
      </c>
      <c r="W180" s="1">
        <v>0</v>
      </c>
      <c r="X180" s="1">
        <v>14</v>
      </c>
      <c r="Y180" s="1">
        <f t="shared" si="58"/>
        <v>247</v>
      </c>
      <c r="Z180" s="1">
        <f t="shared" si="59"/>
        <v>293</v>
      </c>
      <c r="AA180" s="15">
        <f t="shared" si="60"/>
        <v>0.45740740740740743</v>
      </c>
      <c r="AB180" s="15">
        <f t="shared" si="61"/>
        <v>0.54259259259259263</v>
      </c>
      <c r="AC180" s="22"/>
    </row>
    <row r="181" spans="1:29" x14ac:dyDescent="0.25">
      <c r="A181" s="2">
        <v>24</v>
      </c>
      <c r="B181" s="2" t="s">
        <v>40</v>
      </c>
      <c r="C181" s="2">
        <v>570</v>
      </c>
      <c r="D181" s="1" t="s">
        <v>279</v>
      </c>
      <c r="E181" s="1" t="s">
        <v>55</v>
      </c>
      <c r="F181" s="2">
        <v>2447</v>
      </c>
      <c r="G181" s="2" t="s">
        <v>11</v>
      </c>
      <c r="H181" s="1">
        <v>540</v>
      </c>
      <c r="I181" s="1">
        <v>57</v>
      </c>
      <c r="J181" s="1">
        <v>54</v>
      </c>
      <c r="K181" s="1">
        <v>33</v>
      </c>
      <c r="L181" s="1">
        <v>6</v>
      </c>
      <c r="M181" s="1">
        <v>2</v>
      </c>
      <c r="N181" s="1">
        <v>35</v>
      </c>
      <c r="O181" s="1">
        <v>10</v>
      </c>
      <c r="P181" s="1">
        <v>12</v>
      </c>
      <c r="Q181" s="1">
        <v>25</v>
      </c>
      <c r="R181" s="1">
        <v>3</v>
      </c>
      <c r="S181" s="1">
        <v>2</v>
      </c>
      <c r="T181" s="1">
        <v>1</v>
      </c>
      <c r="U181" s="1">
        <v>0</v>
      </c>
      <c r="V181" s="1">
        <v>7</v>
      </c>
      <c r="W181" s="1">
        <v>1</v>
      </c>
      <c r="X181" s="1">
        <v>30</v>
      </c>
      <c r="Y181" s="1">
        <f t="shared" si="58"/>
        <v>278</v>
      </c>
      <c r="Z181" s="1">
        <f t="shared" si="59"/>
        <v>262</v>
      </c>
      <c r="AA181" s="15">
        <f t="shared" si="60"/>
        <v>0.51481481481481484</v>
      </c>
      <c r="AB181" s="15">
        <f t="shared" si="61"/>
        <v>0.48518518518518516</v>
      </c>
      <c r="AC181" s="22"/>
    </row>
    <row r="182" spans="1:29" x14ac:dyDescent="0.25">
      <c r="A182" s="2">
        <v>25</v>
      </c>
      <c r="B182" s="2" t="s">
        <v>40</v>
      </c>
      <c r="C182" s="2">
        <v>570</v>
      </c>
      <c r="D182" s="1" t="s">
        <v>279</v>
      </c>
      <c r="E182" s="1" t="s">
        <v>284</v>
      </c>
      <c r="F182" s="2">
        <v>2448</v>
      </c>
      <c r="G182" s="2" t="s">
        <v>10</v>
      </c>
      <c r="H182" s="1">
        <v>479</v>
      </c>
      <c r="I182" s="1">
        <v>46</v>
      </c>
      <c r="J182" s="1">
        <v>71</v>
      </c>
      <c r="K182" s="1">
        <v>47</v>
      </c>
      <c r="L182" s="1">
        <v>10</v>
      </c>
      <c r="M182" s="1">
        <v>2</v>
      </c>
      <c r="N182" s="1">
        <v>15</v>
      </c>
      <c r="O182" s="1">
        <v>3</v>
      </c>
      <c r="P182" s="1">
        <v>22</v>
      </c>
      <c r="Q182" s="1">
        <v>4</v>
      </c>
      <c r="R182" s="1">
        <v>5</v>
      </c>
      <c r="S182" s="1">
        <v>5</v>
      </c>
      <c r="T182" s="1">
        <v>1</v>
      </c>
      <c r="U182" s="1">
        <v>1</v>
      </c>
      <c r="V182" s="1">
        <v>1</v>
      </c>
      <c r="W182" s="1">
        <v>0</v>
      </c>
      <c r="X182" s="1">
        <v>9</v>
      </c>
      <c r="Y182" s="1">
        <f t="shared" si="58"/>
        <v>242</v>
      </c>
      <c r="Z182" s="1">
        <f t="shared" si="59"/>
        <v>237</v>
      </c>
      <c r="AA182" s="15">
        <f t="shared" si="60"/>
        <v>0.50521920668058451</v>
      </c>
      <c r="AB182" s="15">
        <f t="shared" si="61"/>
        <v>0.49478079331941544</v>
      </c>
      <c r="AC182" s="22"/>
    </row>
    <row r="183" spans="1:29" x14ac:dyDescent="0.25">
      <c r="A183" s="2">
        <v>26</v>
      </c>
      <c r="B183" s="2" t="s">
        <v>40</v>
      </c>
      <c r="C183" s="2">
        <v>570</v>
      </c>
      <c r="D183" s="1" t="s">
        <v>279</v>
      </c>
      <c r="E183" s="1" t="s">
        <v>285</v>
      </c>
      <c r="F183" s="2">
        <v>2449</v>
      </c>
      <c r="G183" s="2" t="s">
        <v>10</v>
      </c>
      <c r="H183" s="1">
        <v>78</v>
      </c>
      <c r="I183" s="1">
        <v>2</v>
      </c>
      <c r="J183" s="1">
        <v>8</v>
      </c>
      <c r="K183" s="1">
        <v>7</v>
      </c>
      <c r="L183" s="1">
        <v>1</v>
      </c>
      <c r="M183" s="1">
        <v>0</v>
      </c>
      <c r="N183" s="1">
        <v>1</v>
      </c>
      <c r="O183" s="1">
        <v>0</v>
      </c>
      <c r="P183" s="1">
        <v>4</v>
      </c>
      <c r="Q183" s="1">
        <v>1</v>
      </c>
      <c r="R183" s="1">
        <v>1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1</v>
      </c>
      <c r="Y183" s="1">
        <f t="shared" si="58"/>
        <v>26</v>
      </c>
      <c r="Z183" s="1">
        <f t="shared" si="59"/>
        <v>52</v>
      </c>
      <c r="AA183" s="15">
        <f t="shared" si="60"/>
        <v>0.33333333333333331</v>
      </c>
      <c r="AB183" s="15">
        <f t="shared" si="61"/>
        <v>0.66666666666666663</v>
      </c>
      <c r="AC183" s="22"/>
    </row>
    <row r="184" spans="1:29" x14ac:dyDescent="0.25">
      <c r="D184" s="128" t="s">
        <v>684</v>
      </c>
      <c r="E184" s="129"/>
      <c r="F184" s="81">
        <f>COUNTIF(G158:G183,"B")</f>
        <v>14</v>
      </c>
      <c r="G184" s="81">
        <f>COUNTA(G158:G183)</f>
        <v>26</v>
      </c>
      <c r="H184" s="70">
        <f>SUM(H158:H183)</f>
        <v>14545</v>
      </c>
      <c r="I184" s="70">
        <f t="shared" ref="I184:X184" si="62">SUM(I158:I183)</f>
        <v>372</v>
      </c>
      <c r="J184" s="70">
        <f t="shared" si="62"/>
        <v>1762</v>
      </c>
      <c r="K184" s="70">
        <f t="shared" si="62"/>
        <v>1381</v>
      </c>
      <c r="L184" s="70">
        <f t="shared" si="62"/>
        <v>127</v>
      </c>
      <c r="M184" s="70">
        <f t="shared" si="62"/>
        <v>77</v>
      </c>
      <c r="N184" s="70">
        <f t="shared" si="62"/>
        <v>556</v>
      </c>
      <c r="O184" s="70">
        <f t="shared" si="62"/>
        <v>402</v>
      </c>
      <c r="P184" s="70">
        <f t="shared" si="62"/>
        <v>1109</v>
      </c>
      <c r="Q184" s="70">
        <f t="shared" si="62"/>
        <v>1407</v>
      </c>
      <c r="R184" s="70">
        <f t="shared" si="62"/>
        <v>74</v>
      </c>
      <c r="S184" s="70">
        <f t="shared" si="62"/>
        <v>52</v>
      </c>
      <c r="T184" s="70">
        <f t="shared" si="62"/>
        <v>6</v>
      </c>
      <c r="U184" s="70">
        <f t="shared" si="62"/>
        <v>18</v>
      </c>
      <c r="V184" s="70">
        <f t="shared" si="62"/>
        <v>98</v>
      </c>
      <c r="W184" s="70">
        <f t="shared" si="62"/>
        <v>4</v>
      </c>
      <c r="X184" s="70">
        <f t="shared" si="62"/>
        <v>344</v>
      </c>
      <c r="Y184" s="70">
        <f t="shared" ref="Y184" si="63">SUM(I184:X184)</f>
        <v>7789</v>
      </c>
      <c r="Z184" s="70">
        <f t="shared" ref="Z184" si="64">H184-Y184</f>
        <v>6756</v>
      </c>
      <c r="AA184" s="71">
        <f t="shared" ref="AA184" si="65">Y184/H184</f>
        <v>0.53551048470264695</v>
      </c>
      <c r="AB184" s="71">
        <f t="shared" ref="AB184" si="66">Z184/H184</f>
        <v>0.46448951529735305</v>
      </c>
      <c r="AC184" s="22"/>
    </row>
    <row r="186" spans="1:29" s="32" customFormat="1" ht="12" x14ac:dyDescent="0.25">
      <c r="A186" s="31"/>
      <c r="B186" s="31"/>
      <c r="C186" s="31"/>
      <c r="E186" s="133" t="s">
        <v>51</v>
      </c>
      <c r="F186" s="134"/>
      <c r="G186" s="134"/>
      <c r="H186" s="134"/>
      <c r="I186" s="116" t="s">
        <v>0</v>
      </c>
      <c r="J186" s="116" t="s">
        <v>1</v>
      </c>
      <c r="K186" s="116" t="s">
        <v>2</v>
      </c>
      <c r="L186" s="116" t="s">
        <v>27</v>
      </c>
      <c r="M186" s="116" t="s">
        <v>3</v>
      </c>
      <c r="N186" s="116" t="s">
        <v>28</v>
      </c>
      <c r="O186" s="116" t="s">
        <v>25</v>
      </c>
      <c r="P186" s="116" t="s">
        <v>29</v>
      </c>
      <c r="Q186" s="116" t="s">
        <v>4</v>
      </c>
      <c r="R186" s="36" t="s">
        <v>26</v>
      </c>
      <c r="S186" s="37" t="s">
        <v>46</v>
      </c>
      <c r="T186" s="37"/>
      <c r="AA186" s="33"/>
      <c r="AB186" s="33"/>
    </row>
    <row r="187" spans="1:29" x14ac:dyDescent="0.25">
      <c r="B187" s="3"/>
      <c r="C187" s="3"/>
      <c r="E187" s="134"/>
      <c r="F187" s="134"/>
      <c r="G187" s="134"/>
      <c r="H187" s="134"/>
      <c r="I187" s="124">
        <v>426</v>
      </c>
      <c r="J187" s="124">
        <v>1811</v>
      </c>
      <c r="K187" s="124">
        <v>1441</v>
      </c>
      <c r="L187" s="124">
        <v>176</v>
      </c>
      <c r="M187" s="124">
        <v>113</v>
      </c>
      <c r="N187" s="124">
        <v>556</v>
      </c>
      <c r="O187" s="124">
        <v>402</v>
      </c>
      <c r="P187" s="124">
        <v>1109</v>
      </c>
      <c r="Q187" s="124">
        <v>1407</v>
      </c>
      <c r="R187" s="97">
        <f>W184</f>
        <v>4</v>
      </c>
      <c r="S187" s="98">
        <f>X184</f>
        <v>344</v>
      </c>
      <c r="T187" s="38"/>
      <c r="AA187" s="10"/>
      <c r="AB187" s="10"/>
    </row>
    <row r="188" spans="1:29" ht="6.75" customHeight="1" x14ac:dyDescent="0.25">
      <c r="B188" s="3"/>
      <c r="C188" s="3"/>
      <c r="H188" s="12"/>
      <c r="R188" s="39"/>
      <c r="S188" s="40"/>
      <c r="T188" s="40"/>
      <c r="AA188" s="10"/>
      <c r="AB188" s="10"/>
    </row>
    <row r="189" spans="1:29" s="13" customFormat="1" ht="11.25" x14ac:dyDescent="0.25">
      <c r="A189" s="34"/>
      <c r="B189" s="34"/>
      <c r="C189" s="34"/>
      <c r="E189" s="133" t="s">
        <v>52</v>
      </c>
      <c r="F189" s="133"/>
      <c r="G189" s="133"/>
      <c r="H189" s="133"/>
      <c r="I189" s="147" t="s">
        <v>530</v>
      </c>
      <c r="J189" s="148"/>
      <c r="K189" s="148"/>
      <c r="L189" s="147" t="s">
        <v>531</v>
      </c>
      <c r="M189" s="147"/>
      <c r="N189" s="119" t="s">
        <v>28</v>
      </c>
      <c r="O189" s="119" t="s">
        <v>25</v>
      </c>
      <c r="P189" s="119" t="s">
        <v>29</v>
      </c>
      <c r="Q189" s="119" t="s">
        <v>4</v>
      </c>
      <c r="AA189" s="35"/>
      <c r="AB189" s="35"/>
    </row>
    <row r="190" spans="1:29" x14ac:dyDescent="0.25">
      <c r="B190" s="3"/>
      <c r="C190" s="3"/>
      <c r="E190" s="133"/>
      <c r="F190" s="133"/>
      <c r="G190" s="133"/>
      <c r="H190" s="133"/>
      <c r="I190" s="135">
        <f>I187+K187+M187</f>
        <v>1980</v>
      </c>
      <c r="J190" s="136"/>
      <c r="K190" s="136"/>
      <c r="L190" s="135">
        <f>J187+L187</f>
        <v>1987</v>
      </c>
      <c r="M190" s="136"/>
      <c r="N190" s="41">
        <f>N187</f>
        <v>556</v>
      </c>
      <c r="O190" s="41">
        <f>O187</f>
        <v>402</v>
      </c>
      <c r="P190" s="41">
        <f>P187</f>
        <v>1109</v>
      </c>
      <c r="Q190" s="41">
        <f>Q187</f>
        <v>1407</v>
      </c>
      <c r="AA190" s="10"/>
      <c r="AB190" s="10"/>
    </row>
    <row r="191" spans="1:29" x14ac:dyDescent="0.25">
      <c r="B191" s="3"/>
      <c r="C191" s="3"/>
    </row>
    <row r="192" spans="1:29" ht="15" customHeight="1" x14ac:dyDescent="0.25">
      <c r="A192" s="132" t="s">
        <v>730</v>
      </c>
      <c r="B192" s="132"/>
      <c r="C192" s="132"/>
      <c r="D192" s="132"/>
      <c r="E192" s="132"/>
      <c r="F192" s="132"/>
      <c r="G192" s="132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AA192" s="3"/>
      <c r="AB192" s="3"/>
    </row>
  </sheetData>
  <mergeCells count="90">
    <mergeCell ref="Z1:AB1"/>
    <mergeCell ref="E186:H187"/>
    <mergeCell ref="E189:H190"/>
    <mergeCell ref="I189:K189"/>
    <mergeCell ref="L189:M189"/>
    <mergeCell ref="I190:K190"/>
    <mergeCell ref="L190:M190"/>
    <mergeCell ref="E151:H152"/>
    <mergeCell ref="E154:H155"/>
    <mergeCell ref="I154:K154"/>
    <mergeCell ref="L154:M154"/>
    <mergeCell ref="I155:K155"/>
    <mergeCell ref="L155:M155"/>
    <mergeCell ref="E137:H138"/>
    <mergeCell ref="E140:H141"/>
    <mergeCell ref="I140:K140"/>
    <mergeCell ref="L39:M39"/>
    <mergeCell ref="E72:H73"/>
    <mergeCell ref="L106:M106"/>
    <mergeCell ref="L140:M140"/>
    <mergeCell ref="I141:K141"/>
    <mergeCell ref="L141:M141"/>
    <mergeCell ref="E123:H124"/>
    <mergeCell ref="E126:H127"/>
    <mergeCell ref="I126:K126"/>
    <mergeCell ref="L126:M126"/>
    <mergeCell ref="I127:K127"/>
    <mergeCell ref="L127:M127"/>
    <mergeCell ref="D135:E135"/>
    <mergeCell ref="E27:H28"/>
    <mergeCell ref="I27:K27"/>
    <mergeCell ref="L27:M27"/>
    <mergeCell ref="I28:K28"/>
    <mergeCell ref="L28:M28"/>
    <mergeCell ref="F2:F3"/>
    <mergeCell ref="G2:G3"/>
    <mergeCell ref="H2:H3"/>
    <mergeCell ref="I2:Q2"/>
    <mergeCell ref="E24:H25"/>
    <mergeCell ref="E11:H12"/>
    <mergeCell ref="E14:H15"/>
    <mergeCell ref="I14:K14"/>
    <mergeCell ref="L14:M14"/>
    <mergeCell ref="I15:K15"/>
    <mergeCell ref="L15:M15"/>
    <mergeCell ref="D9:E9"/>
    <mergeCell ref="D22:E22"/>
    <mergeCell ref="A2:A3"/>
    <mergeCell ref="B2:B3"/>
    <mergeCell ref="C2:C3"/>
    <mergeCell ref="D2:D3"/>
    <mergeCell ref="E2:E3"/>
    <mergeCell ref="AB2:AB3"/>
    <mergeCell ref="R2:V2"/>
    <mergeCell ref="W2:W3"/>
    <mergeCell ref="X2:X3"/>
    <mergeCell ref="Y2:Y3"/>
    <mergeCell ref="Z2:Z3"/>
    <mergeCell ref="AA2:AA3"/>
    <mergeCell ref="D33:E33"/>
    <mergeCell ref="D70:E70"/>
    <mergeCell ref="D87:E87"/>
    <mergeCell ref="D100:E100"/>
    <mergeCell ref="D121:E121"/>
    <mergeCell ref="E35:H36"/>
    <mergeCell ref="E38:H39"/>
    <mergeCell ref="E75:H76"/>
    <mergeCell ref="E89:H90"/>
    <mergeCell ref="E92:H93"/>
    <mergeCell ref="E102:H103"/>
    <mergeCell ref="E105:H106"/>
    <mergeCell ref="A77:AB77"/>
    <mergeCell ref="I38:K38"/>
    <mergeCell ref="L38:M38"/>
    <mergeCell ref="I39:K39"/>
    <mergeCell ref="D149:E149"/>
    <mergeCell ref="D184:E184"/>
    <mergeCell ref="A192:Q192"/>
    <mergeCell ref="I45:AB45"/>
    <mergeCell ref="I75:K75"/>
    <mergeCell ref="L75:M75"/>
    <mergeCell ref="I76:K76"/>
    <mergeCell ref="L76:M76"/>
    <mergeCell ref="I92:K92"/>
    <mergeCell ref="L92:M92"/>
    <mergeCell ref="I93:K93"/>
    <mergeCell ref="L93:M93"/>
    <mergeCell ref="I105:K105"/>
    <mergeCell ref="L105:M105"/>
    <mergeCell ref="I106:K106"/>
  </mergeCells>
  <printOptions horizontalCentered="1"/>
  <pageMargins left="0.59055118110236227" right="0.39370078740157483" top="0.39370078740157483" bottom="0.47244094488188981" header="0.31496062992125984" footer="0.31496062992125984"/>
  <pageSetup paperSize="305" scale="81" firstPageNumber="222" orientation="landscape" useFirstPageNumber="1" r:id="rId1"/>
  <headerFooter>
    <oddFooter>&amp;C&amp;"Humnst777 Cn BT,Normal"&amp;P</oddFooter>
  </headerFooter>
  <rowBreaks count="2" manualBreakCount="2">
    <brk id="98" max="27" man="1"/>
    <brk id="147" max="27" man="1"/>
  </rowBreaks>
  <colBreaks count="1" manualBreakCount="1">
    <brk id="28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L169"/>
  <sheetViews>
    <sheetView view="pageBreakPreview" topLeftCell="D1" zoomScale="115" zoomScaleNormal="115" zoomScaleSheetLayoutView="115" workbookViewId="0">
      <pane ySplit="3" topLeftCell="A157" activePane="bottomLeft" state="frozen"/>
      <selection activeCell="W105" sqref="W105"/>
      <selection pane="bottomLeft" activeCell="Y161" sqref="Y161"/>
    </sheetView>
  </sheetViews>
  <sheetFormatPr baseColWidth="10" defaultRowHeight="12.75" x14ac:dyDescent="0.25"/>
  <cols>
    <col min="1" max="1" width="2.85546875" style="3" bestFit="1" customWidth="1"/>
    <col min="2" max="2" width="4" style="4" bestFit="1" customWidth="1"/>
    <col min="3" max="3" width="3.5703125" style="4" bestFit="1" customWidth="1"/>
    <col min="4" max="4" width="19.28515625" style="4" bestFit="1" customWidth="1"/>
    <col min="5" max="5" width="21" style="4" bestFit="1" customWidth="1"/>
    <col min="6" max="6" width="5.7109375" style="3" bestFit="1" customWidth="1"/>
    <col min="7" max="7" width="5.140625" style="3" bestFit="1" customWidth="1"/>
    <col min="8" max="8" width="6.5703125" style="4" bestFit="1" customWidth="1"/>
    <col min="9" max="9" width="4" style="4" bestFit="1" customWidth="1"/>
    <col min="10" max="11" width="5.42578125" style="4" bestFit="1" customWidth="1"/>
    <col min="12" max="12" width="5.140625" style="4" bestFit="1" customWidth="1"/>
    <col min="13" max="13" width="4" style="4" bestFit="1" customWidth="1"/>
    <col min="14" max="14" width="4.140625" style="4" bestFit="1" customWidth="1"/>
    <col min="15" max="15" width="5.42578125" style="4" bestFit="1" customWidth="1"/>
    <col min="16" max="16" width="4" style="4" bestFit="1" customWidth="1"/>
    <col min="17" max="17" width="3.85546875" style="4" bestFit="1" customWidth="1"/>
    <col min="18" max="18" width="9.7109375" style="4" bestFit="1" customWidth="1"/>
    <col min="19" max="19" width="7.28515625" style="4" bestFit="1" customWidth="1"/>
    <col min="20" max="21" width="6.140625" style="4" bestFit="1" customWidth="1"/>
    <col min="22" max="22" width="8.140625" style="4" bestFit="1" customWidth="1"/>
    <col min="23" max="23" width="3.7109375" style="4" bestFit="1" customWidth="1"/>
    <col min="24" max="24" width="4.7109375" style="4" bestFit="1" customWidth="1"/>
    <col min="25" max="25" width="6.7109375" style="4" bestFit="1" customWidth="1"/>
    <col min="26" max="26" width="8.140625" style="4" bestFit="1" customWidth="1"/>
    <col min="27" max="27" width="6.85546875" style="4" bestFit="1" customWidth="1"/>
    <col min="28" max="28" width="8.140625" style="4" bestFit="1" customWidth="1"/>
    <col min="29" max="29" width="11.42578125" style="4"/>
    <col min="30" max="30" width="19.7109375" style="4" bestFit="1" customWidth="1"/>
    <col min="31" max="32" width="4.85546875" style="4" bestFit="1" customWidth="1"/>
    <col min="33" max="33" width="4.42578125" style="4" bestFit="1" customWidth="1"/>
    <col min="34" max="34" width="4.85546875" style="4" bestFit="1" customWidth="1"/>
    <col min="35" max="35" width="4.28515625" style="4" bestFit="1" customWidth="1"/>
    <col min="36" max="36" width="4" style="4" bestFit="1" customWidth="1"/>
    <col min="37" max="37" width="4.140625" style="4" bestFit="1" customWidth="1"/>
    <col min="38" max="38" width="5.42578125" style="4" bestFit="1" customWidth="1"/>
    <col min="39" max="16384" width="11.42578125" style="4"/>
  </cols>
  <sheetData>
    <row r="1" spans="1:38" ht="41.25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139" t="s">
        <v>622</v>
      </c>
      <c r="AA1" s="139"/>
      <c r="AB1" s="139"/>
    </row>
    <row r="2" spans="1:38" s="13" customFormat="1" ht="11.25" customHeight="1" x14ac:dyDescent="0.25">
      <c r="A2" s="138" t="s">
        <v>24</v>
      </c>
      <c r="B2" s="138" t="s">
        <v>535</v>
      </c>
      <c r="C2" s="138" t="s">
        <v>536</v>
      </c>
      <c r="D2" s="138" t="s">
        <v>41</v>
      </c>
      <c r="E2" s="150" t="s">
        <v>42</v>
      </c>
      <c r="F2" s="138" t="s">
        <v>43</v>
      </c>
      <c r="G2" s="138" t="s">
        <v>44</v>
      </c>
      <c r="H2" s="137" t="s">
        <v>45</v>
      </c>
      <c r="I2" s="138" t="s">
        <v>532</v>
      </c>
      <c r="J2" s="138"/>
      <c r="K2" s="138"/>
      <c r="L2" s="138"/>
      <c r="M2" s="138"/>
      <c r="N2" s="138"/>
      <c r="O2" s="138"/>
      <c r="P2" s="138"/>
      <c r="Q2" s="138"/>
      <c r="R2" s="138" t="s">
        <v>533</v>
      </c>
      <c r="S2" s="138"/>
      <c r="T2" s="138"/>
      <c r="U2" s="138"/>
      <c r="V2" s="138"/>
      <c r="W2" s="138" t="s">
        <v>26</v>
      </c>
      <c r="X2" s="138" t="s">
        <v>46</v>
      </c>
      <c r="Y2" s="137" t="s">
        <v>47</v>
      </c>
      <c r="Z2" s="141" t="s">
        <v>48</v>
      </c>
      <c r="AA2" s="137" t="s">
        <v>50</v>
      </c>
      <c r="AB2" s="137" t="s">
        <v>49</v>
      </c>
    </row>
    <row r="3" spans="1:38" s="14" customFormat="1" x14ac:dyDescent="0.25">
      <c r="A3" s="138"/>
      <c r="B3" s="138"/>
      <c r="C3" s="138"/>
      <c r="D3" s="138"/>
      <c r="E3" s="150"/>
      <c r="F3" s="138"/>
      <c r="G3" s="138"/>
      <c r="H3" s="137"/>
      <c r="I3" s="84" t="s">
        <v>0</v>
      </c>
      <c r="J3" s="84" t="s">
        <v>1</v>
      </c>
      <c r="K3" s="84" t="s">
        <v>2</v>
      </c>
      <c r="L3" s="84" t="s">
        <v>27</v>
      </c>
      <c r="M3" s="84" t="s">
        <v>3</v>
      </c>
      <c r="N3" s="84" t="s">
        <v>28</v>
      </c>
      <c r="O3" s="84" t="s">
        <v>25</v>
      </c>
      <c r="P3" s="84" t="s">
        <v>29</v>
      </c>
      <c r="Q3" s="84" t="s">
        <v>4</v>
      </c>
      <c r="R3" s="84" t="s">
        <v>5</v>
      </c>
      <c r="S3" s="84" t="s">
        <v>6</v>
      </c>
      <c r="T3" s="84" t="s">
        <v>7</v>
      </c>
      <c r="U3" s="84" t="s">
        <v>8</v>
      </c>
      <c r="V3" s="84" t="s">
        <v>9</v>
      </c>
      <c r="W3" s="138"/>
      <c r="X3" s="138"/>
      <c r="Y3" s="137"/>
      <c r="Z3" s="141"/>
      <c r="AA3" s="137"/>
      <c r="AB3" s="137"/>
      <c r="AE3" s="52" t="s">
        <v>562</v>
      </c>
      <c r="AF3" s="52" t="s">
        <v>531</v>
      </c>
      <c r="AG3" s="52" t="s">
        <v>28</v>
      </c>
      <c r="AH3" s="52" t="s">
        <v>25</v>
      </c>
      <c r="AI3" s="52" t="s">
        <v>29</v>
      </c>
      <c r="AJ3" s="52" t="s">
        <v>4</v>
      </c>
      <c r="AK3" s="6" t="s">
        <v>26</v>
      </c>
      <c r="AL3" s="6" t="s">
        <v>46</v>
      </c>
    </row>
    <row r="4" spans="1:38" x14ac:dyDescent="0.25">
      <c r="A4" s="2">
        <v>1</v>
      </c>
      <c r="B4" s="2" t="s">
        <v>38</v>
      </c>
      <c r="C4" s="2">
        <v>32</v>
      </c>
      <c r="D4" s="1" t="s">
        <v>286</v>
      </c>
      <c r="E4" s="17" t="s">
        <v>286</v>
      </c>
      <c r="F4" s="2">
        <v>189</v>
      </c>
      <c r="G4" s="2" t="s">
        <v>10</v>
      </c>
      <c r="H4" s="11">
        <v>517</v>
      </c>
      <c r="I4" s="1">
        <v>13</v>
      </c>
      <c r="J4" s="1">
        <v>168</v>
      </c>
      <c r="K4" s="1">
        <v>102</v>
      </c>
      <c r="L4" s="1">
        <v>2</v>
      </c>
      <c r="M4" s="1">
        <v>3</v>
      </c>
      <c r="N4" s="2" t="s">
        <v>727</v>
      </c>
      <c r="O4" s="2" t="s">
        <v>727</v>
      </c>
      <c r="P4" s="2" t="s">
        <v>727</v>
      </c>
      <c r="Q4" s="2" t="s">
        <v>727</v>
      </c>
      <c r="R4" s="1">
        <v>4</v>
      </c>
      <c r="S4" s="1">
        <v>0</v>
      </c>
      <c r="T4" s="1">
        <v>0</v>
      </c>
      <c r="U4" s="1">
        <v>1</v>
      </c>
      <c r="V4" s="1">
        <v>9</v>
      </c>
      <c r="W4" s="1">
        <v>0</v>
      </c>
      <c r="X4" s="1">
        <v>0</v>
      </c>
      <c r="Y4" s="1">
        <f>SUM(I4:X4)</f>
        <v>302</v>
      </c>
      <c r="Z4" s="1">
        <f>H4-Y4</f>
        <v>215</v>
      </c>
      <c r="AA4" s="15">
        <f>Y4/H4</f>
        <v>0.58413926499032887</v>
      </c>
      <c r="AB4" s="15">
        <f>Z4/H4</f>
        <v>0.41586073500967119</v>
      </c>
      <c r="AD4" s="51" t="s">
        <v>595</v>
      </c>
      <c r="AE4" s="47">
        <v>377</v>
      </c>
      <c r="AF4" s="47">
        <v>428</v>
      </c>
      <c r="AG4" s="47">
        <v>0</v>
      </c>
      <c r="AH4" s="47">
        <v>0</v>
      </c>
      <c r="AI4" s="47">
        <v>0</v>
      </c>
      <c r="AJ4" s="47">
        <v>0</v>
      </c>
      <c r="AK4" s="47">
        <v>0</v>
      </c>
      <c r="AL4" s="47">
        <v>5</v>
      </c>
    </row>
    <row r="5" spans="1:38" x14ac:dyDescent="0.25">
      <c r="A5" s="2">
        <v>2</v>
      </c>
      <c r="B5" s="2" t="s">
        <v>38</v>
      </c>
      <c r="C5" s="2">
        <v>32</v>
      </c>
      <c r="D5" s="1" t="s">
        <v>286</v>
      </c>
      <c r="E5" s="17" t="s">
        <v>286</v>
      </c>
      <c r="F5" s="2">
        <v>190</v>
      </c>
      <c r="G5" s="2" t="s">
        <v>10</v>
      </c>
      <c r="H5" s="11">
        <v>346</v>
      </c>
      <c r="I5" s="1">
        <v>10</v>
      </c>
      <c r="J5" s="1">
        <v>87</v>
      </c>
      <c r="K5" s="1">
        <v>104</v>
      </c>
      <c r="L5" s="1">
        <v>10</v>
      </c>
      <c r="M5" s="1">
        <v>0</v>
      </c>
      <c r="N5" s="2" t="s">
        <v>727</v>
      </c>
      <c r="O5" s="2" t="s">
        <v>727</v>
      </c>
      <c r="P5" s="2" t="s">
        <v>727</v>
      </c>
      <c r="Q5" s="2" t="s">
        <v>727</v>
      </c>
      <c r="R5" s="1">
        <v>2</v>
      </c>
      <c r="S5" s="1">
        <v>1</v>
      </c>
      <c r="T5" s="1">
        <v>0</v>
      </c>
      <c r="U5" s="1">
        <v>2</v>
      </c>
      <c r="V5" s="1">
        <v>6</v>
      </c>
      <c r="W5" s="1">
        <v>0</v>
      </c>
      <c r="X5" s="1">
        <v>3</v>
      </c>
      <c r="Y5" s="1">
        <f>SUM(I5:X5)</f>
        <v>225</v>
      </c>
      <c r="Z5" s="1">
        <f t="shared" ref="Z5:Z6" si="0">H5-Y5</f>
        <v>121</v>
      </c>
      <c r="AA5" s="15">
        <f t="shared" ref="AA5:AA6" si="1">Y5/H5</f>
        <v>0.6502890173410405</v>
      </c>
      <c r="AB5" s="15">
        <f t="shared" ref="AB5:AB6" si="2">Z5/H5</f>
        <v>0.34971098265895956</v>
      </c>
      <c r="AD5" s="8" t="s">
        <v>596</v>
      </c>
      <c r="AE5" s="47">
        <v>316</v>
      </c>
      <c r="AF5" s="47">
        <v>477</v>
      </c>
      <c r="AG5" s="47">
        <v>0</v>
      </c>
      <c r="AH5" s="47">
        <v>0</v>
      </c>
      <c r="AI5" s="47">
        <v>0</v>
      </c>
      <c r="AJ5" s="47">
        <v>0</v>
      </c>
      <c r="AK5" s="47">
        <v>0</v>
      </c>
      <c r="AL5" s="47">
        <v>34</v>
      </c>
    </row>
    <row r="6" spans="1:38" x14ac:dyDescent="0.25">
      <c r="A6" s="2">
        <v>3</v>
      </c>
      <c r="B6" s="2" t="s">
        <v>38</v>
      </c>
      <c r="C6" s="2">
        <v>32</v>
      </c>
      <c r="D6" s="1" t="s">
        <v>286</v>
      </c>
      <c r="E6" s="17" t="s">
        <v>287</v>
      </c>
      <c r="F6" s="2">
        <v>191</v>
      </c>
      <c r="G6" s="2" t="s">
        <v>10</v>
      </c>
      <c r="H6" s="11">
        <v>376</v>
      </c>
      <c r="I6" s="1">
        <v>36</v>
      </c>
      <c r="J6" s="1">
        <v>140</v>
      </c>
      <c r="K6" s="1">
        <v>33</v>
      </c>
      <c r="L6" s="1">
        <v>1</v>
      </c>
      <c r="M6" s="1">
        <v>62</v>
      </c>
      <c r="N6" s="2" t="s">
        <v>727</v>
      </c>
      <c r="O6" s="2" t="s">
        <v>727</v>
      </c>
      <c r="P6" s="2" t="s">
        <v>727</v>
      </c>
      <c r="Q6" s="2" t="s">
        <v>727</v>
      </c>
      <c r="R6" s="1">
        <v>1</v>
      </c>
      <c r="S6" s="1">
        <v>0</v>
      </c>
      <c r="T6" s="1">
        <v>0</v>
      </c>
      <c r="U6" s="1">
        <v>3</v>
      </c>
      <c r="V6" s="1">
        <v>5</v>
      </c>
      <c r="W6" s="1">
        <v>0</v>
      </c>
      <c r="X6" s="1">
        <v>2</v>
      </c>
      <c r="Y6" s="1">
        <f>SUM(I6:X6)</f>
        <v>283</v>
      </c>
      <c r="Z6" s="1">
        <f t="shared" si="0"/>
        <v>93</v>
      </c>
      <c r="AA6" s="15">
        <f t="shared" si="1"/>
        <v>0.75265957446808507</v>
      </c>
      <c r="AB6" s="15">
        <f t="shared" si="2"/>
        <v>0.2473404255319149</v>
      </c>
      <c r="AD6" s="51" t="s">
        <v>597</v>
      </c>
      <c r="AE6" s="47">
        <v>235</v>
      </c>
      <c r="AF6" s="47">
        <v>204</v>
      </c>
      <c r="AG6" s="47">
        <v>0</v>
      </c>
      <c r="AH6" s="47">
        <v>0</v>
      </c>
      <c r="AI6" s="47">
        <v>0</v>
      </c>
      <c r="AJ6" s="47">
        <v>0</v>
      </c>
      <c r="AK6" s="47">
        <v>0</v>
      </c>
      <c r="AL6" s="47">
        <v>12</v>
      </c>
    </row>
    <row r="7" spans="1:38" x14ac:dyDescent="0.25">
      <c r="A7" s="74"/>
      <c r="B7" s="58"/>
      <c r="C7" s="58"/>
      <c r="D7" s="128" t="s">
        <v>685</v>
      </c>
      <c r="E7" s="129"/>
      <c r="F7" s="81">
        <v>3</v>
      </c>
      <c r="G7" s="81">
        <v>3</v>
      </c>
      <c r="H7" s="70">
        <f>SUM(H4:H6)</f>
        <v>1239</v>
      </c>
      <c r="I7" s="70">
        <f t="shared" ref="I7:X7" si="3">SUM(I4:I6)</f>
        <v>59</v>
      </c>
      <c r="J7" s="70">
        <f t="shared" si="3"/>
        <v>395</v>
      </c>
      <c r="K7" s="70">
        <f t="shared" si="3"/>
        <v>239</v>
      </c>
      <c r="L7" s="70">
        <f t="shared" si="3"/>
        <v>13</v>
      </c>
      <c r="M7" s="70">
        <f t="shared" si="3"/>
        <v>65</v>
      </c>
      <c r="N7" s="120" t="s">
        <v>727</v>
      </c>
      <c r="O7" s="120" t="s">
        <v>727</v>
      </c>
      <c r="P7" s="120" t="s">
        <v>727</v>
      </c>
      <c r="Q7" s="120" t="s">
        <v>727</v>
      </c>
      <c r="R7" s="70">
        <f t="shared" si="3"/>
        <v>7</v>
      </c>
      <c r="S7" s="70">
        <f t="shared" si="3"/>
        <v>1</v>
      </c>
      <c r="T7" s="70">
        <f t="shared" si="3"/>
        <v>0</v>
      </c>
      <c r="U7" s="70">
        <f t="shared" si="3"/>
        <v>6</v>
      </c>
      <c r="V7" s="70">
        <f t="shared" si="3"/>
        <v>20</v>
      </c>
      <c r="W7" s="70">
        <f t="shared" si="3"/>
        <v>0</v>
      </c>
      <c r="X7" s="70">
        <f t="shared" si="3"/>
        <v>5</v>
      </c>
      <c r="Y7" s="70">
        <f>SUM(I7:X7)</f>
        <v>810</v>
      </c>
      <c r="Z7" s="70">
        <f>H7-Y7</f>
        <v>429</v>
      </c>
      <c r="AA7" s="71">
        <f>Y7/H7</f>
        <v>0.65375302663438262</v>
      </c>
      <c r="AB7" s="71">
        <f>Z7/H7</f>
        <v>0.34624697336561744</v>
      </c>
      <c r="AD7" s="8" t="s">
        <v>598</v>
      </c>
      <c r="AE7" s="47">
        <v>691</v>
      </c>
      <c r="AF7" s="47">
        <v>793</v>
      </c>
      <c r="AG7" s="47">
        <v>0</v>
      </c>
      <c r="AH7" s="47">
        <v>0</v>
      </c>
      <c r="AI7" s="47">
        <v>0</v>
      </c>
      <c r="AJ7" s="47">
        <v>0</v>
      </c>
      <c r="AK7" s="47">
        <v>0</v>
      </c>
      <c r="AL7" s="47">
        <v>31</v>
      </c>
    </row>
    <row r="8" spans="1:38" s="58" customFormat="1" x14ac:dyDescent="0.25">
      <c r="A8" s="74"/>
      <c r="B8" s="74"/>
      <c r="C8" s="74"/>
      <c r="F8" s="74"/>
      <c r="G8" s="74"/>
      <c r="AC8" s="4"/>
      <c r="AD8" s="59" t="s">
        <v>599</v>
      </c>
      <c r="AE8" s="60">
        <v>262</v>
      </c>
      <c r="AF8" s="60">
        <v>265</v>
      </c>
      <c r="AG8" s="60">
        <v>0</v>
      </c>
      <c r="AH8" s="60">
        <v>0</v>
      </c>
      <c r="AI8" s="60">
        <v>0</v>
      </c>
      <c r="AJ8" s="60">
        <v>0</v>
      </c>
      <c r="AK8" s="60">
        <v>1</v>
      </c>
      <c r="AL8" s="60">
        <v>12</v>
      </c>
    </row>
    <row r="9" spans="1:38" s="32" customFormat="1" x14ac:dyDescent="0.25">
      <c r="A9" s="61"/>
      <c r="B9" s="61"/>
      <c r="C9" s="61"/>
      <c r="D9" s="62"/>
      <c r="E9" s="133" t="s">
        <v>51</v>
      </c>
      <c r="F9" s="134"/>
      <c r="G9" s="134"/>
      <c r="H9" s="134"/>
      <c r="I9" s="85" t="s">
        <v>0</v>
      </c>
      <c r="J9" s="85" t="s">
        <v>1</v>
      </c>
      <c r="K9" s="85" t="s">
        <v>2</v>
      </c>
      <c r="L9" s="85" t="s">
        <v>27</v>
      </c>
      <c r="M9" s="85" t="s">
        <v>3</v>
      </c>
      <c r="N9" s="85" t="s">
        <v>28</v>
      </c>
      <c r="O9" s="85" t="s">
        <v>25</v>
      </c>
      <c r="P9" s="85" t="s">
        <v>29</v>
      </c>
      <c r="Q9" s="85" t="s">
        <v>4</v>
      </c>
      <c r="R9" s="37" t="s">
        <v>26</v>
      </c>
      <c r="S9" s="37" t="s">
        <v>46</v>
      </c>
      <c r="T9" s="37"/>
      <c r="U9" s="62"/>
      <c r="V9" s="62"/>
      <c r="W9" s="62"/>
      <c r="X9" s="62"/>
      <c r="Y9" s="62"/>
      <c r="Z9" s="62"/>
      <c r="AA9" s="77"/>
      <c r="AB9" s="77"/>
      <c r="AC9" s="4"/>
      <c r="AD9" s="8" t="s">
        <v>600</v>
      </c>
      <c r="AE9" s="55">
        <v>4263</v>
      </c>
      <c r="AF9" s="55">
        <v>3008</v>
      </c>
      <c r="AG9" s="55">
        <v>167</v>
      </c>
      <c r="AH9" s="55">
        <v>4264</v>
      </c>
      <c r="AI9" s="55">
        <v>0</v>
      </c>
      <c r="AJ9" s="55">
        <v>0</v>
      </c>
      <c r="AK9" s="55">
        <v>7</v>
      </c>
      <c r="AL9" s="55">
        <v>470</v>
      </c>
    </row>
    <row r="10" spans="1:38" x14ac:dyDescent="0.25">
      <c r="A10" s="74"/>
      <c r="B10" s="74"/>
      <c r="C10" s="74"/>
      <c r="D10" s="58"/>
      <c r="E10" s="134"/>
      <c r="F10" s="134"/>
      <c r="G10" s="134"/>
      <c r="H10" s="134"/>
      <c r="I10" s="96">
        <v>61</v>
      </c>
      <c r="J10" s="96">
        <v>405</v>
      </c>
      <c r="K10" s="96">
        <v>246</v>
      </c>
      <c r="L10" s="96">
        <v>23</v>
      </c>
      <c r="M10" s="96">
        <v>70</v>
      </c>
      <c r="N10" s="96" t="s">
        <v>727</v>
      </c>
      <c r="O10" s="96" t="s">
        <v>727</v>
      </c>
      <c r="P10" s="96" t="s">
        <v>727</v>
      </c>
      <c r="Q10" s="96" t="s">
        <v>727</v>
      </c>
      <c r="R10" s="98">
        <f>W7</f>
        <v>0</v>
      </c>
      <c r="S10" s="98">
        <f>X7</f>
        <v>5</v>
      </c>
      <c r="T10" s="38"/>
      <c r="U10" s="58"/>
      <c r="V10" s="58"/>
      <c r="W10" s="58"/>
      <c r="X10" s="58"/>
      <c r="Y10" s="58"/>
      <c r="Z10" s="58"/>
      <c r="AA10" s="76"/>
      <c r="AB10" s="76"/>
      <c r="AD10" s="51" t="s">
        <v>601</v>
      </c>
      <c r="AE10" s="47">
        <v>938</v>
      </c>
      <c r="AF10" s="47">
        <v>1024</v>
      </c>
      <c r="AG10" s="47">
        <v>1</v>
      </c>
      <c r="AH10" s="47">
        <v>0</v>
      </c>
      <c r="AI10" s="47">
        <v>0</v>
      </c>
      <c r="AJ10" s="47">
        <v>0</v>
      </c>
      <c r="AK10" s="47">
        <v>0</v>
      </c>
      <c r="AL10" s="47">
        <v>39</v>
      </c>
    </row>
    <row r="11" spans="1:38" x14ac:dyDescent="0.25">
      <c r="A11" s="74"/>
      <c r="B11" s="74"/>
      <c r="C11" s="74"/>
      <c r="D11" s="58"/>
      <c r="E11" s="58"/>
      <c r="F11" s="74"/>
      <c r="G11" s="74"/>
      <c r="H11" s="75"/>
      <c r="I11" s="74"/>
      <c r="J11" s="74"/>
      <c r="K11" s="74"/>
      <c r="L11" s="74"/>
      <c r="M11" s="74"/>
      <c r="N11" s="74"/>
      <c r="O11" s="74"/>
      <c r="P11" s="74"/>
      <c r="Q11" s="74"/>
      <c r="R11" s="40"/>
      <c r="S11" s="40"/>
      <c r="T11" s="40"/>
      <c r="U11" s="58"/>
      <c r="V11" s="58"/>
      <c r="W11" s="58"/>
      <c r="X11" s="58"/>
      <c r="Y11" s="58"/>
      <c r="Z11" s="58"/>
      <c r="AA11" s="76"/>
      <c r="AB11" s="76"/>
      <c r="AD11" s="8" t="s">
        <v>602</v>
      </c>
      <c r="AE11" s="47">
        <v>1529</v>
      </c>
      <c r="AF11" s="47">
        <v>1520</v>
      </c>
      <c r="AG11" s="47">
        <v>0</v>
      </c>
      <c r="AH11" s="47">
        <v>0</v>
      </c>
      <c r="AI11" s="47">
        <v>0</v>
      </c>
      <c r="AJ11" s="47">
        <v>0</v>
      </c>
      <c r="AK11" s="47">
        <v>0</v>
      </c>
      <c r="AL11" s="47">
        <v>88</v>
      </c>
    </row>
    <row r="12" spans="1:38" s="13" customFormat="1" x14ac:dyDescent="0.25">
      <c r="A12" s="78"/>
      <c r="B12" s="78"/>
      <c r="C12" s="78"/>
      <c r="D12" s="79"/>
      <c r="E12" s="133" t="s">
        <v>52</v>
      </c>
      <c r="F12" s="133"/>
      <c r="G12" s="133"/>
      <c r="H12" s="133"/>
      <c r="I12" s="133" t="s">
        <v>530</v>
      </c>
      <c r="J12" s="134"/>
      <c r="K12" s="134"/>
      <c r="L12" s="133" t="s">
        <v>531</v>
      </c>
      <c r="M12" s="133"/>
      <c r="N12" s="85" t="s">
        <v>28</v>
      </c>
      <c r="O12" s="85" t="s">
        <v>25</v>
      </c>
      <c r="P12" s="85" t="s">
        <v>29</v>
      </c>
      <c r="Q12" s="85" t="s">
        <v>4</v>
      </c>
      <c r="R12" s="79"/>
      <c r="S12" s="79"/>
      <c r="T12" s="79"/>
      <c r="U12" s="79"/>
      <c r="V12" s="79"/>
      <c r="W12" s="79"/>
      <c r="X12" s="79"/>
      <c r="Y12" s="79"/>
      <c r="Z12" s="79"/>
      <c r="AA12" s="80"/>
      <c r="AB12" s="80"/>
      <c r="AC12" s="4"/>
      <c r="AD12" s="51" t="s">
        <v>603</v>
      </c>
      <c r="AE12" s="56">
        <v>248</v>
      </c>
      <c r="AF12" s="56">
        <v>658</v>
      </c>
      <c r="AG12" s="56">
        <v>351</v>
      </c>
      <c r="AH12" s="56">
        <v>0</v>
      </c>
      <c r="AI12" s="56">
        <v>0</v>
      </c>
      <c r="AJ12" s="56">
        <v>0</v>
      </c>
      <c r="AK12" s="56">
        <v>6</v>
      </c>
      <c r="AL12" s="56">
        <v>41</v>
      </c>
    </row>
    <row r="13" spans="1:38" x14ac:dyDescent="0.25">
      <c r="A13" s="74"/>
      <c r="B13" s="74"/>
      <c r="C13" s="74"/>
      <c r="D13" s="58"/>
      <c r="E13" s="133"/>
      <c r="F13" s="133"/>
      <c r="G13" s="133"/>
      <c r="H13" s="133"/>
      <c r="I13" s="135">
        <f>I10+K10+M10</f>
        <v>377</v>
      </c>
      <c r="J13" s="136"/>
      <c r="K13" s="136"/>
      <c r="L13" s="135">
        <f>J10+L10</f>
        <v>428</v>
      </c>
      <c r="M13" s="136"/>
      <c r="N13" s="86" t="str">
        <f>N10</f>
        <v>N.P.</v>
      </c>
      <c r="O13" s="86" t="str">
        <f>O10</f>
        <v>N.P.</v>
      </c>
      <c r="P13" s="86" t="str">
        <f>P10</f>
        <v>N.P.</v>
      </c>
      <c r="Q13" s="86" t="str">
        <f>Q10</f>
        <v>N.P.</v>
      </c>
      <c r="R13" s="58"/>
      <c r="S13" s="58"/>
      <c r="T13" s="58"/>
      <c r="U13" s="58"/>
      <c r="V13" s="58"/>
      <c r="W13" s="58"/>
      <c r="X13" s="58"/>
      <c r="Y13" s="58"/>
      <c r="Z13" s="58"/>
      <c r="AA13" s="76"/>
      <c r="AB13" s="76"/>
    </row>
    <row r="14" spans="1:38" x14ac:dyDescent="0.25">
      <c r="A14" s="74"/>
      <c r="B14" s="74"/>
      <c r="C14" s="74"/>
      <c r="D14" s="58"/>
      <c r="E14" s="58"/>
      <c r="F14" s="74"/>
      <c r="G14" s="74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</row>
    <row r="15" spans="1:38" x14ac:dyDescent="0.25">
      <c r="A15" s="74"/>
      <c r="B15" s="74"/>
      <c r="C15" s="74"/>
      <c r="D15" s="58"/>
      <c r="E15" s="58"/>
      <c r="F15" s="74"/>
      <c r="G15" s="74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</row>
    <row r="16" spans="1:38" x14ac:dyDescent="0.25">
      <c r="A16" s="2">
        <v>1</v>
      </c>
      <c r="B16" s="2" t="s">
        <v>38</v>
      </c>
      <c r="C16" s="2">
        <v>78</v>
      </c>
      <c r="D16" s="8" t="s">
        <v>288</v>
      </c>
      <c r="E16" s="8" t="s">
        <v>288</v>
      </c>
      <c r="F16" s="2">
        <v>712</v>
      </c>
      <c r="G16" s="18" t="s">
        <v>10</v>
      </c>
      <c r="H16" s="11">
        <v>686</v>
      </c>
      <c r="I16" s="1">
        <v>1</v>
      </c>
      <c r="J16" s="1">
        <v>179</v>
      </c>
      <c r="K16" s="1">
        <v>95</v>
      </c>
      <c r="L16" s="1">
        <v>1</v>
      </c>
      <c r="M16" s="1">
        <v>2</v>
      </c>
      <c r="N16" s="2" t="s">
        <v>727</v>
      </c>
      <c r="O16" s="2" t="s">
        <v>727</v>
      </c>
      <c r="P16" s="2" t="s">
        <v>727</v>
      </c>
      <c r="Q16" s="2" t="s">
        <v>727</v>
      </c>
      <c r="R16" s="1">
        <v>1</v>
      </c>
      <c r="S16" s="1">
        <v>1</v>
      </c>
      <c r="T16" s="1">
        <v>1</v>
      </c>
      <c r="U16" s="1">
        <v>1</v>
      </c>
      <c r="V16" s="1">
        <v>10</v>
      </c>
      <c r="W16" s="1">
        <v>0</v>
      </c>
      <c r="X16" s="1">
        <v>10</v>
      </c>
      <c r="Y16" s="1">
        <f>SUM(I16:X16)</f>
        <v>302</v>
      </c>
      <c r="Z16" s="1">
        <f t="shared" ref="Z16" si="4">H16-Y16</f>
        <v>384</v>
      </c>
      <c r="AA16" s="15">
        <f t="shared" ref="AA16" si="5">Y16/H16</f>
        <v>0.44023323615160348</v>
      </c>
      <c r="AB16" s="15">
        <f t="shared" ref="AB16" si="6">Z16/H16</f>
        <v>0.55976676384839652</v>
      </c>
    </row>
    <row r="17" spans="1:29" x14ac:dyDescent="0.25">
      <c r="A17" s="2">
        <v>2</v>
      </c>
      <c r="B17" s="2" t="s">
        <v>38</v>
      </c>
      <c r="C17" s="2">
        <v>78</v>
      </c>
      <c r="D17" s="8" t="s">
        <v>288</v>
      </c>
      <c r="E17" s="8" t="s">
        <v>288</v>
      </c>
      <c r="F17" s="2">
        <v>712</v>
      </c>
      <c r="G17" s="18" t="s">
        <v>11</v>
      </c>
      <c r="H17" s="11">
        <v>686</v>
      </c>
      <c r="I17" s="1">
        <v>0</v>
      </c>
      <c r="J17" s="1">
        <v>194</v>
      </c>
      <c r="K17" s="1">
        <v>111</v>
      </c>
      <c r="L17" s="1">
        <v>0</v>
      </c>
      <c r="M17" s="1">
        <v>0</v>
      </c>
      <c r="N17" s="2" t="s">
        <v>727</v>
      </c>
      <c r="O17" s="2" t="s">
        <v>727</v>
      </c>
      <c r="P17" s="2" t="s">
        <v>727</v>
      </c>
      <c r="Q17" s="2" t="s">
        <v>727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13</v>
      </c>
      <c r="Y17" s="1">
        <f>SUM(I17:X17)</f>
        <v>318</v>
      </c>
      <c r="Z17" s="1">
        <f t="shared" ref="Z17:Z19" si="7">H17-Y17</f>
        <v>368</v>
      </c>
      <c r="AA17" s="15">
        <f t="shared" ref="AA17:AA19" si="8">Y17/H17</f>
        <v>0.46355685131195334</v>
      </c>
      <c r="AB17" s="15">
        <f t="shared" ref="AB17:AB19" si="9">Z17/H17</f>
        <v>0.53644314868804666</v>
      </c>
    </row>
    <row r="18" spans="1:29" x14ac:dyDescent="0.25">
      <c r="A18" s="2">
        <v>3</v>
      </c>
      <c r="B18" s="2" t="s">
        <v>38</v>
      </c>
      <c r="C18" s="2">
        <v>78</v>
      </c>
      <c r="D18" s="8" t="s">
        <v>288</v>
      </c>
      <c r="E18" s="1" t="s">
        <v>289</v>
      </c>
      <c r="F18" s="2">
        <v>713</v>
      </c>
      <c r="G18" s="18" t="s">
        <v>10</v>
      </c>
      <c r="H18" s="11">
        <v>421</v>
      </c>
      <c r="I18" s="1">
        <v>0</v>
      </c>
      <c r="J18" s="1">
        <v>87</v>
      </c>
      <c r="K18" s="1">
        <v>89</v>
      </c>
      <c r="L18" s="1">
        <v>0</v>
      </c>
      <c r="M18" s="1">
        <v>7</v>
      </c>
      <c r="N18" s="2" t="s">
        <v>727</v>
      </c>
      <c r="O18" s="2" t="s">
        <v>727</v>
      </c>
      <c r="P18" s="2" t="s">
        <v>727</v>
      </c>
      <c r="Q18" s="2" t="s">
        <v>727</v>
      </c>
      <c r="R18" s="1">
        <v>1</v>
      </c>
      <c r="S18" s="1">
        <v>0</v>
      </c>
      <c r="T18" s="1">
        <v>0</v>
      </c>
      <c r="U18" s="1">
        <v>6</v>
      </c>
      <c r="V18" s="1">
        <v>6</v>
      </c>
      <c r="W18" s="1">
        <v>0</v>
      </c>
      <c r="X18" s="1">
        <v>11</v>
      </c>
      <c r="Y18" s="1">
        <f>SUM(I18:X18)</f>
        <v>207</v>
      </c>
      <c r="Z18" s="1">
        <f t="shared" si="7"/>
        <v>214</v>
      </c>
      <c r="AA18" s="15">
        <f t="shared" si="8"/>
        <v>0.49168646080760092</v>
      </c>
      <c r="AB18" s="15">
        <f t="shared" si="9"/>
        <v>0.50831353919239908</v>
      </c>
    </row>
    <row r="19" spans="1:29" x14ac:dyDescent="0.25">
      <c r="A19" s="74"/>
      <c r="B19" s="58"/>
      <c r="C19" s="58"/>
      <c r="D19" s="128" t="s">
        <v>686</v>
      </c>
      <c r="E19" s="129"/>
      <c r="F19" s="81">
        <v>2</v>
      </c>
      <c r="G19" s="81">
        <v>3</v>
      </c>
      <c r="H19" s="70">
        <f>SUM(H16:H18)</f>
        <v>1793</v>
      </c>
      <c r="I19" s="70">
        <f t="shared" ref="I19:X19" si="10">SUM(I16:I18)</f>
        <v>1</v>
      </c>
      <c r="J19" s="70">
        <f t="shared" si="10"/>
        <v>460</v>
      </c>
      <c r="K19" s="70">
        <f t="shared" si="10"/>
        <v>295</v>
      </c>
      <c r="L19" s="70">
        <f t="shared" si="10"/>
        <v>1</v>
      </c>
      <c r="M19" s="70">
        <f t="shared" si="10"/>
        <v>9</v>
      </c>
      <c r="N19" s="120" t="s">
        <v>727</v>
      </c>
      <c r="O19" s="120" t="s">
        <v>727</v>
      </c>
      <c r="P19" s="120" t="s">
        <v>727</v>
      </c>
      <c r="Q19" s="120" t="s">
        <v>727</v>
      </c>
      <c r="R19" s="70">
        <f t="shared" si="10"/>
        <v>2</v>
      </c>
      <c r="S19" s="70">
        <f t="shared" si="10"/>
        <v>1</v>
      </c>
      <c r="T19" s="70">
        <f t="shared" si="10"/>
        <v>1</v>
      </c>
      <c r="U19" s="70">
        <f t="shared" si="10"/>
        <v>7</v>
      </c>
      <c r="V19" s="70">
        <f t="shared" si="10"/>
        <v>16</v>
      </c>
      <c r="W19" s="70">
        <f t="shared" si="10"/>
        <v>0</v>
      </c>
      <c r="X19" s="70">
        <f t="shared" si="10"/>
        <v>34</v>
      </c>
      <c r="Y19" s="70">
        <f>SUM(I19:X19)</f>
        <v>827</v>
      </c>
      <c r="Z19" s="70">
        <f t="shared" si="7"/>
        <v>966</v>
      </c>
      <c r="AA19" s="71">
        <f t="shared" si="8"/>
        <v>0.46123814835471277</v>
      </c>
      <c r="AB19" s="71">
        <f t="shared" si="9"/>
        <v>0.53876185164528723</v>
      </c>
    </row>
    <row r="20" spans="1:29" x14ac:dyDescent="0.25">
      <c r="A20" s="74"/>
      <c r="B20" s="74"/>
      <c r="C20" s="74"/>
      <c r="D20" s="58"/>
      <c r="E20" s="58"/>
      <c r="F20" s="74"/>
      <c r="G20" s="74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</row>
    <row r="21" spans="1:29" s="32" customFormat="1" x14ac:dyDescent="0.25">
      <c r="A21" s="61"/>
      <c r="B21" s="61"/>
      <c r="C21" s="61"/>
      <c r="D21" s="62"/>
      <c r="E21" s="133" t="s">
        <v>51</v>
      </c>
      <c r="F21" s="134"/>
      <c r="G21" s="134"/>
      <c r="H21" s="134"/>
      <c r="I21" s="85" t="s">
        <v>0</v>
      </c>
      <c r="J21" s="85" t="s">
        <v>1</v>
      </c>
      <c r="K21" s="85" t="s">
        <v>2</v>
      </c>
      <c r="L21" s="85" t="s">
        <v>27</v>
      </c>
      <c r="M21" s="85" t="s">
        <v>3</v>
      </c>
      <c r="N21" s="85" t="s">
        <v>28</v>
      </c>
      <c r="O21" s="85" t="s">
        <v>25</v>
      </c>
      <c r="P21" s="85" t="s">
        <v>29</v>
      </c>
      <c r="Q21" s="85" t="s">
        <v>4</v>
      </c>
      <c r="R21" s="37" t="s">
        <v>26</v>
      </c>
      <c r="S21" s="37" t="s">
        <v>46</v>
      </c>
      <c r="T21" s="37"/>
      <c r="U21" s="62"/>
      <c r="V21" s="62"/>
      <c r="W21" s="62"/>
      <c r="X21" s="62"/>
      <c r="Y21" s="62"/>
      <c r="Z21" s="62"/>
      <c r="AA21" s="77"/>
      <c r="AB21" s="77"/>
      <c r="AC21" s="4"/>
    </row>
    <row r="22" spans="1:29" x14ac:dyDescent="0.25">
      <c r="A22" s="74"/>
      <c r="B22" s="74"/>
      <c r="C22" s="74"/>
      <c r="D22" s="58"/>
      <c r="E22" s="134"/>
      <c r="F22" s="134"/>
      <c r="G22" s="134"/>
      <c r="H22" s="134"/>
      <c r="I22" s="96">
        <v>1</v>
      </c>
      <c r="J22" s="96">
        <v>468</v>
      </c>
      <c r="K22" s="96">
        <v>301</v>
      </c>
      <c r="L22" s="96">
        <v>9</v>
      </c>
      <c r="M22" s="96">
        <v>14</v>
      </c>
      <c r="N22" s="96" t="s">
        <v>727</v>
      </c>
      <c r="O22" s="96" t="s">
        <v>727</v>
      </c>
      <c r="P22" s="96" t="s">
        <v>727</v>
      </c>
      <c r="Q22" s="96" t="s">
        <v>727</v>
      </c>
      <c r="R22" s="98">
        <f>W19</f>
        <v>0</v>
      </c>
      <c r="S22" s="98">
        <f>X19</f>
        <v>34</v>
      </c>
      <c r="T22" s="38"/>
      <c r="U22" s="58"/>
      <c r="V22" s="58"/>
      <c r="W22" s="58"/>
      <c r="X22" s="58"/>
      <c r="Y22" s="58"/>
      <c r="Z22" s="58"/>
      <c r="AA22" s="76"/>
      <c r="AB22" s="76"/>
    </row>
    <row r="23" spans="1:29" ht="6.75" customHeight="1" x14ac:dyDescent="0.25">
      <c r="A23" s="74"/>
      <c r="B23" s="74"/>
      <c r="C23" s="74"/>
      <c r="D23" s="58"/>
      <c r="E23" s="58"/>
      <c r="F23" s="74"/>
      <c r="G23" s="74"/>
      <c r="H23" s="75"/>
      <c r="I23" s="74"/>
      <c r="J23" s="74"/>
      <c r="K23" s="74"/>
      <c r="L23" s="74"/>
      <c r="M23" s="74"/>
      <c r="N23" s="74"/>
      <c r="O23" s="74"/>
      <c r="P23" s="74"/>
      <c r="Q23" s="74"/>
      <c r="R23" s="40"/>
      <c r="S23" s="40"/>
      <c r="T23" s="40"/>
      <c r="U23" s="58"/>
      <c r="V23" s="58"/>
      <c r="W23" s="58"/>
      <c r="X23" s="58"/>
      <c r="Y23" s="58"/>
      <c r="Z23" s="58"/>
      <c r="AA23" s="76"/>
      <c r="AB23" s="76"/>
    </row>
    <row r="24" spans="1:29" s="13" customFormat="1" x14ac:dyDescent="0.25">
      <c r="A24" s="78"/>
      <c r="B24" s="78"/>
      <c r="C24" s="78"/>
      <c r="D24" s="79"/>
      <c r="E24" s="133" t="s">
        <v>52</v>
      </c>
      <c r="F24" s="133"/>
      <c r="G24" s="133"/>
      <c r="H24" s="133"/>
      <c r="I24" s="133" t="s">
        <v>530</v>
      </c>
      <c r="J24" s="134"/>
      <c r="K24" s="134"/>
      <c r="L24" s="133" t="s">
        <v>531</v>
      </c>
      <c r="M24" s="133"/>
      <c r="N24" s="85" t="s">
        <v>28</v>
      </c>
      <c r="O24" s="85" t="s">
        <v>25</v>
      </c>
      <c r="P24" s="85" t="s">
        <v>29</v>
      </c>
      <c r="Q24" s="85" t="s">
        <v>4</v>
      </c>
      <c r="R24" s="79"/>
      <c r="S24" s="79"/>
      <c r="T24" s="79"/>
      <c r="U24" s="79"/>
      <c r="V24" s="79"/>
      <c r="W24" s="79"/>
      <c r="X24" s="79"/>
      <c r="Y24" s="79"/>
      <c r="Z24" s="79"/>
      <c r="AA24" s="80"/>
      <c r="AB24" s="80"/>
      <c r="AC24" s="4"/>
    </row>
    <row r="25" spans="1:29" x14ac:dyDescent="0.25">
      <c r="A25" s="74"/>
      <c r="B25" s="74"/>
      <c r="C25" s="74"/>
      <c r="D25" s="58"/>
      <c r="E25" s="133"/>
      <c r="F25" s="133"/>
      <c r="G25" s="133"/>
      <c r="H25" s="133"/>
      <c r="I25" s="135">
        <f>I22+K22+M22</f>
        <v>316</v>
      </c>
      <c r="J25" s="136"/>
      <c r="K25" s="136"/>
      <c r="L25" s="135">
        <f>J22+L22</f>
        <v>477</v>
      </c>
      <c r="M25" s="136"/>
      <c r="N25" s="86" t="str">
        <f>N22</f>
        <v>N.P.</v>
      </c>
      <c r="O25" s="86" t="str">
        <f>O22</f>
        <v>N.P.</v>
      </c>
      <c r="P25" s="86" t="str">
        <f>P22</f>
        <v>N.P.</v>
      </c>
      <c r="Q25" s="86" t="str">
        <f>Q22</f>
        <v>N.P.</v>
      </c>
      <c r="R25" s="58"/>
      <c r="S25" s="58"/>
      <c r="T25" s="58"/>
      <c r="U25" s="58"/>
      <c r="V25" s="58"/>
      <c r="W25" s="58"/>
      <c r="X25" s="58"/>
      <c r="Y25" s="58"/>
      <c r="Z25" s="58"/>
      <c r="AA25" s="76"/>
      <c r="AB25" s="76"/>
    </row>
    <row r="26" spans="1:29" x14ac:dyDescent="0.25">
      <c r="A26" s="74"/>
      <c r="B26" s="74"/>
      <c r="C26" s="74"/>
      <c r="D26" s="58"/>
      <c r="E26" s="58"/>
      <c r="F26" s="74"/>
      <c r="G26" s="74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</row>
    <row r="27" spans="1:29" x14ac:dyDescent="0.25">
      <c r="A27" s="74"/>
      <c r="B27" s="74"/>
      <c r="C27" s="74"/>
      <c r="D27" s="58"/>
      <c r="E27" s="58"/>
      <c r="F27" s="74"/>
      <c r="G27" s="74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</row>
    <row r="28" spans="1:29" x14ac:dyDescent="0.25">
      <c r="A28" s="2">
        <v>1</v>
      </c>
      <c r="B28" s="2" t="s">
        <v>38</v>
      </c>
      <c r="C28" s="2">
        <v>200</v>
      </c>
      <c r="D28" s="1" t="s">
        <v>290</v>
      </c>
      <c r="E28" s="17" t="s">
        <v>290</v>
      </c>
      <c r="F28" s="2">
        <v>1162</v>
      </c>
      <c r="G28" s="2" t="s">
        <v>10</v>
      </c>
      <c r="H28" s="11">
        <v>460</v>
      </c>
      <c r="I28" s="1">
        <v>178</v>
      </c>
      <c r="J28" s="1">
        <v>130</v>
      </c>
      <c r="K28" s="1">
        <v>0</v>
      </c>
      <c r="L28" s="1">
        <v>1</v>
      </c>
      <c r="M28" s="1">
        <v>0</v>
      </c>
      <c r="N28" s="2" t="s">
        <v>727</v>
      </c>
      <c r="O28" s="2" t="s">
        <v>727</v>
      </c>
      <c r="P28" s="2" t="s">
        <v>727</v>
      </c>
      <c r="Q28" s="2" t="s">
        <v>727</v>
      </c>
      <c r="R28" s="1">
        <v>2</v>
      </c>
      <c r="S28" s="1">
        <v>4</v>
      </c>
      <c r="T28" s="1">
        <v>0</v>
      </c>
      <c r="U28" s="1">
        <v>0</v>
      </c>
      <c r="V28" s="1">
        <v>3</v>
      </c>
      <c r="W28" s="1">
        <v>0</v>
      </c>
      <c r="X28" s="1">
        <v>8</v>
      </c>
      <c r="Y28" s="1">
        <f>SUM(I28:X28)</f>
        <v>326</v>
      </c>
      <c r="Z28" s="1">
        <f t="shared" ref="Z28" si="11">H28-Y28</f>
        <v>134</v>
      </c>
      <c r="AA28" s="15">
        <f t="shared" ref="AA28" si="12">Y28/H28</f>
        <v>0.70869565217391306</v>
      </c>
      <c r="AB28" s="15">
        <f t="shared" ref="AB28" si="13">Z28/H28</f>
        <v>0.29130434782608694</v>
      </c>
    </row>
    <row r="29" spans="1:29" x14ac:dyDescent="0.25">
      <c r="A29" s="2">
        <v>2</v>
      </c>
      <c r="B29" s="2" t="s">
        <v>38</v>
      </c>
      <c r="C29" s="2">
        <v>200</v>
      </c>
      <c r="D29" s="1" t="s">
        <v>290</v>
      </c>
      <c r="E29" s="17" t="s">
        <v>291</v>
      </c>
      <c r="F29" s="2">
        <v>1163</v>
      </c>
      <c r="G29" s="2" t="s">
        <v>10</v>
      </c>
      <c r="H29" s="11">
        <v>205</v>
      </c>
      <c r="I29" s="1">
        <v>22</v>
      </c>
      <c r="J29" s="1">
        <v>62</v>
      </c>
      <c r="K29" s="1">
        <v>2</v>
      </c>
      <c r="L29" s="1">
        <v>1</v>
      </c>
      <c r="M29" s="1">
        <v>0</v>
      </c>
      <c r="N29" s="2" t="s">
        <v>727</v>
      </c>
      <c r="O29" s="2" t="s">
        <v>727</v>
      </c>
      <c r="P29" s="2" t="s">
        <v>727</v>
      </c>
      <c r="Q29" s="2" t="s">
        <v>727</v>
      </c>
      <c r="R29" s="1">
        <v>27</v>
      </c>
      <c r="S29" s="1">
        <v>0</v>
      </c>
      <c r="T29" s="1">
        <v>0</v>
      </c>
      <c r="U29" s="1">
        <v>0</v>
      </c>
      <c r="V29" s="1">
        <v>7</v>
      </c>
      <c r="W29" s="1">
        <v>0</v>
      </c>
      <c r="X29" s="1">
        <v>4</v>
      </c>
      <c r="Y29" s="1">
        <f>SUM(I29:X29)</f>
        <v>125</v>
      </c>
      <c r="Z29" s="1">
        <f t="shared" ref="Z29:Z30" si="14">H29-Y29</f>
        <v>80</v>
      </c>
      <c r="AA29" s="15">
        <f t="shared" ref="AA29:AA30" si="15">Y29/H29</f>
        <v>0.6097560975609756</v>
      </c>
      <c r="AB29" s="15">
        <f t="shared" ref="AB29:AB30" si="16">Z29/H29</f>
        <v>0.3902439024390244</v>
      </c>
    </row>
    <row r="30" spans="1:29" x14ac:dyDescent="0.25">
      <c r="A30" s="74"/>
      <c r="B30" s="58"/>
      <c r="C30" s="58"/>
      <c r="D30" s="128" t="s">
        <v>687</v>
      </c>
      <c r="E30" s="129"/>
      <c r="F30" s="81">
        <v>2</v>
      </c>
      <c r="G30" s="81">
        <v>2</v>
      </c>
      <c r="H30" s="70">
        <f>SUM(H28:H29)</f>
        <v>665</v>
      </c>
      <c r="I30" s="70">
        <f t="shared" ref="I30:X30" si="17">SUM(I28:I29)</f>
        <v>200</v>
      </c>
      <c r="J30" s="70">
        <f t="shared" si="17"/>
        <v>192</v>
      </c>
      <c r="K30" s="70">
        <f t="shared" si="17"/>
        <v>2</v>
      </c>
      <c r="L30" s="70">
        <f t="shared" si="17"/>
        <v>2</v>
      </c>
      <c r="M30" s="70">
        <f t="shared" si="17"/>
        <v>0</v>
      </c>
      <c r="N30" s="120" t="s">
        <v>727</v>
      </c>
      <c r="O30" s="120" t="s">
        <v>727</v>
      </c>
      <c r="P30" s="120" t="s">
        <v>727</v>
      </c>
      <c r="Q30" s="120" t="s">
        <v>727</v>
      </c>
      <c r="R30" s="70">
        <f t="shared" si="17"/>
        <v>29</v>
      </c>
      <c r="S30" s="70">
        <f t="shared" si="17"/>
        <v>4</v>
      </c>
      <c r="T30" s="70">
        <f t="shared" si="17"/>
        <v>0</v>
      </c>
      <c r="U30" s="70">
        <f t="shared" si="17"/>
        <v>0</v>
      </c>
      <c r="V30" s="70">
        <f t="shared" si="17"/>
        <v>10</v>
      </c>
      <c r="W30" s="70">
        <f t="shared" si="17"/>
        <v>0</v>
      </c>
      <c r="X30" s="70">
        <f t="shared" si="17"/>
        <v>12</v>
      </c>
      <c r="Y30" s="70">
        <f>SUM(I30:X30)</f>
        <v>451</v>
      </c>
      <c r="Z30" s="70">
        <f t="shared" si="14"/>
        <v>214</v>
      </c>
      <c r="AA30" s="71">
        <f t="shared" si="15"/>
        <v>0.67819548872180446</v>
      </c>
      <c r="AB30" s="71">
        <f t="shared" si="16"/>
        <v>0.32180451127819548</v>
      </c>
    </row>
    <row r="31" spans="1:29" x14ac:dyDescent="0.25">
      <c r="A31" s="74"/>
      <c r="B31" s="74"/>
      <c r="C31" s="74"/>
      <c r="D31" s="58"/>
      <c r="E31" s="58"/>
      <c r="F31" s="74"/>
      <c r="G31" s="74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</row>
    <row r="32" spans="1:29" s="32" customFormat="1" x14ac:dyDescent="0.25">
      <c r="A32" s="61"/>
      <c r="B32" s="61"/>
      <c r="C32" s="61"/>
      <c r="D32" s="62"/>
      <c r="E32" s="133" t="s">
        <v>51</v>
      </c>
      <c r="F32" s="134"/>
      <c r="G32" s="134"/>
      <c r="H32" s="134"/>
      <c r="I32" s="85" t="s">
        <v>0</v>
      </c>
      <c r="J32" s="85" t="s">
        <v>1</v>
      </c>
      <c r="K32" s="85" t="s">
        <v>2</v>
      </c>
      <c r="L32" s="85" t="s">
        <v>27</v>
      </c>
      <c r="M32" s="85" t="s">
        <v>3</v>
      </c>
      <c r="N32" s="85" t="s">
        <v>28</v>
      </c>
      <c r="O32" s="85" t="s">
        <v>25</v>
      </c>
      <c r="P32" s="85" t="s">
        <v>29</v>
      </c>
      <c r="Q32" s="85" t="s">
        <v>4</v>
      </c>
      <c r="R32" s="37" t="s">
        <v>26</v>
      </c>
      <c r="S32" s="37" t="s">
        <v>46</v>
      </c>
      <c r="T32" s="37"/>
      <c r="U32" s="62"/>
      <c r="V32" s="62"/>
      <c r="W32" s="62"/>
      <c r="X32" s="62"/>
      <c r="Y32" s="62"/>
      <c r="Z32" s="62"/>
      <c r="AA32" s="77"/>
      <c r="AB32" s="77"/>
      <c r="AC32" s="4"/>
    </row>
    <row r="33" spans="1:29" x14ac:dyDescent="0.25">
      <c r="A33" s="74"/>
      <c r="B33" s="74"/>
      <c r="C33" s="74"/>
      <c r="D33" s="58"/>
      <c r="E33" s="134"/>
      <c r="F33" s="134"/>
      <c r="G33" s="134"/>
      <c r="H33" s="134"/>
      <c r="I33" s="96">
        <v>212</v>
      </c>
      <c r="J33" s="96">
        <v>197</v>
      </c>
      <c r="K33" s="96">
        <v>14</v>
      </c>
      <c r="L33" s="96">
        <v>7</v>
      </c>
      <c r="M33" s="96">
        <v>9</v>
      </c>
      <c r="N33" s="96" t="s">
        <v>727</v>
      </c>
      <c r="O33" s="96" t="s">
        <v>727</v>
      </c>
      <c r="P33" s="96" t="s">
        <v>727</v>
      </c>
      <c r="Q33" s="96" t="s">
        <v>727</v>
      </c>
      <c r="R33" s="98">
        <f>W30</f>
        <v>0</v>
      </c>
      <c r="S33" s="98">
        <f>X30</f>
        <v>12</v>
      </c>
      <c r="T33" s="38"/>
      <c r="U33" s="58"/>
      <c r="V33" s="58"/>
      <c r="W33" s="58"/>
      <c r="X33" s="58"/>
      <c r="Y33" s="58"/>
      <c r="Z33" s="58"/>
      <c r="AA33" s="76"/>
      <c r="AB33" s="76"/>
    </row>
    <row r="34" spans="1:29" ht="6.75" customHeight="1" x14ac:dyDescent="0.25">
      <c r="A34" s="74"/>
      <c r="B34" s="74"/>
      <c r="C34" s="74"/>
      <c r="D34" s="58"/>
      <c r="E34" s="58"/>
      <c r="F34" s="74"/>
      <c r="G34" s="74"/>
      <c r="H34" s="75"/>
      <c r="I34" s="74"/>
      <c r="J34" s="74"/>
      <c r="K34" s="74"/>
      <c r="L34" s="74"/>
      <c r="M34" s="74"/>
      <c r="N34" s="74"/>
      <c r="O34" s="74"/>
      <c r="P34" s="74"/>
      <c r="Q34" s="74"/>
      <c r="R34" s="40"/>
      <c r="S34" s="40"/>
      <c r="T34" s="40"/>
      <c r="U34" s="58"/>
      <c r="V34" s="58"/>
      <c r="W34" s="58"/>
      <c r="X34" s="58"/>
      <c r="Y34" s="58"/>
      <c r="Z34" s="58"/>
      <c r="AA34" s="76"/>
      <c r="AB34" s="76"/>
    </row>
    <row r="35" spans="1:29" s="13" customFormat="1" x14ac:dyDescent="0.25">
      <c r="A35" s="78"/>
      <c r="B35" s="78"/>
      <c r="C35" s="78"/>
      <c r="D35" s="79"/>
      <c r="E35" s="133" t="s">
        <v>52</v>
      </c>
      <c r="F35" s="133"/>
      <c r="G35" s="133"/>
      <c r="H35" s="133"/>
      <c r="I35" s="133" t="s">
        <v>530</v>
      </c>
      <c r="J35" s="134"/>
      <c r="K35" s="134"/>
      <c r="L35" s="133" t="s">
        <v>531</v>
      </c>
      <c r="M35" s="133"/>
      <c r="N35" s="85" t="s">
        <v>28</v>
      </c>
      <c r="O35" s="85" t="s">
        <v>25</v>
      </c>
      <c r="P35" s="85" t="s">
        <v>29</v>
      </c>
      <c r="Q35" s="85" t="s">
        <v>4</v>
      </c>
      <c r="R35" s="79"/>
      <c r="S35" s="79"/>
      <c r="T35" s="79"/>
      <c r="U35" s="79"/>
      <c r="V35" s="79"/>
      <c r="W35" s="79"/>
      <c r="X35" s="79"/>
      <c r="Y35" s="79"/>
      <c r="Z35" s="79"/>
      <c r="AA35" s="80"/>
      <c r="AB35" s="80"/>
      <c r="AC35" s="4"/>
    </row>
    <row r="36" spans="1:29" x14ac:dyDescent="0.25">
      <c r="A36" s="74"/>
      <c r="B36" s="74"/>
      <c r="C36" s="74"/>
      <c r="D36" s="58"/>
      <c r="E36" s="133"/>
      <c r="F36" s="133"/>
      <c r="G36" s="133"/>
      <c r="H36" s="133"/>
      <c r="I36" s="135">
        <f>I33+K33+M33</f>
        <v>235</v>
      </c>
      <c r="J36" s="136"/>
      <c r="K36" s="136"/>
      <c r="L36" s="135">
        <f>J33+L33</f>
        <v>204</v>
      </c>
      <c r="M36" s="136"/>
      <c r="N36" s="86" t="str">
        <f>N33</f>
        <v>N.P.</v>
      </c>
      <c r="O36" s="86" t="str">
        <f>O33</f>
        <v>N.P.</v>
      </c>
      <c r="P36" s="86" t="str">
        <f>P33</f>
        <v>N.P.</v>
      </c>
      <c r="Q36" s="86" t="str">
        <f>Q33</f>
        <v>N.P.</v>
      </c>
      <c r="R36" s="58"/>
      <c r="S36" s="58"/>
      <c r="T36" s="58"/>
      <c r="U36" s="58"/>
      <c r="V36" s="58"/>
      <c r="W36" s="58"/>
      <c r="X36" s="58"/>
      <c r="Y36" s="58"/>
      <c r="Z36" s="58"/>
      <c r="AA36" s="76"/>
      <c r="AB36" s="76"/>
    </row>
    <row r="37" spans="1:29" x14ac:dyDescent="0.25">
      <c r="A37" s="74"/>
      <c r="B37" s="74"/>
      <c r="C37" s="74"/>
      <c r="D37" s="58"/>
      <c r="E37" s="58"/>
      <c r="F37" s="74"/>
      <c r="G37" s="74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</row>
    <row r="38" spans="1:29" x14ac:dyDescent="0.25">
      <c r="A38" s="74"/>
      <c r="B38" s="74"/>
      <c r="C38" s="74"/>
      <c r="D38" s="58"/>
      <c r="E38" s="58"/>
      <c r="F38" s="74"/>
      <c r="G38" s="74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</row>
    <row r="39" spans="1:29" ht="14.25" customHeight="1" x14ac:dyDescent="0.25">
      <c r="A39" s="2">
        <v>1</v>
      </c>
      <c r="B39" s="2" t="s">
        <v>38</v>
      </c>
      <c r="C39" s="2">
        <v>258</v>
      </c>
      <c r="D39" s="1" t="s">
        <v>292</v>
      </c>
      <c r="E39" s="17" t="s">
        <v>292</v>
      </c>
      <c r="F39" s="2">
        <v>1320</v>
      </c>
      <c r="G39" s="2" t="s">
        <v>10</v>
      </c>
      <c r="H39" s="11">
        <v>576</v>
      </c>
      <c r="I39" s="1">
        <v>201</v>
      </c>
      <c r="J39" s="1">
        <v>186</v>
      </c>
      <c r="K39" s="1">
        <v>1</v>
      </c>
      <c r="L39" s="1">
        <v>2</v>
      </c>
      <c r="M39" s="1">
        <v>0</v>
      </c>
      <c r="N39" s="2" t="s">
        <v>727</v>
      </c>
      <c r="O39" s="2" t="s">
        <v>727</v>
      </c>
      <c r="P39" s="2" t="s">
        <v>727</v>
      </c>
      <c r="Q39" s="2" t="s">
        <v>727</v>
      </c>
      <c r="R39" s="1">
        <v>7</v>
      </c>
      <c r="S39" s="1">
        <v>0</v>
      </c>
      <c r="T39" s="1">
        <v>0</v>
      </c>
      <c r="U39" s="1">
        <v>0</v>
      </c>
      <c r="V39" s="1">
        <v>5</v>
      </c>
      <c r="W39" s="1">
        <v>0</v>
      </c>
      <c r="X39" s="1">
        <v>12</v>
      </c>
      <c r="Y39" s="1">
        <f>SUM(I39:X39)</f>
        <v>414</v>
      </c>
      <c r="Z39" s="1">
        <f t="shared" ref="Z39:Z41" si="18">H39-Y39</f>
        <v>162</v>
      </c>
      <c r="AA39" s="15">
        <f t="shared" ref="AA39:AA41" si="19">Y39/H39</f>
        <v>0.71875</v>
      </c>
      <c r="AB39" s="15">
        <f t="shared" ref="AB39:AB41" si="20">Z39/H39</f>
        <v>0.28125</v>
      </c>
    </row>
    <row r="40" spans="1:29" ht="14.25" customHeight="1" x14ac:dyDescent="0.25">
      <c r="A40" s="2">
        <v>2</v>
      </c>
      <c r="B40" s="2" t="s">
        <v>38</v>
      </c>
      <c r="C40" s="2">
        <v>258</v>
      </c>
      <c r="D40" s="1" t="s">
        <v>292</v>
      </c>
      <c r="E40" s="17" t="s">
        <v>292</v>
      </c>
      <c r="F40" s="2">
        <v>1320</v>
      </c>
      <c r="G40" s="2" t="s">
        <v>11</v>
      </c>
      <c r="H40" s="11">
        <v>576</v>
      </c>
      <c r="I40" s="1">
        <v>184</v>
      </c>
      <c r="J40" s="1">
        <v>209</v>
      </c>
      <c r="K40" s="1">
        <v>0</v>
      </c>
      <c r="L40" s="1">
        <v>1</v>
      </c>
      <c r="M40" s="1">
        <v>1</v>
      </c>
      <c r="N40" s="2" t="s">
        <v>727</v>
      </c>
      <c r="O40" s="2" t="s">
        <v>727</v>
      </c>
      <c r="P40" s="2" t="s">
        <v>727</v>
      </c>
      <c r="Q40" s="2" t="s">
        <v>727</v>
      </c>
      <c r="R40" s="1">
        <v>5</v>
      </c>
      <c r="S40" s="1">
        <v>0</v>
      </c>
      <c r="T40" s="1">
        <v>1</v>
      </c>
      <c r="U40" s="1">
        <v>0</v>
      </c>
      <c r="V40" s="1">
        <v>22</v>
      </c>
      <c r="W40" s="1">
        <v>0</v>
      </c>
      <c r="X40" s="1">
        <v>8</v>
      </c>
      <c r="Y40" s="1">
        <f>SUM(I40:X40)</f>
        <v>431</v>
      </c>
      <c r="Z40" s="1">
        <f t="shared" si="18"/>
        <v>145</v>
      </c>
      <c r="AA40" s="15">
        <f t="shared" si="19"/>
        <v>0.74826388888888884</v>
      </c>
      <c r="AB40" s="15">
        <f t="shared" si="20"/>
        <v>0.2517361111111111</v>
      </c>
    </row>
    <row r="41" spans="1:29" ht="14.25" customHeight="1" x14ac:dyDescent="0.25">
      <c r="A41" s="2">
        <v>3</v>
      </c>
      <c r="B41" s="2" t="s">
        <v>38</v>
      </c>
      <c r="C41" s="2">
        <v>258</v>
      </c>
      <c r="D41" s="1" t="s">
        <v>292</v>
      </c>
      <c r="E41" s="17" t="s">
        <v>292</v>
      </c>
      <c r="F41" s="2">
        <v>1320</v>
      </c>
      <c r="G41" s="2" t="s">
        <v>12</v>
      </c>
      <c r="H41" s="11">
        <v>576</v>
      </c>
      <c r="I41" s="1">
        <v>154</v>
      </c>
      <c r="J41" s="1">
        <v>236</v>
      </c>
      <c r="K41" s="1">
        <v>0</v>
      </c>
      <c r="L41" s="1">
        <v>1</v>
      </c>
      <c r="M41" s="1">
        <v>2</v>
      </c>
      <c r="N41" s="2" t="s">
        <v>727</v>
      </c>
      <c r="O41" s="2" t="s">
        <v>727</v>
      </c>
      <c r="P41" s="2" t="s">
        <v>727</v>
      </c>
      <c r="Q41" s="2" t="s">
        <v>727</v>
      </c>
      <c r="R41" s="1">
        <v>3</v>
      </c>
      <c r="S41" s="1">
        <v>0</v>
      </c>
      <c r="T41" s="1">
        <v>3</v>
      </c>
      <c r="U41" s="1">
        <v>0</v>
      </c>
      <c r="V41" s="1">
        <v>12</v>
      </c>
      <c r="W41" s="1">
        <v>0</v>
      </c>
      <c r="X41" s="1">
        <v>9</v>
      </c>
      <c r="Y41" s="1">
        <f>SUM(I41:X41)</f>
        <v>420</v>
      </c>
      <c r="Z41" s="1">
        <f t="shared" si="18"/>
        <v>156</v>
      </c>
      <c r="AA41" s="15">
        <f t="shared" si="19"/>
        <v>0.72916666666666663</v>
      </c>
      <c r="AB41" s="15">
        <f t="shared" si="20"/>
        <v>0.27083333333333331</v>
      </c>
    </row>
    <row r="42" spans="1:29" ht="14.25" customHeight="1" x14ac:dyDescent="0.25">
      <c r="A42" s="2">
        <v>4</v>
      </c>
      <c r="B42" s="2" t="s">
        <v>38</v>
      </c>
      <c r="C42" s="2">
        <v>258</v>
      </c>
      <c r="D42" s="1" t="s">
        <v>292</v>
      </c>
      <c r="E42" s="17" t="s">
        <v>292</v>
      </c>
      <c r="F42" s="2">
        <v>1321</v>
      </c>
      <c r="G42" s="2" t="s">
        <v>10</v>
      </c>
      <c r="H42" s="11">
        <v>352</v>
      </c>
      <c r="I42" s="1">
        <v>118</v>
      </c>
      <c r="J42" s="1">
        <v>106</v>
      </c>
      <c r="K42" s="1">
        <v>1</v>
      </c>
      <c r="L42" s="1">
        <v>1</v>
      </c>
      <c r="M42" s="1">
        <v>0</v>
      </c>
      <c r="N42" s="2" t="s">
        <v>727</v>
      </c>
      <c r="O42" s="2" t="s">
        <v>727</v>
      </c>
      <c r="P42" s="2" t="s">
        <v>727</v>
      </c>
      <c r="Q42" s="2" t="s">
        <v>727</v>
      </c>
      <c r="R42" s="1">
        <v>7</v>
      </c>
      <c r="S42" s="1">
        <v>2</v>
      </c>
      <c r="T42" s="1">
        <v>1</v>
      </c>
      <c r="U42" s="1">
        <v>0</v>
      </c>
      <c r="V42" s="1">
        <v>12</v>
      </c>
      <c r="W42" s="1">
        <v>0</v>
      </c>
      <c r="X42" s="1">
        <v>2</v>
      </c>
      <c r="Y42" s="1">
        <f>SUM(I42:X42)</f>
        <v>250</v>
      </c>
      <c r="Z42" s="1">
        <f t="shared" ref="Z42" si="21">H42-Y42</f>
        <v>102</v>
      </c>
      <c r="AA42" s="15">
        <f t="shared" ref="AA42:AA43" si="22">Y42/H42</f>
        <v>0.71022727272727271</v>
      </c>
      <c r="AB42" s="15">
        <f t="shared" ref="AB42:AB43" si="23">Z42/H42</f>
        <v>0.28977272727272729</v>
      </c>
    </row>
    <row r="43" spans="1:29" ht="14.25" customHeight="1" x14ac:dyDescent="0.25">
      <c r="A43" s="74"/>
      <c r="B43" s="58"/>
      <c r="C43" s="58"/>
      <c r="D43" s="128" t="s">
        <v>688</v>
      </c>
      <c r="E43" s="129"/>
      <c r="F43" s="81">
        <v>2</v>
      </c>
      <c r="G43" s="81">
        <v>4</v>
      </c>
      <c r="H43" s="70">
        <f>SUM(H39:H42)</f>
        <v>2080</v>
      </c>
      <c r="I43" s="70">
        <f t="shared" ref="I43:X43" si="24">SUM(I39:I42)</f>
        <v>657</v>
      </c>
      <c r="J43" s="70">
        <f t="shared" si="24"/>
        <v>737</v>
      </c>
      <c r="K43" s="70">
        <f t="shared" si="24"/>
        <v>2</v>
      </c>
      <c r="L43" s="70">
        <f t="shared" si="24"/>
        <v>5</v>
      </c>
      <c r="M43" s="70">
        <f t="shared" si="24"/>
        <v>3</v>
      </c>
      <c r="N43" s="120" t="s">
        <v>727</v>
      </c>
      <c r="O43" s="120" t="s">
        <v>727</v>
      </c>
      <c r="P43" s="120" t="s">
        <v>727</v>
      </c>
      <c r="Q43" s="120" t="s">
        <v>727</v>
      </c>
      <c r="R43" s="70">
        <f t="shared" si="24"/>
        <v>22</v>
      </c>
      <c r="S43" s="70">
        <f t="shared" si="24"/>
        <v>2</v>
      </c>
      <c r="T43" s="70">
        <f t="shared" si="24"/>
        <v>5</v>
      </c>
      <c r="U43" s="70">
        <f t="shared" si="24"/>
        <v>0</v>
      </c>
      <c r="V43" s="70">
        <f t="shared" si="24"/>
        <v>51</v>
      </c>
      <c r="W43" s="70">
        <f t="shared" si="24"/>
        <v>0</v>
      </c>
      <c r="X43" s="70">
        <f t="shared" si="24"/>
        <v>31</v>
      </c>
      <c r="Y43" s="70">
        <f>SUM(I43:X43)</f>
        <v>1515</v>
      </c>
      <c r="Z43" s="70">
        <f>H43-Y43</f>
        <v>565</v>
      </c>
      <c r="AA43" s="71">
        <f t="shared" si="22"/>
        <v>0.72836538461538458</v>
      </c>
      <c r="AB43" s="71">
        <f t="shared" si="23"/>
        <v>0.27163461538461536</v>
      </c>
    </row>
    <row r="44" spans="1:29" x14ac:dyDescent="0.25">
      <c r="A44" s="74"/>
      <c r="B44" s="74"/>
      <c r="C44" s="74"/>
      <c r="D44" s="58"/>
      <c r="E44" s="58"/>
      <c r="F44" s="74"/>
      <c r="G44" s="74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</row>
    <row r="45" spans="1:29" s="32" customFormat="1" x14ac:dyDescent="0.25">
      <c r="A45" s="61"/>
      <c r="B45" s="61"/>
      <c r="C45" s="61"/>
      <c r="D45" s="62"/>
      <c r="E45" s="133" t="s">
        <v>51</v>
      </c>
      <c r="F45" s="134"/>
      <c r="G45" s="134"/>
      <c r="H45" s="134"/>
      <c r="I45" s="85" t="s">
        <v>0</v>
      </c>
      <c r="J45" s="85" t="s">
        <v>1</v>
      </c>
      <c r="K45" s="85" t="s">
        <v>2</v>
      </c>
      <c r="L45" s="85" t="s">
        <v>27</v>
      </c>
      <c r="M45" s="85" t="s">
        <v>3</v>
      </c>
      <c r="N45" s="85" t="s">
        <v>28</v>
      </c>
      <c r="O45" s="85" t="s">
        <v>25</v>
      </c>
      <c r="P45" s="85" t="s">
        <v>29</v>
      </c>
      <c r="Q45" s="85" t="s">
        <v>4</v>
      </c>
      <c r="R45" s="37" t="s">
        <v>26</v>
      </c>
      <c r="S45" s="37" t="s">
        <v>46</v>
      </c>
      <c r="T45" s="37"/>
      <c r="U45" s="62"/>
      <c r="V45" s="62"/>
      <c r="W45" s="62"/>
      <c r="X45" s="62"/>
      <c r="Y45" s="62"/>
      <c r="Z45" s="62"/>
      <c r="AA45" s="77"/>
      <c r="AB45" s="77"/>
      <c r="AC45" s="4"/>
    </row>
    <row r="46" spans="1:29" x14ac:dyDescent="0.25">
      <c r="A46" s="74"/>
      <c r="B46" s="74"/>
      <c r="C46" s="74"/>
      <c r="D46" s="58"/>
      <c r="E46" s="134"/>
      <c r="F46" s="134"/>
      <c r="G46" s="134"/>
      <c r="H46" s="134"/>
      <c r="I46" s="96">
        <v>669</v>
      </c>
      <c r="J46" s="96">
        <v>763</v>
      </c>
      <c r="K46" s="96">
        <v>10</v>
      </c>
      <c r="L46" s="96">
        <v>30</v>
      </c>
      <c r="M46" s="96">
        <v>12</v>
      </c>
      <c r="N46" s="96" t="s">
        <v>727</v>
      </c>
      <c r="O46" s="96" t="s">
        <v>727</v>
      </c>
      <c r="P46" s="96" t="s">
        <v>727</v>
      </c>
      <c r="Q46" s="96" t="s">
        <v>727</v>
      </c>
      <c r="R46" s="98">
        <f>W43</f>
        <v>0</v>
      </c>
      <c r="S46" s="98">
        <f>X43</f>
        <v>31</v>
      </c>
      <c r="T46" s="38"/>
      <c r="U46" s="58"/>
      <c r="V46" s="58"/>
      <c r="W46" s="58"/>
      <c r="X46" s="58"/>
      <c r="Y46" s="58"/>
      <c r="Z46" s="58"/>
      <c r="AA46" s="76"/>
      <c r="AB46" s="76"/>
    </row>
    <row r="47" spans="1:29" ht="6.75" customHeight="1" x14ac:dyDescent="0.25">
      <c r="A47" s="74"/>
      <c r="B47" s="74"/>
      <c r="C47" s="74"/>
      <c r="D47" s="58"/>
      <c r="E47" s="58"/>
      <c r="F47" s="74"/>
      <c r="G47" s="74"/>
      <c r="H47" s="75"/>
      <c r="I47" s="74"/>
      <c r="J47" s="74"/>
      <c r="K47" s="74"/>
      <c r="L47" s="74"/>
      <c r="M47" s="74"/>
      <c r="N47" s="74"/>
      <c r="O47" s="74"/>
      <c r="P47" s="74"/>
      <c r="Q47" s="74"/>
      <c r="R47" s="40"/>
      <c r="S47" s="40"/>
      <c r="T47" s="40"/>
      <c r="U47" s="58"/>
      <c r="V47" s="58"/>
      <c r="W47" s="58"/>
      <c r="X47" s="58"/>
      <c r="Y47" s="58"/>
      <c r="Z47" s="58"/>
      <c r="AA47" s="76"/>
      <c r="AB47" s="76"/>
    </row>
    <row r="48" spans="1:29" s="13" customFormat="1" x14ac:dyDescent="0.25">
      <c r="A48" s="78"/>
      <c r="B48" s="78"/>
      <c r="C48" s="78"/>
      <c r="D48" s="79"/>
      <c r="E48" s="133" t="s">
        <v>52</v>
      </c>
      <c r="F48" s="133"/>
      <c r="G48" s="133"/>
      <c r="H48" s="133"/>
      <c r="I48" s="133" t="s">
        <v>530</v>
      </c>
      <c r="J48" s="134"/>
      <c r="K48" s="134"/>
      <c r="L48" s="133" t="s">
        <v>531</v>
      </c>
      <c r="M48" s="133"/>
      <c r="N48" s="85" t="s">
        <v>28</v>
      </c>
      <c r="O48" s="85" t="s">
        <v>25</v>
      </c>
      <c r="P48" s="85" t="s">
        <v>29</v>
      </c>
      <c r="Q48" s="85" t="s">
        <v>4</v>
      </c>
      <c r="R48" s="79"/>
      <c r="S48" s="79"/>
      <c r="T48" s="79"/>
      <c r="U48" s="79"/>
      <c r="V48" s="79"/>
      <c r="W48" s="79"/>
      <c r="X48" s="79"/>
      <c r="Y48" s="79"/>
      <c r="Z48" s="79"/>
      <c r="AA48" s="80"/>
      <c r="AB48" s="80"/>
      <c r="AC48" s="4"/>
    </row>
    <row r="49" spans="1:29" x14ac:dyDescent="0.25">
      <c r="A49" s="74"/>
      <c r="B49" s="74"/>
      <c r="C49" s="74"/>
      <c r="D49" s="58"/>
      <c r="E49" s="133"/>
      <c r="F49" s="133"/>
      <c r="G49" s="133"/>
      <c r="H49" s="133"/>
      <c r="I49" s="135">
        <f>I46+K46+M46</f>
        <v>691</v>
      </c>
      <c r="J49" s="136"/>
      <c r="K49" s="136"/>
      <c r="L49" s="135">
        <f>J46+L46</f>
        <v>793</v>
      </c>
      <c r="M49" s="136"/>
      <c r="N49" s="86" t="str">
        <f>N46</f>
        <v>N.P.</v>
      </c>
      <c r="O49" s="86" t="str">
        <f>O46</f>
        <v>N.P.</v>
      </c>
      <c r="P49" s="86" t="str">
        <f>P46</f>
        <v>N.P.</v>
      </c>
      <c r="Q49" s="86" t="str">
        <f>Q46</f>
        <v>N.P.</v>
      </c>
      <c r="R49" s="58"/>
      <c r="S49" s="58"/>
      <c r="T49" s="58"/>
      <c r="U49" s="58"/>
      <c r="V49" s="58"/>
      <c r="W49" s="58"/>
      <c r="X49" s="58"/>
      <c r="Y49" s="58"/>
      <c r="Z49" s="58"/>
      <c r="AA49" s="76"/>
      <c r="AB49" s="76"/>
    </row>
    <row r="50" spans="1:29" x14ac:dyDescent="0.25">
      <c r="A50" s="74"/>
      <c r="B50" s="74"/>
      <c r="C50" s="74"/>
      <c r="D50" s="58"/>
      <c r="E50" s="58"/>
      <c r="F50" s="74"/>
      <c r="G50" s="74"/>
      <c r="H50" s="58"/>
      <c r="I50" s="74"/>
      <c r="J50" s="74"/>
      <c r="K50" s="74"/>
      <c r="L50" s="74"/>
      <c r="M50" s="74"/>
      <c r="N50" s="74"/>
      <c r="O50" s="74"/>
      <c r="P50" s="74"/>
      <c r="Q50" s="74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</row>
    <row r="51" spans="1:29" x14ac:dyDescent="0.25">
      <c r="A51" s="74"/>
      <c r="B51" s="74"/>
      <c r="C51" s="74"/>
      <c r="D51" s="58"/>
      <c r="E51" s="58"/>
      <c r="F51" s="74"/>
      <c r="G51" s="74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</row>
    <row r="52" spans="1:29" x14ac:dyDescent="0.25">
      <c r="A52" s="2">
        <v>1</v>
      </c>
      <c r="B52" s="2" t="s">
        <v>38</v>
      </c>
      <c r="C52" s="2">
        <v>288</v>
      </c>
      <c r="D52" s="1" t="s">
        <v>293</v>
      </c>
      <c r="E52" s="17" t="s">
        <v>293</v>
      </c>
      <c r="F52" s="2">
        <v>1418</v>
      </c>
      <c r="G52" s="2" t="s">
        <v>10</v>
      </c>
      <c r="H52" s="11">
        <v>414</v>
      </c>
      <c r="I52" s="1">
        <v>2</v>
      </c>
      <c r="J52" s="1">
        <v>118</v>
      </c>
      <c r="K52" s="1">
        <v>112</v>
      </c>
      <c r="L52" s="1">
        <v>0</v>
      </c>
      <c r="M52" s="1">
        <v>9</v>
      </c>
      <c r="N52" s="2" t="s">
        <v>727</v>
      </c>
      <c r="O52" s="2" t="s">
        <v>727</v>
      </c>
      <c r="P52" s="2" t="s">
        <v>727</v>
      </c>
      <c r="Q52" s="2" t="s">
        <v>727</v>
      </c>
      <c r="R52" s="1">
        <v>3</v>
      </c>
      <c r="S52" s="1">
        <v>2</v>
      </c>
      <c r="T52" s="1">
        <v>0</v>
      </c>
      <c r="U52" s="1">
        <v>1</v>
      </c>
      <c r="V52" s="1">
        <v>7</v>
      </c>
      <c r="W52" s="1">
        <v>1</v>
      </c>
      <c r="X52" s="1">
        <v>6</v>
      </c>
      <c r="Y52" s="1">
        <f>SUM(I52:X52)</f>
        <v>261</v>
      </c>
      <c r="Z52" s="1">
        <f t="shared" ref="Z52" si="25">H52-Y52</f>
        <v>153</v>
      </c>
      <c r="AA52" s="15">
        <f t="shared" ref="AA52" si="26">Y52/H52</f>
        <v>0.63043478260869568</v>
      </c>
      <c r="AB52" s="15">
        <f t="shared" ref="AB52" si="27">Z52/H52</f>
        <v>0.36956521739130432</v>
      </c>
    </row>
    <row r="53" spans="1:29" x14ac:dyDescent="0.25">
      <c r="A53" s="2">
        <v>2</v>
      </c>
      <c r="B53" s="2" t="s">
        <v>38</v>
      </c>
      <c r="C53" s="2">
        <v>288</v>
      </c>
      <c r="D53" s="1" t="s">
        <v>293</v>
      </c>
      <c r="E53" s="17" t="s">
        <v>293</v>
      </c>
      <c r="F53" s="2">
        <v>1418</v>
      </c>
      <c r="G53" s="2" t="s">
        <v>11</v>
      </c>
      <c r="H53" s="11">
        <v>414</v>
      </c>
      <c r="I53" s="1">
        <v>3</v>
      </c>
      <c r="J53" s="1">
        <v>128</v>
      </c>
      <c r="K53" s="1">
        <v>120</v>
      </c>
      <c r="L53" s="1">
        <v>1</v>
      </c>
      <c r="M53" s="1">
        <v>5</v>
      </c>
      <c r="N53" s="2" t="s">
        <v>727</v>
      </c>
      <c r="O53" s="2" t="s">
        <v>727</v>
      </c>
      <c r="P53" s="2" t="s">
        <v>727</v>
      </c>
      <c r="Q53" s="2" t="s">
        <v>727</v>
      </c>
      <c r="R53" s="1">
        <v>2</v>
      </c>
      <c r="S53" s="1">
        <v>1</v>
      </c>
      <c r="T53" s="1">
        <v>0</v>
      </c>
      <c r="U53" s="1">
        <v>2</v>
      </c>
      <c r="V53" s="1">
        <v>11</v>
      </c>
      <c r="W53" s="1">
        <v>0</v>
      </c>
      <c r="X53" s="1">
        <v>6</v>
      </c>
      <c r="Y53" s="1">
        <f>SUM(I53:X53)</f>
        <v>279</v>
      </c>
      <c r="Z53" s="1">
        <f t="shared" ref="Z53:Z54" si="28">H53-Y53</f>
        <v>135</v>
      </c>
      <c r="AA53" s="15">
        <f t="shared" ref="AA53:AA54" si="29">Y53/H53</f>
        <v>0.67391304347826086</v>
      </c>
      <c r="AB53" s="15">
        <f t="shared" ref="AB53:AB54" si="30">Z53/H53</f>
        <v>0.32608695652173914</v>
      </c>
    </row>
    <row r="54" spans="1:29" x14ac:dyDescent="0.25">
      <c r="A54" s="74"/>
      <c r="B54" s="58"/>
      <c r="C54" s="58"/>
      <c r="D54" s="128" t="s">
        <v>689</v>
      </c>
      <c r="E54" s="129"/>
      <c r="F54" s="81">
        <v>1</v>
      </c>
      <c r="G54" s="81">
        <v>2</v>
      </c>
      <c r="H54" s="70">
        <f>SUM(H52:H53)</f>
        <v>828</v>
      </c>
      <c r="I54" s="70">
        <f t="shared" ref="I54:X54" si="31">SUM(I52:I53)</f>
        <v>5</v>
      </c>
      <c r="J54" s="70">
        <f t="shared" si="31"/>
        <v>246</v>
      </c>
      <c r="K54" s="70">
        <f t="shared" si="31"/>
        <v>232</v>
      </c>
      <c r="L54" s="70">
        <f t="shared" si="31"/>
        <v>1</v>
      </c>
      <c r="M54" s="70">
        <f t="shared" si="31"/>
        <v>14</v>
      </c>
      <c r="N54" s="120" t="s">
        <v>727</v>
      </c>
      <c r="O54" s="120" t="s">
        <v>727</v>
      </c>
      <c r="P54" s="120" t="s">
        <v>727</v>
      </c>
      <c r="Q54" s="120" t="s">
        <v>727</v>
      </c>
      <c r="R54" s="70">
        <f t="shared" si="31"/>
        <v>5</v>
      </c>
      <c r="S54" s="70">
        <f t="shared" si="31"/>
        <v>3</v>
      </c>
      <c r="T54" s="70">
        <f t="shared" si="31"/>
        <v>0</v>
      </c>
      <c r="U54" s="70">
        <f t="shared" si="31"/>
        <v>3</v>
      </c>
      <c r="V54" s="70">
        <f t="shared" si="31"/>
        <v>18</v>
      </c>
      <c r="W54" s="70">
        <f t="shared" si="31"/>
        <v>1</v>
      </c>
      <c r="X54" s="70">
        <f t="shared" si="31"/>
        <v>12</v>
      </c>
      <c r="Y54" s="70">
        <f>SUM(I54:X54)</f>
        <v>540</v>
      </c>
      <c r="Z54" s="70">
        <f t="shared" si="28"/>
        <v>288</v>
      </c>
      <c r="AA54" s="71">
        <f t="shared" si="29"/>
        <v>0.65217391304347827</v>
      </c>
      <c r="AB54" s="71">
        <f t="shared" si="30"/>
        <v>0.34782608695652173</v>
      </c>
    </row>
    <row r="55" spans="1:29" x14ac:dyDescent="0.25">
      <c r="A55" s="74"/>
      <c r="B55" s="74"/>
      <c r="C55" s="74"/>
      <c r="D55" s="58"/>
      <c r="E55" s="58"/>
      <c r="F55" s="74"/>
      <c r="G55" s="74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</row>
    <row r="56" spans="1:29" s="32" customFormat="1" x14ac:dyDescent="0.25">
      <c r="A56" s="61"/>
      <c r="B56" s="61"/>
      <c r="C56" s="61"/>
      <c r="D56" s="62"/>
      <c r="E56" s="133" t="s">
        <v>51</v>
      </c>
      <c r="F56" s="134"/>
      <c r="G56" s="134"/>
      <c r="H56" s="134"/>
      <c r="I56" s="85" t="s">
        <v>0</v>
      </c>
      <c r="J56" s="85" t="s">
        <v>1</v>
      </c>
      <c r="K56" s="85" t="s">
        <v>2</v>
      </c>
      <c r="L56" s="85" t="s">
        <v>27</v>
      </c>
      <c r="M56" s="85" t="s">
        <v>3</v>
      </c>
      <c r="N56" s="85" t="s">
        <v>28</v>
      </c>
      <c r="O56" s="85" t="s">
        <v>25</v>
      </c>
      <c r="P56" s="85" t="s">
        <v>29</v>
      </c>
      <c r="Q56" s="85" t="s">
        <v>4</v>
      </c>
      <c r="R56" s="37" t="s">
        <v>26</v>
      </c>
      <c r="S56" s="37" t="s">
        <v>46</v>
      </c>
      <c r="T56" s="37"/>
      <c r="U56" s="62"/>
      <c r="V56" s="62"/>
      <c r="W56" s="62"/>
      <c r="X56" s="62"/>
      <c r="Y56" s="62"/>
      <c r="Z56" s="62"/>
      <c r="AA56" s="77"/>
      <c r="AB56" s="77"/>
      <c r="AC56" s="4"/>
    </row>
    <row r="57" spans="1:29" x14ac:dyDescent="0.25">
      <c r="A57" s="74"/>
      <c r="B57" s="74"/>
      <c r="C57" s="74"/>
      <c r="D57" s="58"/>
      <c r="E57" s="134"/>
      <c r="F57" s="134"/>
      <c r="G57" s="134"/>
      <c r="H57" s="134"/>
      <c r="I57" s="96">
        <v>7</v>
      </c>
      <c r="J57" s="96">
        <v>255</v>
      </c>
      <c r="K57" s="96">
        <v>238</v>
      </c>
      <c r="L57" s="96">
        <v>10</v>
      </c>
      <c r="M57" s="96">
        <v>17</v>
      </c>
      <c r="N57" s="96" t="s">
        <v>727</v>
      </c>
      <c r="O57" s="96" t="s">
        <v>727</v>
      </c>
      <c r="P57" s="96" t="s">
        <v>727</v>
      </c>
      <c r="Q57" s="96" t="s">
        <v>727</v>
      </c>
      <c r="R57" s="98">
        <f>W54</f>
        <v>1</v>
      </c>
      <c r="S57" s="98">
        <f>X54</f>
        <v>12</v>
      </c>
      <c r="T57" s="38"/>
      <c r="U57" s="58"/>
      <c r="V57" s="58"/>
      <c r="W57" s="58"/>
      <c r="X57" s="58"/>
      <c r="Y57" s="58"/>
      <c r="Z57" s="58"/>
      <c r="AA57" s="76"/>
      <c r="AB57" s="76"/>
    </row>
    <row r="58" spans="1:29" ht="6.75" customHeight="1" x14ac:dyDescent="0.25">
      <c r="A58" s="74"/>
      <c r="B58" s="74"/>
      <c r="C58" s="74"/>
      <c r="D58" s="58"/>
      <c r="E58" s="58"/>
      <c r="F58" s="74"/>
      <c r="G58" s="74"/>
      <c r="H58" s="75"/>
      <c r="I58" s="74"/>
      <c r="J58" s="74"/>
      <c r="K58" s="74"/>
      <c r="L58" s="74"/>
      <c r="M58" s="74"/>
      <c r="N58" s="74"/>
      <c r="O58" s="74"/>
      <c r="P58" s="74"/>
      <c r="Q58" s="74"/>
      <c r="R58" s="40"/>
      <c r="S58" s="40"/>
      <c r="T58" s="40"/>
      <c r="U58" s="58"/>
      <c r="V58" s="58"/>
      <c r="W58" s="58"/>
      <c r="X58" s="58"/>
      <c r="Y58" s="58"/>
      <c r="Z58" s="58"/>
      <c r="AA58" s="76"/>
      <c r="AB58" s="76"/>
    </row>
    <row r="59" spans="1:29" s="13" customFormat="1" x14ac:dyDescent="0.25">
      <c r="A59" s="78"/>
      <c r="B59" s="78"/>
      <c r="C59" s="78"/>
      <c r="D59" s="79"/>
      <c r="E59" s="133" t="s">
        <v>52</v>
      </c>
      <c r="F59" s="133"/>
      <c r="G59" s="133"/>
      <c r="H59" s="133"/>
      <c r="I59" s="133" t="s">
        <v>530</v>
      </c>
      <c r="J59" s="134"/>
      <c r="K59" s="134"/>
      <c r="L59" s="133" t="s">
        <v>531</v>
      </c>
      <c r="M59" s="133"/>
      <c r="N59" s="85" t="s">
        <v>28</v>
      </c>
      <c r="O59" s="85" t="s">
        <v>25</v>
      </c>
      <c r="P59" s="85" t="s">
        <v>29</v>
      </c>
      <c r="Q59" s="85" t="s">
        <v>4</v>
      </c>
      <c r="R59" s="79"/>
      <c r="S59" s="79"/>
      <c r="T59" s="79"/>
      <c r="U59" s="79"/>
      <c r="V59" s="79"/>
      <c r="W59" s="79"/>
      <c r="X59" s="79"/>
      <c r="Y59" s="79"/>
      <c r="Z59" s="79"/>
      <c r="AA59" s="80"/>
      <c r="AB59" s="80"/>
      <c r="AC59" s="4"/>
    </row>
    <row r="60" spans="1:29" x14ac:dyDescent="0.25">
      <c r="A60" s="74"/>
      <c r="B60" s="74"/>
      <c r="C60" s="74"/>
      <c r="D60" s="58"/>
      <c r="E60" s="133"/>
      <c r="F60" s="133"/>
      <c r="G60" s="133"/>
      <c r="H60" s="133"/>
      <c r="I60" s="135">
        <f>I57+K57+M57</f>
        <v>262</v>
      </c>
      <c r="J60" s="136"/>
      <c r="K60" s="136"/>
      <c r="L60" s="135">
        <f>J57+L57</f>
        <v>265</v>
      </c>
      <c r="M60" s="136"/>
      <c r="N60" s="86" t="str">
        <f>N57</f>
        <v>N.P.</v>
      </c>
      <c r="O60" s="86" t="str">
        <f>O57</f>
        <v>N.P.</v>
      </c>
      <c r="P60" s="86" t="str">
        <f>P57</f>
        <v>N.P.</v>
      </c>
      <c r="Q60" s="86" t="str">
        <f>Q57</f>
        <v>N.P.</v>
      </c>
      <c r="R60" s="58"/>
      <c r="S60" s="58"/>
      <c r="T60" s="58"/>
      <c r="U60" s="58"/>
      <c r="V60" s="58"/>
      <c r="W60" s="58"/>
      <c r="X60" s="58"/>
      <c r="Y60" s="58"/>
      <c r="Z60" s="58"/>
      <c r="AA60" s="76"/>
      <c r="AB60" s="76"/>
    </row>
    <row r="61" spans="1:29" x14ac:dyDescent="0.25">
      <c r="A61" s="74"/>
      <c r="B61" s="74"/>
      <c r="C61" s="74"/>
      <c r="D61" s="58"/>
      <c r="E61" s="58"/>
      <c r="F61" s="74"/>
      <c r="G61" s="74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</row>
    <row r="62" spans="1:29" x14ac:dyDescent="0.25">
      <c r="A62" s="74"/>
      <c r="B62" s="74"/>
      <c r="C62" s="74"/>
      <c r="D62" s="58"/>
      <c r="E62" s="58"/>
      <c r="F62" s="74"/>
      <c r="G62" s="74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</row>
    <row r="63" spans="1:29" x14ac:dyDescent="0.25">
      <c r="A63" s="2">
        <v>1</v>
      </c>
      <c r="B63" s="1" t="s">
        <v>38</v>
      </c>
      <c r="C63" s="1">
        <v>470</v>
      </c>
      <c r="D63" s="1" t="s">
        <v>294</v>
      </c>
      <c r="E63" s="1" t="s">
        <v>294</v>
      </c>
      <c r="F63" s="2">
        <v>2033</v>
      </c>
      <c r="G63" s="2" t="s">
        <v>10</v>
      </c>
      <c r="H63" s="11">
        <v>515</v>
      </c>
      <c r="I63" s="1">
        <v>15</v>
      </c>
      <c r="J63" s="1">
        <v>92</v>
      </c>
      <c r="K63" s="1">
        <v>95</v>
      </c>
      <c r="L63" s="1">
        <v>1</v>
      </c>
      <c r="M63" s="1">
        <v>4</v>
      </c>
      <c r="N63" s="1">
        <v>12</v>
      </c>
      <c r="O63" s="1">
        <v>47</v>
      </c>
      <c r="P63" s="2" t="s">
        <v>727</v>
      </c>
      <c r="Q63" s="2" t="s">
        <v>727</v>
      </c>
      <c r="R63" s="1">
        <v>4</v>
      </c>
      <c r="S63" s="1">
        <v>1</v>
      </c>
      <c r="T63" s="1">
        <v>0</v>
      </c>
      <c r="U63" s="1">
        <v>2</v>
      </c>
      <c r="V63" s="1">
        <v>10</v>
      </c>
      <c r="W63" s="1">
        <v>0</v>
      </c>
      <c r="X63" s="1">
        <v>6</v>
      </c>
      <c r="Y63" s="1">
        <f t="shared" ref="Y63:Y105" si="32">SUM(I63:X63)</f>
        <v>289</v>
      </c>
      <c r="Z63" s="1">
        <f t="shared" ref="Z63:Z65" si="33">H63-Y63</f>
        <v>226</v>
      </c>
      <c r="AA63" s="15">
        <f t="shared" ref="AA63:AA65" si="34">Y63/H63</f>
        <v>0.56116504854368932</v>
      </c>
      <c r="AB63" s="15">
        <f t="shared" ref="AB63:AB65" si="35">Z63/H63</f>
        <v>0.43883495145631068</v>
      </c>
    </row>
    <row r="64" spans="1:29" x14ac:dyDescent="0.25">
      <c r="A64" s="2">
        <v>2</v>
      </c>
      <c r="B64" s="1" t="s">
        <v>38</v>
      </c>
      <c r="C64" s="1">
        <v>470</v>
      </c>
      <c r="D64" s="1" t="s">
        <v>294</v>
      </c>
      <c r="E64" s="1" t="s">
        <v>294</v>
      </c>
      <c r="F64" s="2">
        <v>2033</v>
      </c>
      <c r="G64" s="2" t="s">
        <v>11</v>
      </c>
      <c r="H64" s="11">
        <v>515</v>
      </c>
      <c r="I64" s="1">
        <v>12</v>
      </c>
      <c r="J64" s="1">
        <v>108</v>
      </c>
      <c r="K64" s="1">
        <v>99</v>
      </c>
      <c r="L64" s="1">
        <v>2</v>
      </c>
      <c r="M64" s="1">
        <v>6</v>
      </c>
      <c r="N64" s="1">
        <v>10</v>
      </c>
      <c r="O64" s="1">
        <v>28</v>
      </c>
      <c r="P64" s="2" t="s">
        <v>727</v>
      </c>
      <c r="Q64" s="2" t="s">
        <v>727</v>
      </c>
      <c r="R64" s="1">
        <v>7</v>
      </c>
      <c r="S64" s="1">
        <v>3</v>
      </c>
      <c r="T64" s="1">
        <v>0</v>
      </c>
      <c r="U64" s="1">
        <v>2</v>
      </c>
      <c r="V64" s="1">
        <v>9</v>
      </c>
      <c r="W64" s="1">
        <v>0</v>
      </c>
      <c r="X64" s="1">
        <v>5</v>
      </c>
      <c r="Y64" s="1">
        <f t="shared" si="32"/>
        <v>291</v>
      </c>
      <c r="Z64" s="1">
        <f t="shared" si="33"/>
        <v>224</v>
      </c>
      <c r="AA64" s="15">
        <f t="shared" si="34"/>
        <v>0.56504854368932034</v>
      </c>
      <c r="AB64" s="15">
        <f t="shared" si="35"/>
        <v>0.43495145631067961</v>
      </c>
    </row>
    <row r="65" spans="1:29" x14ac:dyDescent="0.25">
      <c r="A65" s="2">
        <v>3</v>
      </c>
      <c r="B65" s="1" t="s">
        <v>38</v>
      </c>
      <c r="C65" s="1">
        <v>470</v>
      </c>
      <c r="D65" s="1" t="s">
        <v>294</v>
      </c>
      <c r="E65" s="1" t="s">
        <v>294</v>
      </c>
      <c r="F65" s="2">
        <v>2033</v>
      </c>
      <c r="G65" s="2" t="s">
        <v>12</v>
      </c>
      <c r="H65" s="11">
        <v>515</v>
      </c>
      <c r="I65" s="1">
        <v>17</v>
      </c>
      <c r="J65" s="1">
        <v>89</v>
      </c>
      <c r="K65" s="1">
        <v>88</v>
      </c>
      <c r="L65" s="1">
        <v>1</v>
      </c>
      <c r="M65" s="1">
        <v>6</v>
      </c>
      <c r="N65" s="1">
        <v>11</v>
      </c>
      <c r="O65" s="1">
        <v>29</v>
      </c>
      <c r="P65" s="2" t="s">
        <v>727</v>
      </c>
      <c r="Q65" s="2" t="s">
        <v>727</v>
      </c>
      <c r="R65" s="1">
        <v>16</v>
      </c>
      <c r="S65" s="1">
        <v>2</v>
      </c>
      <c r="T65" s="1">
        <v>0</v>
      </c>
      <c r="U65" s="1">
        <v>3</v>
      </c>
      <c r="V65" s="1">
        <v>12</v>
      </c>
      <c r="W65" s="1">
        <v>1</v>
      </c>
      <c r="X65" s="1">
        <v>10</v>
      </c>
      <c r="Y65" s="1">
        <f t="shared" si="32"/>
        <v>285</v>
      </c>
      <c r="Z65" s="1">
        <f t="shared" si="33"/>
        <v>230</v>
      </c>
      <c r="AA65" s="15">
        <f t="shared" si="34"/>
        <v>0.55339805825242716</v>
      </c>
      <c r="AB65" s="15">
        <f t="shared" si="35"/>
        <v>0.44660194174757284</v>
      </c>
    </row>
    <row r="66" spans="1:29" x14ac:dyDescent="0.25">
      <c r="A66" s="2">
        <v>4</v>
      </c>
      <c r="B66" s="1" t="s">
        <v>38</v>
      </c>
      <c r="C66" s="1">
        <v>470</v>
      </c>
      <c r="D66" s="1" t="s">
        <v>294</v>
      </c>
      <c r="E66" s="1" t="s">
        <v>294</v>
      </c>
      <c r="F66" s="2">
        <v>2034</v>
      </c>
      <c r="G66" s="2" t="s">
        <v>10</v>
      </c>
      <c r="H66" s="11">
        <v>640</v>
      </c>
      <c r="I66" s="1">
        <v>20</v>
      </c>
      <c r="J66" s="1">
        <v>68</v>
      </c>
      <c r="K66" s="1">
        <v>124</v>
      </c>
      <c r="L66" s="1">
        <v>3</v>
      </c>
      <c r="M66" s="1">
        <v>10</v>
      </c>
      <c r="N66" s="1">
        <v>12</v>
      </c>
      <c r="O66" s="1">
        <v>65</v>
      </c>
      <c r="P66" s="2" t="s">
        <v>727</v>
      </c>
      <c r="Q66" s="2" t="s">
        <v>727</v>
      </c>
      <c r="R66" s="1">
        <v>13</v>
      </c>
      <c r="S66" s="1">
        <v>2</v>
      </c>
      <c r="T66" s="1">
        <v>0</v>
      </c>
      <c r="U66" s="1">
        <v>1</v>
      </c>
      <c r="V66" s="1">
        <v>8</v>
      </c>
      <c r="W66" s="1">
        <v>0</v>
      </c>
      <c r="X66" s="1">
        <v>10</v>
      </c>
      <c r="Y66" s="1">
        <f t="shared" si="32"/>
        <v>336</v>
      </c>
      <c r="Z66" s="1">
        <f t="shared" ref="Z66:Z105" si="36">H66-Y66</f>
        <v>304</v>
      </c>
      <c r="AA66" s="15">
        <f t="shared" ref="AA66:AA105" si="37">Y66/H66</f>
        <v>0.52500000000000002</v>
      </c>
      <c r="AB66" s="15">
        <f t="shared" ref="AB66:AB105" si="38">Z66/H66</f>
        <v>0.47499999999999998</v>
      </c>
    </row>
    <row r="67" spans="1:29" x14ac:dyDescent="0.25">
      <c r="A67" s="2">
        <v>5</v>
      </c>
      <c r="B67" s="1" t="s">
        <v>38</v>
      </c>
      <c r="C67" s="1">
        <v>470</v>
      </c>
      <c r="D67" s="1" t="s">
        <v>294</v>
      </c>
      <c r="E67" s="1" t="s">
        <v>294</v>
      </c>
      <c r="F67" s="2">
        <v>2034</v>
      </c>
      <c r="G67" s="2" t="s">
        <v>11</v>
      </c>
      <c r="H67" s="11">
        <v>640</v>
      </c>
      <c r="I67" s="1">
        <v>6</v>
      </c>
      <c r="J67" s="1">
        <v>74</v>
      </c>
      <c r="K67" s="1">
        <v>127</v>
      </c>
      <c r="L67" s="1">
        <v>4</v>
      </c>
      <c r="M67" s="1">
        <v>8</v>
      </c>
      <c r="N67" s="1">
        <v>10</v>
      </c>
      <c r="O67" s="1">
        <v>41</v>
      </c>
      <c r="P67" s="2" t="s">
        <v>727</v>
      </c>
      <c r="Q67" s="2" t="s">
        <v>727</v>
      </c>
      <c r="R67" s="1">
        <v>8</v>
      </c>
      <c r="S67" s="1">
        <v>2</v>
      </c>
      <c r="T67" s="1">
        <v>0</v>
      </c>
      <c r="U67" s="1">
        <v>2</v>
      </c>
      <c r="V67" s="1">
        <v>7</v>
      </c>
      <c r="W67" s="1">
        <v>1</v>
      </c>
      <c r="X67" s="1">
        <v>8</v>
      </c>
      <c r="Y67" s="1">
        <f t="shared" si="32"/>
        <v>298</v>
      </c>
      <c r="Z67" s="1">
        <f t="shared" si="36"/>
        <v>342</v>
      </c>
      <c r="AA67" s="15">
        <f t="shared" si="37"/>
        <v>0.46562500000000001</v>
      </c>
      <c r="AB67" s="15">
        <f t="shared" si="38"/>
        <v>0.53437500000000004</v>
      </c>
    </row>
    <row r="68" spans="1:29" x14ac:dyDescent="0.25">
      <c r="A68" s="2">
        <v>6</v>
      </c>
      <c r="B68" s="1" t="s">
        <v>38</v>
      </c>
      <c r="C68" s="1">
        <v>470</v>
      </c>
      <c r="D68" s="1" t="s">
        <v>294</v>
      </c>
      <c r="E68" s="1" t="s">
        <v>294</v>
      </c>
      <c r="F68" s="2">
        <v>2034</v>
      </c>
      <c r="G68" s="2" t="s">
        <v>12</v>
      </c>
      <c r="H68" s="11">
        <v>640</v>
      </c>
      <c r="I68" s="1">
        <v>10</v>
      </c>
      <c r="J68" s="1">
        <v>79</v>
      </c>
      <c r="K68" s="1">
        <v>115</v>
      </c>
      <c r="L68" s="1">
        <v>2</v>
      </c>
      <c r="M68" s="1">
        <v>6</v>
      </c>
      <c r="N68" s="1">
        <v>9</v>
      </c>
      <c r="O68" s="1">
        <v>42</v>
      </c>
      <c r="P68" s="2" t="s">
        <v>727</v>
      </c>
      <c r="Q68" s="2" t="s">
        <v>727</v>
      </c>
      <c r="R68" s="1">
        <v>7</v>
      </c>
      <c r="S68" s="1">
        <v>3</v>
      </c>
      <c r="T68" s="1">
        <v>0</v>
      </c>
      <c r="U68" s="1">
        <v>0</v>
      </c>
      <c r="V68" s="1">
        <v>10</v>
      </c>
      <c r="W68" s="1">
        <v>0</v>
      </c>
      <c r="X68" s="1">
        <v>9</v>
      </c>
      <c r="Y68" s="1">
        <f t="shared" si="32"/>
        <v>292</v>
      </c>
      <c r="Z68" s="1">
        <f t="shared" si="36"/>
        <v>348</v>
      </c>
      <c r="AA68" s="15">
        <f t="shared" si="37"/>
        <v>0.45624999999999999</v>
      </c>
      <c r="AB68" s="15">
        <f t="shared" si="38"/>
        <v>0.54374999999999996</v>
      </c>
    </row>
    <row r="69" spans="1:29" x14ac:dyDescent="0.25">
      <c r="A69" s="2">
        <v>7</v>
      </c>
      <c r="B69" s="1" t="s">
        <v>38</v>
      </c>
      <c r="C69" s="1">
        <v>470</v>
      </c>
      <c r="D69" s="1" t="s">
        <v>294</v>
      </c>
      <c r="E69" s="1" t="s">
        <v>294</v>
      </c>
      <c r="F69" s="2">
        <v>2034</v>
      </c>
      <c r="G69" s="2" t="s">
        <v>13</v>
      </c>
      <c r="H69" s="11">
        <v>640</v>
      </c>
      <c r="I69" s="1">
        <v>8</v>
      </c>
      <c r="J69" s="1">
        <v>74</v>
      </c>
      <c r="K69" s="1">
        <v>116</v>
      </c>
      <c r="L69" s="1">
        <v>0</v>
      </c>
      <c r="M69" s="1">
        <v>4</v>
      </c>
      <c r="N69" s="1">
        <v>11</v>
      </c>
      <c r="O69" s="1">
        <v>49</v>
      </c>
      <c r="P69" s="2" t="s">
        <v>727</v>
      </c>
      <c r="Q69" s="2" t="s">
        <v>727</v>
      </c>
      <c r="R69" s="1">
        <v>9</v>
      </c>
      <c r="S69" s="1">
        <v>0</v>
      </c>
      <c r="T69" s="1">
        <v>0</v>
      </c>
      <c r="U69" s="1">
        <v>3</v>
      </c>
      <c r="V69" s="1">
        <v>10</v>
      </c>
      <c r="W69" s="1">
        <v>2</v>
      </c>
      <c r="X69" s="1">
        <v>13</v>
      </c>
      <c r="Y69" s="1">
        <f t="shared" si="32"/>
        <v>299</v>
      </c>
      <c r="Z69" s="1">
        <f t="shared" si="36"/>
        <v>341</v>
      </c>
      <c r="AA69" s="15">
        <f t="shared" si="37"/>
        <v>0.46718749999999998</v>
      </c>
      <c r="AB69" s="15">
        <f t="shared" si="38"/>
        <v>0.53281250000000002</v>
      </c>
    </row>
    <row r="70" spans="1:29" x14ac:dyDescent="0.25">
      <c r="A70" s="2">
        <v>8</v>
      </c>
      <c r="B70" s="1" t="s">
        <v>38</v>
      </c>
      <c r="C70" s="1">
        <v>470</v>
      </c>
      <c r="D70" s="1" t="s">
        <v>294</v>
      </c>
      <c r="E70" s="1" t="s">
        <v>294</v>
      </c>
      <c r="F70" s="2">
        <v>2035</v>
      </c>
      <c r="G70" s="2" t="s">
        <v>10</v>
      </c>
      <c r="H70" s="11">
        <v>624</v>
      </c>
      <c r="I70" s="1">
        <v>9</v>
      </c>
      <c r="J70" s="1">
        <v>106</v>
      </c>
      <c r="K70" s="1">
        <v>152</v>
      </c>
      <c r="L70" s="1">
        <v>4</v>
      </c>
      <c r="M70" s="1">
        <v>5</v>
      </c>
      <c r="N70" s="1">
        <v>12</v>
      </c>
      <c r="O70" s="1">
        <v>33</v>
      </c>
      <c r="P70" s="2" t="s">
        <v>727</v>
      </c>
      <c r="Q70" s="2" t="s">
        <v>727</v>
      </c>
      <c r="R70" s="1">
        <v>27</v>
      </c>
      <c r="S70" s="1">
        <v>4</v>
      </c>
      <c r="T70" s="1">
        <v>0</v>
      </c>
      <c r="U70" s="1">
        <v>8</v>
      </c>
      <c r="V70" s="1">
        <v>13</v>
      </c>
      <c r="W70" s="1">
        <v>1</v>
      </c>
      <c r="X70" s="1">
        <v>9</v>
      </c>
      <c r="Y70" s="1">
        <f t="shared" si="32"/>
        <v>383</v>
      </c>
      <c r="Z70" s="1">
        <f t="shared" si="36"/>
        <v>241</v>
      </c>
      <c r="AA70" s="15">
        <f t="shared" si="37"/>
        <v>0.61378205128205132</v>
      </c>
      <c r="AB70" s="15">
        <f t="shared" si="38"/>
        <v>0.38621794871794873</v>
      </c>
    </row>
    <row r="71" spans="1:29" x14ac:dyDescent="0.25">
      <c r="A71" s="2">
        <v>9</v>
      </c>
      <c r="B71" s="1" t="s">
        <v>38</v>
      </c>
      <c r="C71" s="1">
        <v>470</v>
      </c>
      <c r="D71" s="1" t="s">
        <v>294</v>
      </c>
      <c r="E71" s="1" t="s">
        <v>294</v>
      </c>
      <c r="F71" s="2">
        <v>2035</v>
      </c>
      <c r="G71" s="2" t="s">
        <v>11</v>
      </c>
      <c r="H71" s="11">
        <v>624</v>
      </c>
      <c r="I71" s="1">
        <v>12</v>
      </c>
      <c r="J71" s="1">
        <v>80</v>
      </c>
      <c r="K71" s="1">
        <v>173</v>
      </c>
      <c r="L71" s="1">
        <v>2</v>
      </c>
      <c r="M71" s="1">
        <v>12</v>
      </c>
      <c r="N71" s="1">
        <v>10</v>
      </c>
      <c r="O71" s="1">
        <v>27</v>
      </c>
      <c r="P71" s="2" t="s">
        <v>727</v>
      </c>
      <c r="Q71" s="2" t="s">
        <v>727</v>
      </c>
      <c r="R71" s="1">
        <v>14</v>
      </c>
      <c r="S71" s="1">
        <v>3</v>
      </c>
      <c r="T71" s="1">
        <v>0</v>
      </c>
      <c r="U71" s="1">
        <v>5</v>
      </c>
      <c r="V71" s="1">
        <v>11</v>
      </c>
      <c r="W71" s="1">
        <v>0</v>
      </c>
      <c r="X71" s="1">
        <v>11</v>
      </c>
      <c r="Y71" s="1">
        <f t="shared" si="32"/>
        <v>360</v>
      </c>
      <c r="Z71" s="1">
        <f t="shared" si="36"/>
        <v>264</v>
      </c>
      <c r="AA71" s="15">
        <f t="shared" si="37"/>
        <v>0.57692307692307687</v>
      </c>
      <c r="AB71" s="15">
        <f t="shared" si="38"/>
        <v>0.42307692307692307</v>
      </c>
    </row>
    <row r="72" spans="1:29" x14ac:dyDescent="0.25">
      <c r="A72" s="2">
        <v>10</v>
      </c>
      <c r="B72" s="1" t="s">
        <v>38</v>
      </c>
      <c r="C72" s="1">
        <v>470</v>
      </c>
      <c r="D72" s="1" t="s">
        <v>294</v>
      </c>
      <c r="E72" s="1" t="s">
        <v>294</v>
      </c>
      <c r="F72" s="2">
        <v>2035</v>
      </c>
      <c r="G72" s="2" t="s">
        <v>12</v>
      </c>
      <c r="H72" s="11">
        <v>624</v>
      </c>
      <c r="I72" s="1">
        <v>15</v>
      </c>
      <c r="J72" s="1">
        <v>90</v>
      </c>
      <c r="K72" s="1">
        <v>170</v>
      </c>
      <c r="L72" s="1">
        <v>4</v>
      </c>
      <c r="M72" s="1">
        <v>6</v>
      </c>
      <c r="N72" s="1">
        <v>9</v>
      </c>
      <c r="O72" s="1">
        <v>35</v>
      </c>
      <c r="P72" s="2" t="s">
        <v>727</v>
      </c>
      <c r="Q72" s="2" t="s">
        <v>727</v>
      </c>
      <c r="R72" s="1">
        <v>12</v>
      </c>
      <c r="S72" s="1">
        <v>1</v>
      </c>
      <c r="T72" s="1">
        <v>0</v>
      </c>
      <c r="U72" s="1">
        <v>10</v>
      </c>
      <c r="V72" s="1">
        <v>7</v>
      </c>
      <c r="W72" s="1">
        <v>0</v>
      </c>
      <c r="X72" s="1">
        <v>13</v>
      </c>
      <c r="Y72" s="1">
        <f t="shared" si="32"/>
        <v>372</v>
      </c>
      <c r="Z72" s="1">
        <f t="shared" si="36"/>
        <v>252</v>
      </c>
      <c r="AA72" s="15">
        <f t="shared" si="37"/>
        <v>0.59615384615384615</v>
      </c>
      <c r="AB72" s="15">
        <f t="shared" si="38"/>
        <v>0.40384615384615385</v>
      </c>
    </row>
    <row r="73" spans="1:29" x14ac:dyDescent="0.25">
      <c r="A73" s="2">
        <v>11</v>
      </c>
      <c r="B73" s="1" t="s">
        <v>38</v>
      </c>
      <c r="C73" s="1">
        <v>470</v>
      </c>
      <c r="D73" s="1" t="s">
        <v>294</v>
      </c>
      <c r="E73" s="1" t="s">
        <v>294</v>
      </c>
      <c r="F73" s="2">
        <v>2036</v>
      </c>
      <c r="G73" s="2" t="s">
        <v>10</v>
      </c>
      <c r="H73" s="11">
        <v>604</v>
      </c>
      <c r="I73" s="1">
        <v>19</v>
      </c>
      <c r="J73" s="1">
        <v>106</v>
      </c>
      <c r="K73" s="1">
        <v>137</v>
      </c>
      <c r="L73" s="1">
        <v>1</v>
      </c>
      <c r="M73" s="1">
        <v>7</v>
      </c>
      <c r="N73" s="1">
        <v>15</v>
      </c>
      <c r="O73" s="1">
        <v>22</v>
      </c>
      <c r="P73" s="2" t="s">
        <v>727</v>
      </c>
      <c r="Q73" s="2" t="s">
        <v>727</v>
      </c>
      <c r="R73" s="1">
        <v>17</v>
      </c>
      <c r="S73" s="1">
        <v>1</v>
      </c>
      <c r="T73" s="1">
        <v>0</v>
      </c>
      <c r="U73" s="1">
        <v>6</v>
      </c>
      <c r="V73" s="1">
        <v>7</v>
      </c>
      <c r="W73" s="1">
        <v>0</v>
      </c>
      <c r="X73" s="1">
        <v>6</v>
      </c>
      <c r="Y73" s="1">
        <f t="shared" si="32"/>
        <v>344</v>
      </c>
      <c r="Z73" s="1">
        <f t="shared" si="36"/>
        <v>260</v>
      </c>
      <c r="AA73" s="15">
        <f t="shared" si="37"/>
        <v>0.56953642384105962</v>
      </c>
      <c r="AB73" s="15">
        <f t="shared" si="38"/>
        <v>0.43046357615894038</v>
      </c>
    </row>
    <row r="74" spans="1:29" x14ac:dyDescent="0.25">
      <c r="A74" s="2">
        <v>12</v>
      </c>
      <c r="B74" s="1" t="s">
        <v>38</v>
      </c>
      <c r="C74" s="1">
        <v>470</v>
      </c>
      <c r="D74" s="1" t="s">
        <v>294</v>
      </c>
      <c r="E74" s="1" t="s">
        <v>294</v>
      </c>
      <c r="F74" s="2">
        <v>2036</v>
      </c>
      <c r="G74" s="2" t="s">
        <v>11</v>
      </c>
      <c r="H74" s="11">
        <v>605</v>
      </c>
      <c r="I74" s="1">
        <v>18</v>
      </c>
      <c r="J74" s="1">
        <v>87</v>
      </c>
      <c r="K74" s="1">
        <v>147</v>
      </c>
      <c r="L74" s="1">
        <v>2</v>
      </c>
      <c r="M74" s="1">
        <v>8</v>
      </c>
      <c r="N74" s="1">
        <v>10</v>
      </c>
      <c r="O74" s="1">
        <v>31</v>
      </c>
      <c r="P74" s="2" t="s">
        <v>727</v>
      </c>
      <c r="Q74" s="2" t="s">
        <v>727</v>
      </c>
      <c r="R74" s="1">
        <v>14</v>
      </c>
      <c r="S74" s="1">
        <v>3</v>
      </c>
      <c r="T74" s="1">
        <v>0</v>
      </c>
      <c r="U74" s="1">
        <v>4</v>
      </c>
      <c r="V74" s="1">
        <v>7</v>
      </c>
      <c r="W74" s="1">
        <v>0</v>
      </c>
      <c r="X74" s="1">
        <v>9</v>
      </c>
      <c r="Y74" s="1">
        <f t="shared" si="32"/>
        <v>340</v>
      </c>
      <c r="Z74" s="1">
        <f t="shared" si="36"/>
        <v>265</v>
      </c>
      <c r="AA74" s="15">
        <f t="shared" si="37"/>
        <v>0.56198347107438018</v>
      </c>
      <c r="AB74" s="15">
        <f t="shared" si="38"/>
        <v>0.43801652892561982</v>
      </c>
    </row>
    <row r="75" spans="1:29" x14ac:dyDescent="0.25">
      <c r="A75" s="2">
        <v>13</v>
      </c>
      <c r="B75" s="1" t="s">
        <v>38</v>
      </c>
      <c r="C75" s="1">
        <v>470</v>
      </c>
      <c r="D75" s="1" t="s">
        <v>294</v>
      </c>
      <c r="E75" s="1" t="s">
        <v>294</v>
      </c>
      <c r="F75" s="2">
        <v>2036</v>
      </c>
      <c r="G75" s="2" t="s">
        <v>12</v>
      </c>
      <c r="H75" s="11">
        <v>605</v>
      </c>
      <c r="I75" s="1">
        <v>17</v>
      </c>
      <c r="J75" s="1">
        <v>83</v>
      </c>
      <c r="K75" s="1">
        <v>119</v>
      </c>
      <c r="L75" s="1">
        <v>5</v>
      </c>
      <c r="M75" s="1">
        <v>7</v>
      </c>
      <c r="N75" s="1">
        <v>6</v>
      </c>
      <c r="O75" s="1">
        <v>34</v>
      </c>
      <c r="P75" s="2" t="s">
        <v>727</v>
      </c>
      <c r="Q75" s="2" t="s">
        <v>727</v>
      </c>
      <c r="R75" s="1">
        <v>13</v>
      </c>
      <c r="S75" s="1">
        <v>1</v>
      </c>
      <c r="T75" s="1">
        <v>0</v>
      </c>
      <c r="U75" s="1">
        <v>3</v>
      </c>
      <c r="V75" s="1">
        <v>6</v>
      </c>
      <c r="W75" s="1">
        <v>1</v>
      </c>
      <c r="X75" s="1">
        <v>11</v>
      </c>
      <c r="Y75" s="1">
        <f t="shared" si="32"/>
        <v>306</v>
      </c>
      <c r="Z75" s="1">
        <f t="shared" si="36"/>
        <v>299</v>
      </c>
      <c r="AA75" s="15">
        <f t="shared" si="37"/>
        <v>0.5057851239669422</v>
      </c>
      <c r="AB75" s="15">
        <f t="shared" si="38"/>
        <v>0.49421487603305786</v>
      </c>
    </row>
    <row r="76" spans="1:29" x14ac:dyDescent="0.25">
      <c r="A76" s="2">
        <v>14</v>
      </c>
      <c r="B76" s="1" t="s">
        <v>38</v>
      </c>
      <c r="C76" s="1">
        <v>470</v>
      </c>
      <c r="D76" s="1" t="s">
        <v>294</v>
      </c>
      <c r="E76" s="1" t="s">
        <v>295</v>
      </c>
      <c r="F76" s="2">
        <v>2037</v>
      </c>
      <c r="G76" s="2" t="s">
        <v>10</v>
      </c>
      <c r="H76" s="11">
        <v>532</v>
      </c>
      <c r="I76" s="1">
        <v>4</v>
      </c>
      <c r="J76" s="1">
        <v>31</v>
      </c>
      <c r="K76" s="1">
        <v>97</v>
      </c>
      <c r="L76" s="1">
        <v>7</v>
      </c>
      <c r="M76" s="1">
        <v>3</v>
      </c>
      <c r="N76" s="1">
        <v>0</v>
      </c>
      <c r="O76" s="1">
        <v>75</v>
      </c>
      <c r="P76" s="2" t="s">
        <v>727</v>
      </c>
      <c r="Q76" s="2" t="s">
        <v>727</v>
      </c>
      <c r="R76" s="1">
        <v>4</v>
      </c>
      <c r="S76" s="1">
        <v>4</v>
      </c>
      <c r="T76" s="1">
        <v>1</v>
      </c>
      <c r="U76" s="1">
        <v>4</v>
      </c>
      <c r="V76" s="1">
        <v>1</v>
      </c>
      <c r="W76" s="1">
        <v>0</v>
      </c>
      <c r="X76" s="1">
        <v>10</v>
      </c>
      <c r="Y76" s="1">
        <f t="shared" si="32"/>
        <v>241</v>
      </c>
      <c r="Z76" s="1">
        <f t="shared" si="36"/>
        <v>291</v>
      </c>
      <c r="AA76" s="15">
        <f t="shared" si="37"/>
        <v>0.45300751879699247</v>
      </c>
      <c r="AB76" s="15">
        <f t="shared" si="38"/>
        <v>0.54699248120300747</v>
      </c>
    </row>
    <row r="77" spans="1:29" x14ac:dyDescent="0.25">
      <c r="A77" s="2">
        <v>15</v>
      </c>
      <c r="B77" s="1" t="s">
        <v>38</v>
      </c>
      <c r="C77" s="1">
        <v>470</v>
      </c>
      <c r="D77" s="1" t="s">
        <v>294</v>
      </c>
      <c r="E77" s="1" t="s">
        <v>295</v>
      </c>
      <c r="F77" s="2">
        <v>2037</v>
      </c>
      <c r="G77" s="2" t="s">
        <v>11</v>
      </c>
      <c r="H77" s="11">
        <v>533</v>
      </c>
      <c r="I77" s="1">
        <v>7</v>
      </c>
      <c r="J77" s="1">
        <v>29</v>
      </c>
      <c r="K77" s="1">
        <v>112</v>
      </c>
      <c r="L77" s="1">
        <v>5</v>
      </c>
      <c r="M77" s="1">
        <v>7</v>
      </c>
      <c r="N77" s="1">
        <v>1</v>
      </c>
      <c r="O77" s="1">
        <v>55</v>
      </c>
      <c r="P77" s="2" t="s">
        <v>727</v>
      </c>
      <c r="Q77" s="2" t="s">
        <v>727</v>
      </c>
      <c r="R77" s="1">
        <v>5</v>
      </c>
      <c r="S77" s="1">
        <v>0</v>
      </c>
      <c r="T77" s="1">
        <v>0</v>
      </c>
      <c r="U77" s="1">
        <v>2</v>
      </c>
      <c r="V77" s="1">
        <v>2</v>
      </c>
      <c r="W77" s="1">
        <v>0</v>
      </c>
      <c r="X77" s="1">
        <v>10</v>
      </c>
      <c r="Y77" s="1">
        <f t="shared" si="32"/>
        <v>235</v>
      </c>
      <c r="Z77" s="1">
        <f t="shared" si="36"/>
        <v>298</v>
      </c>
      <c r="AA77" s="15">
        <f t="shared" si="37"/>
        <v>0.44090056285178236</v>
      </c>
      <c r="AB77" s="15">
        <f t="shared" si="38"/>
        <v>0.55909943714821764</v>
      </c>
    </row>
    <row r="78" spans="1:29" x14ac:dyDescent="0.25">
      <c r="A78" s="2">
        <v>16</v>
      </c>
      <c r="B78" s="1" t="s">
        <v>38</v>
      </c>
      <c r="C78" s="1">
        <v>470</v>
      </c>
      <c r="D78" s="1" t="s">
        <v>294</v>
      </c>
      <c r="E78" s="1" t="s">
        <v>296</v>
      </c>
      <c r="F78" s="2">
        <v>2038</v>
      </c>
      <c r="G78" s="2" t="s">
        <v>10</v>
      </c>
      <c r="H78" s="11">
        <v>641</v>
      </c>
      <c r="I78" s="1">
        <v>11</v>
      </c>
      <c r="J78" s="1">
        <v>70</v>
      </c>
      <c r="K78" s="1">
        <v>83</v>
      </c>
      <c r="L78" s="1">
        <v>12</v>
      </c>
      <c r="M78" s="1">
        <v>12</v>
      </c>
      <c r="N78" s="1">
        <v>4</v>
      </c>
      <c r="O78" s="1">
        <v>21</v>
      </c>
      <c r="P78" s="2" t="s">
        <v>727</v>
      </c>
      <c r="Q78" s="2" t="s">
        <v>727</v>
      </c>
      <c r="R78" s="1">
        <v>4</v>
      </c>
      <c r="S78" s="1">
        <v>1</v>
      </c>
      <c r="T78" s="1">
        <v>0</v>
      </c>
      <c r="U78" s="1">
        <v>2</v>
      </c>
      <c r="V78" s="1">
        <v>5</v>
      </c>
      <c r="W78" s="1">
        <v>0</v>
      </c>
      <c r="X78" s="1">
        <v>22</v>
      </c>
      <c r="Y78" s="1">
        <f t="shared" si="32"/>
        <v>247</v>
      </c>
      <c r="Z78" s="1">
        <f t="shared" si="36"/>
        <v>394</v>
      </c>
      <c r="AA78" s="15">
        <f t="shared" si="37"/>
        <v>0.38533541341653665</v>
      </c>
      <c r="AB78" s="15">
        <f t="shared" si="38"/>
        <v>0.61466458658346335</v>
      </c>
    </row>
    <row r="79" spans="1:29" x14ac:dyDescent="0.25">
      <c r="A79" s="2">
        <v>17</v>
      </c>
      <c r="B79" s="1" t="s">
        <v>38</v>
      </c>
      <c r="C79" s="1">
        <v>470</v>
      </c>
      <c r="D79" s="1" t="s">
        <v>294</v>
      </c>
      <c r="E79" s="1" t="s">
        <v>297</v>
      </c>
      <c r="F79" s="2">
        <v>2039</v>
      </c>
      <c r="G79" s="2" t="s">
        <v>10</v>
      </c>
      <c r="H79" s="11">
        <v>711</v>
      </c>
      <c r="I79" s="1">
        <v>12</v>
      </c>
      <c r="J79" s="1">
        <v>68</v>
      </c>
      <c r="K79" s="1">
        <v>86</v>
      </c>
      <c r="L79" s="1">
        <v>4</v>
      </c>
      <c r="M79" s="1">
        <v>4</v>
      </c>
      <c r="N79" s="1">
        <v>5</v>
      </c>
      <c r="O79" s="1">
        <v>103</v>
      </c>
      <c r="P79" s="2" t="s">
        <v>727</v>
      </c>
      <c r="Q79" s="2" t="s">
        <v>727</v>
      </c>
      <c r="R79" s="1">
        <v>2</v>
      </c>
      <c r="S79" s="1">
        <v>5</v>
      </c>
      <c r="T79" s="1">
        <v>0</v>
      </c>
      <c r="U79" s="1">
        <v>1</v>
      </c>
      <c r="V79" s="1">
        <v>2</v>
      </c>
      <c r="W79" s="1">
        <v>0</v>
      </c>
      <c r="X79" s="1">
        <v>14</v>
      </c>
      <c r="Y79" s="1">
        <f t="shared" si="32"/>
        <v>306</v>
      </c>
      <c r="Z79" s="1">
        <f t="shared" si="36"/>
        <v>405</v>
      </c>
      <c r="AA79" s="15">
        <f t="shared" si="37"/>
        <v>0.43037974683544306</v>
      </c>
      <c r="AB79" s="15">
        <f t="shared" si="38"/>
        <v>0.569620253164557</v>
      </c>
    </row>
    <row r="80" spans="1:29" s="20" customFormat="1" x14ac:dyDescent="0.25">
      <c r="A80" s="42">
        <v>18</v>
      </c>
      <c r="B80" s="43" t="s">
        <v>38</v>
      </c>
      <c r="C80" s="43">
        <v>470</v>
      </c>
      <c r="D80" s="1" t="s">
        <v>294</v>
      </c>
      <c r="E80" s="43" t="s">
        <v>298</v>
      </c>
      <c r="F80" s="42">
        <v>2039</v>
      </c>
      <c r="G80" s="42" t="s">
        <v>19</v>
      </c>
      <c r="H80" s="25">
        <v>537</v>
      </c>
      <c r="I80" s="43">
        <v>1</v>
      </c>
      <c r="J80" s="43">
        <v>2</v>
      </c>
      <c r="K80" s="43">
        <v>2</v>
      </c>
      <c r="L80" s="43">
        <v>2</v>
      </c>
      <c r="M80" s="43">
        <v>2</v>
      </c>
      <c r="N80" s="43">
        <v>1</v>
      </c>
      <c r="O80" s="43">
        <v>486</v>
      </c>
      <c r="P80" s="2" t="s">
        <v>727</v>
      </c>
      <c r="Q80" s="2" t="s">
        <v>727</v>
      </c>
      <c r="R80" s="43">
        <v>0</v>
      </c>
      <c r="S80" s="43">
        <v>0</v>
      </c>
      <c r="T80" s="43">
        <v>0</v>
      </c>
      <c r="U80" s="43">
        <v>0</v>
      </c>
      <c r="V80" s="43">
        <v>0</v>
      </c>
      <c r="W80" s="43">
        <v>0</v>
      </c>
      <c r="X80" s="43">
        <v>9</v>
      </c>
      <c r="Y80" s="43">
        <f t="shared" si="32"/>
        <v>505</v>
      </c>
      <c r="Z80" s="1">
        <f t="shared" si="36"/>
        <v>32</v>
      </c>
      <c r="AA80" s="15">
        <f t="shared" si="37"/>
        <v>0.94040968342644315</v>
      </c>
      <c r="AB80" s="15">
        <f t="shared" si="38"/>
        <v>5.9590316573556797E-2</v>
      </c>
      <c r="AC80" s="4"/>
    </row>
    <row r="81" spans="1:28" x14ac:dyDescent="0.25">
      <c r="A81" s="2">
        <v>19</v>
      </c>
      <c r="B81" s="1" t="s">
        <v>38</v>
      </c>
      <c r="C81" s="1">
        <v>470</v>
      </c>
      <c r="D81" s="1" t="s">
        <v>294</v>
      </c>
      <c r="E81" s="1" t="s">
        <v>298</v>
      </c>
      <c r="F81" s="2">
        <v>2039</v>
      </c>
      <c r="G81" s="2" t="s">
        <v>20</v>
      </c>
      <c r="H81" s="11">
        <v>108</v>
      </c>
      <c r="I81" s="1">
        <v>71</v>
      </c>
      <c r="J81" s="1">
        <v>5</v>
      </c>
      <c r="K81" s="1">
        <v>3</v>
      </c>
      <c r="L81" s="1">
        <v>0</v>
      </c>
      <c r="M81" s="1">
        <v>0</v>
      </c>
      <c r="N81" s="1">
        <v>0</v>
      </c>
      <c r="O81" s="1">
        <v>5</v>
      </c>
      <c r="P81" s="2" t="s">
        <v>727</v>
      </c>
      <c r="Q81" s="2" t="s">
        <v>727</v>
      </c>
      <c r="R81" s="1">
        <v>0</v>
      </c>
      <c r="S81" s="1">
        <v>0</v>
      </c>
      <c r="T81" s="1">
        <v>0</v>
      </c>
      <c r="U81" s="1">
        <v>0</v>
      </c>
      <c r="V81" s="1">
        <v>1</v>
      </c>
      <c r="W81" s="1">
        <v>0</v>
      </c>
      <c r="X81" s="1">
        <v>3</v>
      </c>
      <c r="Y81" s="1">
        <f t="shared" si="32"/>
        <v>88</v>
      </c>
      <c r="Z81" s="1">
        <f t="shared" si="36"/>
        <v>20</v>
      </c>
      <c r="AA81" s="15">
        <f t="shared" si="37"/>
        <v>0.81481481481481477</v>
      </c>
      <c r="AB81" s="15">
        <f t="shared" si="38"/>
        <v>0.18518518518518517</v>
      </c>
    </row>
    <row r="82" spans="1:28" x14ac:dyDescent="0.25">
      <c r="A82" s="2">
        <v>20</v>
      </c>
      <c r="B82" s="1" t="s">
        <v>38</v>
      </c>
      <c r="C82" s="1">
        <v>470</v>
      </c>
      <c r="D82" s="1" t="s">
        <v>294</v>
      </c>
      <c r="E82" s="1" t="s">
        <v>299</v>
      </c>
      <c r="F82" s="2">
        <v>2040</v>
      </c>
      <c r="G82" s="2" t="s">
        <v>10</v>
      </c>
      <c r="H82" s="11">
        <v>381</v>
      </c>
      <c r="I82" s="1">
        <v>7</v>
      </c>
      <c r="J82" s="1">
        <v>45</v>
      </c>
      <c r="K82" s="1">
        <v>90</v>
      </c>
      <c r="L82" s="1">
        <v>2</v>
      </c>
      <c r="M82" s="1">
        <v>3</v>
      </c>
      <c r="N82" s="1">
        <v>0</v>
      </c>
      <c r="O82" s="1">
        <v>14</v>
      </c>
      <c r="P82" s="2" t="s">
        <v>727</v>
      </c>
      <c r="Q82" s="2" t="s">
        <v>727</v>
      </c>
      <c r="R82" s="1">
        <v>9</v>
      </c>
      <c r="S82" s="1">
        <v>0</v>
      </c>
      <c r="T82" s="1">
        <v>0</v>
      </c>
      <c r="U82" s="1">
        <v>5</v>
      </c>
      <c r="V82" s="1">
        <v>2</v>
      </c>
      <c r="W82" s="1">
        <v>0</v>
      </c>
      <c r="X82" s="1">
        <v>6</v>
      </c>
      <c r="Y82" s="1">
        <f t="shared" si="32"/>
        <v>183</v>
      </c>
      <c r="Z82" s="1">
        <f t="shared" si="36"/>
        <v>198</v>
      </c>
      <c r="AA82" s="15">
        <f t="shared" si="37"/>
        <v>0.48031496062992124</v>
      </c>
      <c r="AB82" s="15">
        <f t="shared" si="38"/>
        <v>0.51968503937007871</v>
      </c>
    </row>
    <row r="83" spans="1:28" x14ac:dyDescent="0.25">
      <c r="A83" s="2">
        <v>21</v>
      </c>
      <c r="B83" s="1" t="s">
        <v>38</v>
      </c>
      <c r="C83" s="1">
        <v>470</v>
      </c>
      <c r="D83" s="1" t="s">
        <v>294</v>
      </c>
      <c r="E83" s="1" t="s">
        <v>299</v>
      </c>
      <c r="F83" s="2">
        <v>2040</v>
      </c>
      <c r="G83" s="2" t="s">
        <v>11</v>
      </c>
      <c r="H83" s="11">
        <v>381</v>
      </c>
      <c r="I83" s="1">
        <v>3</v>
      </c>
      <c r="J83" s="1">
        <v>34</v>
      </c>
      <c r="K83" s="1">
        <v>89</v>
      </c>
      <c r="L83" s="1">
        <v>2</v>
      </c>
      <c r="M83" s="1">
        <v>3</v>
      </c>
      <c r="N83" s="1">
        <v>0</v>
      </c>
      <c r="O83" s="1">
        <v>21</v>
      </c>
      <c r="P83" s="2" t="s">
        <v>727</v>
      </c>
      <c r="Q83" s="2" t="s">
        <v>727</v>
      </c>
      <c r="R83" s="1">
        <v>2</v>
      </c>
      <c r="S83" s="1">
        <v>0</v>
      </c>
      <c r="T83" s="1">
        <v>0</v>
      </c>
      <c r="U83" s="1">
        <v>3</v>
      </c>
      <c r="V83" s="1">
        <v>9</v>
      </c>
      <c r="W83" s="1">
        <v>0</v>
      </c>
      <c r="X83" s="1">
        <v>5</v>
      </c>
      <c r="Y83" s="1">
        <f t="shared" si="32"/>
        <v>171</v>
      </c>
      <c r="Z83" s="1">
        <f t="shared" si="36"/>
        <v>210</v>
      </c>
      <c r="AA83" s="15">
        <f t="shared" si="37"/>
        <v>0.44881889763779526</v>
      </c>
      <c r="AB83" s="15">
        <f t="shared" si="38"/>
        <v>0.55118110236220474</v>
      </c>
    </row>
    <row r="84" spans="1:28" x14ac:dyDescent="0.25">
      <c r="A84" s="2">
        <v>22</v>
      </c>
      <c r="B84" s="1" t="s">
        <v>38</v>
      </c>
      <c r="C84" s="1">
        <v>470</v>
      </c>
      <c r="D84" s="1" t="s">
        <v>294</v>
      </c>
      <c r="E84" s="1" t="s">
        <v>300</v>
      </c>
      <c r="F84" s="2">
        <v>2041</v>
      </c>
      <c r="G84" s="2" t="s">
        <v>10</v>
      </c>
      <c r="H84" s="11">
        <v>464</v>
      </c>
      <c r="I84" s="1">
        <v>10</v>
      </c>
      <c r="J84" s="1">
        <v>91</v>
      </c>
      <c r="K84" s="1">
        <v>57</v>
      </c>
      <c r="L84" s="1">
        <v>10</v>
      </c>
      <c r="M84" s="1">
        <v>8</v>
      </c>
      <c r="N84" s="1">
        <v>2</v>
      </c>
      <c r="O84" s="1">
        <v>19</v>
      </c>
      <c r="P84" s="2" t="s">
        <v>727</v>
      </c>
      <c r="Q84" s="2" t="s">
        <v>727</v>
      </c>
      <c r="R84" s="1">
        <v>0</v>
      </c>
      <c r="S84" s="1">
        <v>0</v>
      </c>
      <c r="T84" s="1">
        <v>0</v>
      </c>
      <c r="U84" s="1">
        <v>0</v>
      </c>
      <c r="V84" s="1">
        <v>3</v>
      </c>
      <c r="W84" s="1">
        <v>0</v>
      </c>
      <c r="X84" s="1">
        <v>15</v>
      </c>
      <c r="Y84" s="1">
        <f t="shared" si="32"/>
        <v>215</v>
      </c>
      <c r="Z84" s="1">
        <f t="shared" si="36"/>
        <v>249</v>
      </c>
      <c r="AA84" s="15">
        <f t="shared" si="37"/>
        <v>0.46336206896551724</v>
      </c>
      <c r="AB84" s="15">
        <f t="shared" si="38"/>
        <v>0.53663793103448276</v>
      </c>
    </row>
    <row r="85" spans="1:28" x14ac:dyDescent="0.25">
      <c r="A85" s="2">
        <v>23</v>
      </c>
      <c r="B85" s="1" t="s">
        <v>38</v>
      </c>
      <c r="C85" s="1">
        <v>470</v>
      </c>
      <c r="D85" s="1" t="s">
        <v>294</v>
      </c>
      <c r="E85" s="1" t="s">
        <v>300</v>
      </c>
      <c r="F85" s="2">
        <v>2041</v>
      </c>
      <c r="G85" s="2" t="s">
        <v>11</v>
      </c>
      <c r="H85" s="11">
        <v>465</v>
      </c>
      <c r="I85" s="1">
        <v>8</v>
      </c>
      <c r="J85" s="1">
        <v>88</v>
      </c>
      <c r="K85" s="1">
        <v>44</v>
      </c>
      <c r="L85" s="1">
        <v>9</v>
      </c>
      <c r="M85" s="1">
        <v>10</v>
      </c>
      <c r="N85" s="1">
        <v>0</v>
      </c>
      <c r="O85" s="1">
        <v>22</v>
      </c>
      <c r="P85" s="2" t="s">
        <v>727</v>
      </c>
      <c r="Q85" s="2" t="s">
        <v>727</v>
      </c>
      <c r="R85" s="1">
        <v>1</v>
      </c>
      <c r="S85" s="1">
        <v>1</v>
      </c>
      <c r="T85" s="1">
        <v>0</v>
      </c>
      <c r="U85" s="1">
        <v>3</v>
      </c>
      <c r="V85" s="1">
        <v>9</v>
      </c>
      <c r="W85" s="1">
        <v>0</v>
      </c>
      <c r="X85" s="1">
        <v>16</v>
      </c>
      <c r="Y85" s="1">
        <f t="shared" si="32"/>
        <v>211</v>
      </c>
      <c r="Z85" s="1">
        <f t="shared" si="36"/>
        <v>254</v>
      </c>
      <c r="AA85" s="15">
        <f t="shared" si="37"/>
        <v>0.45376344086021503</v>
      </c>
      <c r="AB85" s="15">
        <f t="shared" si="38"/>
        <v>0.54623655913978497</v>
      </c>
    </row>
    <row r="86" spans="1:28" x14ac:dyDescent="0.25">
      <c r="A86" s="2">
        <v>24</v>
      </c>
      <c r="B86" s="1" t="s">
        <v>38</v>
      </c>
      <c r="C86" s="1">
        <v>470</v>
      </c>
      <c r="D86" s="1" t="s">
        <v>294</v>
      </c>
      <c r="E86" s="1" t="s">
        <v>301</v>
      </c>
      <c r="F86" s="2">
        <v>2042</v>
      </c>
      <c r="G86" s="2" t="s">
        <v>10</v>
      </c>
      <c r="H86" s="11">
        <v>598</v>
      </c>
      <c r="I86" s="1">
        <v>8</v>
      </c>
      <c r="J86" s="1">
        <v>81</v>
      </c>
      <c r="K86" s="1">
        <v>143</v>
      </c>
      <c r="L86" s="1">
        <v>3</v>
      </c>
      <c r="M86" s="1">
        <v>7</v>
      </c>
      <c r="N86" s="1">
        <v>1</v>
      </c>
      <c r="O86" s="1">
        <v>140</v>
      </c>
      <c r="P86" s="2" t="s">
        <v>727</v>
      </c>
      <c r="Q86" s="2" t="s">
        <v>727</v>
      </c>
      <c r="R86" s="1">
        <v>2</v>
      </c>
      <c r="S86" s="1">
        <v>1</v>
      </c>
      <c r="T86" s="1">
        <v>0</v>
      </c>
      <c r="U86" s="1">
        <v>1</v>
      </c>
      <c r="V86" s="1">
        <v>1</v>
      </c>
      <c r="W86" s="1">
        <v>0</v>
      </c>
      <c r="X86" s="1">
        <v>7</v>
      </c>
      <c r="Y86" s="1">
        <f t="shared" si="32"/>
        <v>395</v>
      </c>
      <c r="Z86" s="1">
        <f t="shared" si="36"/>
        <v>203</v>
      </c>
      <c r="AA86" s="15">
        <f t="shared" si="37"/>
        <v>0.66053511705685619</v>
      </c>
      <c r="AB86" s="15">
        <f t="shared" si="38"/>
        <v>0.33946488294314381</v>
      </c>
    </row>
    <row r="87" spans="1:28" x14ac:dyDescent="0.25">
      <c r="A87" s="2">
        <v>25</v>
      </c>
      <c r="B87" s="1" t="s">
        <v>38</v>
      </c>
      <c r="C87" s="1">
        <v>470</v>
      </c>
      <c r="D87" s="1" t="s">
        <v>294</v>
      </c>
      <c r="E87" s="1" t="s">
        <v>301</v>
      </c>
      <c r="F87" s="2">
        <v>2042</v>
      </c>
      <c r="G87" s="2" t="s">
        <v>11</v>
      </c>
      <c r="H87" s="11">
        <v>599</v>
      </c>
      <c r="I87" s="1">
        <v>3</v>
      </c>
      <c r="J87" s="1">
        <v>77</v>
      </c>
      <c r="K87" s="1">
        <v>141</v>
      </c>
      <c r="L87" s="1">
        <v>5</v>
      </c>
      <c r="M87" s="1">
        <v>7</v>
      </c>
      <c r="N87" s="1">
        <v>0</v>
      </c>
      <c r="O87" s="1">
        <v>119</v>
      </c>
      <c r="P87" s="2" t="s">
        <v>727</v>
      </c>
      <c r="Q87" s="2" t="s">
        <v>727</v>
      </c>
      <c r="R87" s="1">
        <v>1</v>
      </c>
      <c r="S87" s="1">
        <v>2</v>
      </c>
      <c r="T87" s="1">
        <v>0</v>
      </c>
      <c r="U87" s="1">
        <v>0</v>
      </c>
      <c r="V87" s="1">
        <v>4</v>
      </c>
      <c r="W87" s="1">
        <v>0</v>
      </c>
      <c r="X87" s="1">
        <v>9</v>
      </c>
      <c r="Y87" s="1">
        <f t="shared" si="32"/>
        <v>368</v>
      </c>
      <c r="Z87" s="1">
        <f t="shared" si="36"/>
        <v>231</v>
      </c>
      <c r="AA87" s="15">
        <f t="shared" si="37"/>
        <v>0.61435726210350583</v>
      </c>
      <c r="AB87" s="15">
        <f t="shared" si="38"/>
        <v>0.38564273789649417</v>
      </c>
    </row>
    <row r="88" spans="1:28" x14ac:dyDescent="0.25">
      <c r="A88" s="2">
        <v>26</v>
      </c>
      <c r="B88" s="1" t="s">
        <v>38</v>
      </c>
      <c r="C88" s="1">
        <v>470</v>
      </c>
      <c r="D88" s="1" t="s">
        <v>294</v>
      </c>
      <c r="E88" s="1" t="s">
        <v>301</v>
      </c>
      <c r="F88" s="2">
        <v>2042</v>
      </c>
      <c r="G88" s="2" t="s">
        <v>12</v>
      </c>
      <c r="H88" s="11">
        <v>599</v>
      </c>
      <c r="I88" s="1">
        <v>11</v>
      </c>
      <c r="J88" s="1">
        <v>60</v>
      </c>
      <c r="K88" s="1">
        <v>111</v>
      </c>
      <c r="L88" s="1">
        <v>10</v>
      </c>
      <c r="M88" s="1">
        <v>10</v>
      </c>
      <c r="N88" s="1">
        <v>1</v>
      </c>
      <c r="O88" s="1">
        <v>164</v>
      </c>
      <c r="P88" s="2" t="s">
        <v>727</v>
      </c>
      <c r="Q88" s="2" t="s">
        <v>727</v>
      </c>
      <c r="R88" s="1">
        <v>1</v>
      </c>
      <c r="S88" s="1">
        <v>0</v>
      </c>
      <c r="T88" s="1">
        <v>0</v>
      </c>
      <c r="U88" s="1">
        <v>0</v>
      </c>
      <c r="V88" s="1">
        <v>2</v>
      </c>
      <c r="W88" s="1">
        <v>0</v>
      </c>
      <c r="X88" s="1">
        <v>15</v>
      </c>
      <c r="Y88" s="1">
        <f t="shared" si="32"/>
        <v>385</v>
      </c>
      <c r="Z88" s="1">
        <f t="shared" si="36"/>
        <v>214</v>
      </c>
      <c r="AA88" s="15">
        <f t="shared" si="37"/>
        <v>0.64273789649415691</v>
      </c>
      <c r="AB88" s="15">
        <f t="shared" si="38"/>
        <v>0.35726210350584309</v>
      </c>
    </row>
    <row r="89" spans="1:28" x14ac:dyDescent="0.25">
      <c r="A89" s="2">
        <v>27</v>
      </c>
      <c r="B89" s="1" t="s">
        <v>38</v>
      </c>
      <c r="C89" s="1">
        <v>470</v>
      </c>
      <c r="D89" s="1" t="s">
        <v>294</v>
      </c>
      <c r="E89" s="1" t="s">
        <v>302</v>
      </c>
      <c r="F89" s="2">
        <v>2043</v>
      </c>
      <c r="G89" s="2" t="s">
        <v>10</v>
      </c>
      <c r="H89" s="11">
        <v>730</v>
      </c>
      <c r="I89" s="1">
        <v>5</v>
      </c>
      <c r="J89" s="1">
        <v>88</v>
      </c>
      <c r="K89" s="1">
        <v>22</v>
      </c>
      <c r="L89" s="1">
        <v>28</v>
      </c>
      <c r="M89" s="1">
        <v>5</v>
      </c>
      <c r="N89" s="1">
        <v>3</v>
      </c>
      <c r="O89" s="1">
        <v>135</v>
      </c>
      <c r="P89" s="2" t="s">
        <v>727</v>
      </c>
      <c r="Q89" s="2" t="s">
        <v>727</v>
      </c>
      <c r="R89" s="1">
        <v>0</v>
      </c>
      <c r="S89" s="1">
        <v>0</v>
      </c>
      <c r="T89" s="1">
        <v>0</v>
      </c>
      <c r="U89" s="1">
        <v>0</v>
      </c>
      <c r="V89" s="1">
        <v>10</v>
      </c>
      <c r="W89" s="1">
        <v>0</v>
      </c>
      <c r="X89" s="1">
        <v>31</v>
      </c>
      <c r="Y89" s="1">
        <f t="shared" si="32"/>
        <v>327</v>
      </c>
      <c r="Z89" s="1">
        <f t="shared" si="36"/>
        <v>403</v>
      </c>
      <c r="AA89" s="15">
        <f t="shared" si="37"/>
        <v>0.44794520547945205</v>
      </c>
      <c r="AB89" s="15">
        <f t="shared" si="38"/>
        <v>0.55205479452054795</v>
      </c>
    </row>
    <row r="90" spans="1:28" x14ac:dyDescent="0.25">
      <c r="A90" s="2">
        <v>28</v>
      </c>
      <c r="B90" s="1" t="s">
        <v>38</v>
      </c>
      <c r="C90" s="1">
        <v>470</v>
      </c>
      <c r="D90" s="1" t="s">
        <v>294</v>
      </c>
      <c r="E90" s="1" t="s">
        <v>303</v>
      </c>
      <c r="F90" s="2">
        <v>2043</v>
      </c>
      <c r="G90" s="2" t="s">
        <v>19</v>
      </c>
      <c r="H90" s="11">
        <v>709</v>
      </c>
      <c r="I90" s="1">
        <v>5</v>
      </c>
      <c r="J90" s="1">
        <v>118</v>
      </c>
      <c r="K90" s="1">
        <v>47</v>
      </c>
      <c r="L90" s="1">
        <v>8</v>
      </c>
      <c r="M90" s="1">
        <v>6</v>
      </c>
      <c r="N90" s="1">
        <v>2</v>
      </c>
      <c r="O90" s="1">
        <v>69</v>
      </c>
      <c r="P90" s="2" t="s">
        <v>727</v>
      </c>
      <c r="Q90" s="2" t="s">
        <v>727</v>
      </c>
      <c r="R90" s="1">
        <v>0</v>
      </c>
      <c r="S90" s="1">
        <v>1</v>
      </c>
      <c r="T90" s="1">
        <v>0</v>
      </c>
      <c r="U90" s="1">
        <v>1</v>
      </c>
      <c r="V90" s="1">
        <v>3</v>
      </c>
      <c r="W90" s="1">
        <v>0</v>
      </c>
      <c r="X90" s="1">
        <v>16</v>
      </c>
      <c r="Y90" s="1">
        <f t="shared" si="32"/>
        <v>276</v>
      </c>
      <c r="Z90" s="1">
        <f t="shared" si="36"/>
        <v>433</v>
      </c>
      <c r="AA90" s="15">
        <f t="shared" si="37"/>
        <v>0.38928067700987307</v>
      </c>
      <c r="AB90" s="15">
        <f t="shared" si="38"/>
        <v>0.61071932299012699</v>
      </c>
    </row>
    <row r="91" spans="1:28" x14ac:dyDescent="0.25">
      <c r="A91" s="2">
        <v>29</v>
      </c>
      <c r="B91" s="1" t="s">
        <v>38</v>
      </c>
      <c r="C91" s="1">
        <v>470</v>
      </c>
      <c r="D91" s="1" t="s">
        <v>294</v>
      </c>
      <c r="E91" s="1" t="s">
        <v>304</v>
      </c>
      <c r="F91" s="2">
        <v>2044</v>
      </c>
      <c r="G91" s="2" t="s">
        <v>10</v>
      </c>
      <c r="H91" s="11">
        <v>629</v>
      </c>
      <c r="I91" s="1">
        <v>23</v>
      </c>
      <c r="J91" s="1">
        <v>69</v>
      </c>
      <c r="K91" s="1">
        <v>101</v>
      </c>
      <c r="L91" s="1">
        <v>6</v>
      </c>
      <c r="M91" s="1">
        <v>5</v>
      </c>
      <c r="N91" s="1">
        <v>1</v>
      </c>
      <c r="O91" s="1">
        <v>83</v>
      </c>
      <c r="P91" s="2" t="s">
        <v>727</v>
      </c>
      <c r="Q91" s="2" t="s">
        <v>727</v>
      </c>
      <c r="R91" s="1">
        <v>1</v>
      </c>
      <c r="S91" s="1">
        <v>2</v>
      </c>
      <c r="T91" s="1">
        <v>2</v>
      </c>
      <c r="U91" s="1">
        <v>2</v>
      </c>
      <c r="V91" s="1">
        <v>7</v>
      </c>
      <c r="W91" s="1">
        <v>0</v>
      </c>
      <c r="X91" s="1">
        <v>21</v>
      </c>
      <c r="Y91" s="1">
        <f t="shared" si="32"/>
        <v>323</v>
      </c>
      <c r="Z91" s="1">
        <f t="shared" si="36"/>
        <v>306</v>
      </c>
      <c r="AA91" s="15">
        <f t="shared" si="37"/>
        <v>0.51351351351351349</v>
      </c>
      <c r="AB91" s="15">
        <f t="shared" si="38"/>
        <v>0.48648648648648651</v>
      </c>
    </row>
    <row r="92" spans="1:28" x14ac:dyDescent="0.25">
      <c r="A92" s="2">
        <v>30</v>
      </c>
      <c r="B92" s="1" t="s">
        <v>38</v>
      </c>
      <c r="C92" s="1">
        <v>470</v>
      </c>
      <c r="D92" s="1" t="s">
        <v>294</v>
      </c>
      <c r="E92" s="1" t="s">
        <v>305</v>
      </c>
      <c r="F92" s="2">
        <v>2045</v>
      </c>
      <c r="G92" s="2" t="s">
        <v>10</v>
      </c>
      <c r="H92" s="11">
        <v>656</v>
      </c>
      <c r="I92" s="1">
        <v>10</v>
      </c>
      <c r="J92" s="1">
        <v>176</v>
      </c>
      <c r="K92" s="1">
        <v>61</v>
      </c>
      <c r="L92" s="1">
        <v>5</v>
      </c>
      <c r="M92" s="1">
        <v>7</v>
      </c>
      <c r="N92" s="1">
        <v>3</v>
      </c>
      <c r="O92" s="1">
        <v>50</v>
      </c>
      <c r="P92" s="2" t="s">
        <v>727</v>
      </c>
      <c r="Q92" s="2" t="s">
        <v>727</v>
      </c>
      <c r="R92" s="1">
        <v>2</v>
      </c>
      <c r="S92" s="1">
        <v>0</v>
      </c>
      <c r="T92" s="1">
        <v>0</v>
      </c>
      <c r="U92" s="1">
        <v>1</v>
      </c>
      <c r="V92" s="1">
        <v>12</v>
      </c>
      <c r="W92" s="1">
        <v>0</v>
      </c>
      <c r="X92" s="1">
        <v>16</v>
      </c>
      <c r="Y92" s="1">
        <f t="shared" si="32"/>
        <v>343</v>
      </c>
      <c r="Z92" s="1">
        <f t="shared" si="36"/>
        <v>313</v>
      </c>
      <c r="AA92" s="15">
        <f t="shared" si="37"/>
        <v>0.52286585365853655</v>
      </c>
      <c r="AB92" s="15">
        <f t="shared" si="38"/>
        <v>0.47713414634146339</v>
      </c>
    </row>
    <row r="93" spans="1:28" x14ac:dyDescent="0.25">
      <c r="A93" s="2">
        <v>31</v>
      </c>
      <c r="B93" s="1" t="s">
        <v>38</v>
      </c>
      <c r="C93" s="1">
        <v>470</v>
      </c>
      <c r="D93" s="1" t="s">
        <v>294</v>
      </c>
      <c r="E93" s="1" t="s">
        <v>306</v>
      </c>
      <c r="F93" s="2">
        <v>2045</v>
      </c>
      <c r="G93" s="2" t="s">
        <v>19</v>
      </c>
      <c r="H93" s="11">
        <v>329</v>
      </c>
      <c r="I93" s="1">
        <v>2</v>
      </c>
      <c r="J93" s="1">
        <v>113</v>
      </c>
      <c r="K93" s="1">
        <v>31</v>
      </c>
      <c r="L93" s="1">
        <v>5</v>
      </c>
      <c r="M93" s="1">
        <v>5</v>
      </c>
      <c r="N93" s="1">
        <v>1</v>
      </c>
      <c r="O93" s="1">
        <v>11</v>
      </c>
      <c r="P93" s="2" t="s">
        <v>727</v>
      </c>
      <c r="Q93" s="2" t="s">
        <v>727</v>
      </c>
      <c r="R93" s="1">
        <v>0</v>
      </c>
      <c r="S93" s="1">
        <v>2</v>
      </c>
      <c r="T93" s="1">
        <v>0</v>
      </c>
      <c r="U93" s="1">
        <v>2</v>
      </c>
      <c r="V93" s="1">
        <v>13</v>
      </c>
      <c r="W93" s="1">
        <v>0</v>
      </c>
      <c r="X93" s="1">
        <v>25</v>
      </c>
      <c r="Y93" s="1">
        <f t="shared" si="32"/>
        <v>210</v>
      </c>
      <c r="Z93" s="1">
        <f t="shared" si="36"/>
        <v>119</v>
      </c>
      <c r="AA93" s="15">
        <f t="shared" si="37"/>
        <v>0.63829787234042556</v>
      </c>
      <c r="AB93" s="15">
        <f t="shared" si="38"/>
        <v>0.36170212765957449</v>
      </c>
    </row>
    <row r="94" spans="1:28" x14ac:dyDescent="0.25">
      <c r="A94" s="2">
        <v>33</v>
      </c>
      <c r="B94" s="1" t="s">
        <v>38</v>
      </c>
      <c r="C94" s="1">
        <v>470</v>
      </c>
      <c r="D94" s="1" t="s">
        <v>294</v>
      </c>
      <c r="E94" s="1" t="s">
        <v>307</v>
      </c>
      <c r="F94" s="2">
        <v>2046</v>
      </c>
      <c r="G94" s="2" t="s">
        <v>10</v>
      </c>
      <c r="H94" s="11">
        <v>443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258</v>
      </c>
      <c r="P94" s="2" t="s">
        <v>727</v>
      </c>
      <c r="Q94" s="2" t="s">
        <v>727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2</v>
      </c>
      <c r="Y94" s="1">
        <f>SUM(I94:X94)</f>
        <v>261</v>
      </c>
      <c r="Z94" s="1">
        <f t="shared" si="36"/>
        <v>182</v>
      </c>
      <c r="AA94" s="15">
        <f t="shared" si="37"/>
        <v>0.58916478555304741</v>
      </c>
      <c r="AB94" s="15">
        <f t="shared" si="38"/>
        <v>0.41083521444695259</v>
      </c>
    </row>
    <row r="95" spans="1:28" x14ac:dyDescent="0.25">
      <c r="A95" s="2">
        <v>32</v>
      </c>
      <c r="B95" s="1" t="s">
        <v>38</v>
      </c>
      <c r="C95" s="1">
        <v>470</v>
      </c>
      <c r="D95" s="1" t="s">
        <v>294</v>
      </c>
      <c r="E95" s="1" t="s">
        <v>307</v>
      </c>
      <c r="F95" s="2">
        <v>2046</v>
      </c>
      <c r="G95" s="2" t="s">
        <v>11</v>
      </c>
      <c r="H95" s="11">
        <v>443</v>
      </c>
      <c r="I95" s="1">
        <v>2</v>
      </c>
      <c r="J95" s="1">
        <v>2</v>
      </c>
      <c r="K95" s="1">
        <v>2</v>
      </c>
      <c r="L95" s="1">
        <v>2</v>
      </c>
      <c r="M95" s="1">
        <v>1</v>
      </c>
      <c r="N95" s="1">
        <v>1</v>
      </c>
      <c r="O95" s="1">
        <v>325</v>
      </c>
      <c r="P95" s="2" t="s">
        <v>727</v>
      </c>
      <c r="Q95" s="2" t="s">
        <v>727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f t="shared" si="32"/>
        <v>335</v>
      </c>
      <c r="Z95" s="1">
        <f t="shared" si="36"/>
        <v>108</v>
      </c>
      <c r="AA95" s="15">
        <f t="shared" si="37"/>
        <v>0.75620767494356655</v>
      </c>
      <c r="AB95" s="15">
        <f t="shared" si="38"/>
        <v>0.24379232505643342</v>
      </c>
    </row>
    <row r="96" spans="1:28" x14ac:dyDescent="0.25">
      <c r="A96" s="2">
        <v>34</v>
      </c>
      <c r="B96" s="1" t="s">
        <v>38</v>
      </c>
      <c r="C96" s="1">
        <v>470</v>
      </c>
      <c r="D96" s="1" t="s">
        <v>294</v>
      </c>
      <c r="E96" s="1" t="s">
        <v>308</v>
      </c>
      <c r="F96" s="2">
        <v>2046</v>
      </c>
      <c r="G96" s="2" t="s">
        <v>19</v>
      </c>
      <c r="H96" s="11">
        <v>467</v>
      </c>
      <c r="I96" s="1">
        <v>0</v>
      </c>
      <c r="J96" s="1">
        <v>0</v>
      </c>
      <c r="K96" s="1">
        <v>3</v>
      </c>
      <c r="L96" s="1">
        <v>0</v>
      </c>
      <c r="M96" s="1">
        <v>0</v>
      </c>
      <c r="N96" s="1">
        <v>0</v>
      </c>
      <c r="O96" s="1">
        <v>408</v>
      </c>
      <c r="P96" s="2" t="s">
        <v>727</v>
      </c>
      <c r="Q96" s="2" t="s">
        <v>727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8</v>
      </c>
      <c r="Y96" s="1">
        <f t="shared" si="32"/>
        <v>419</v>
      </c>
      <c r="Z96" s="1">
        <f t="shared" si="36"/>
        <v>48</v>
      </c>
      <c r="AA96" s="15">
        <f t="shared" si="37"/>
        <v>0.89721627408993576</v>
      </c>
      <c r="AB96" s="15">
        <f t="shared" si="38"/>
        <v>0.10278372591006424</v>
      </c>
    </row>
    <row r="97" spans="1:29" x14ac:dyDescent="0.25">
      <c r="A97" s="2">
        <v>35</v>
      </c>
      <c r="B97" s="1" t="s">
        <v>38</v>
      </c>
      <c r="C97" s="1">
        <v>470</v>
      </c>
      <c r="D97" s="1" t="s">
        <v>294</v>
      </c>
      <c r="E97" s="1" t="s">
        <v>309</v>
      </c>
      <c r="F97" s="2">
        <v>2047</v>
      </c>
      <c r="G97" s="2" t="s">
        <v>10</v>
      </c>
      <c r="H97" s="11">
        <v>408</v>
      </c>
      <c r="I97" s="1">
        <v>2</v>
      </c>
      <c r="J97" s="1">
        <v>88</v>
      </c>
      <c r="K97" s="1">
        <v>33</v>
      </c>
      <c r="L97" s="1">
        <v>3</v>
      </c>
      <c r="M97" s="1">
        <v>8</v>
      </c>
      <c r="N97" s="1">
        <v>0</v>
      </c>
      <c r="O97" s="1">
        <v>0</v>
      </c>
      <c r="P97" s="2" t="s">
        <v>727</v>
      </c>
      <c r="Q97" s="2" t="s">
        <v>727</v>
      </c>
      <c r="R97" s="1">
        <v>1</v>
      </c>
      <c r="S97" s="1">
        <v>1</v>
      </c>
      <c r="T97" s="1">
        <v>0</v>
      </c>
      <c r="U97" s="1">
        <v>1</v>
      </c>
      <c r="V97" s="1">
        <v>2</v>
      </c>
      <c r="W97" s="1">
        <v>0</v>
      </c>
      <c r="X97" s="1">
        <v>32</v>
      </c>
      <c r="Y97" s="1">
        <f t="shared" si="32"/>
        <v>171</v>
      </c>
      <c r="Z97" s="1">
        <f t="shared" si="36"/>
        <v>237</v>
      </c>
      <c r="AA97" s="15">
        <f t="shared" si="37"/>
        <v>0.41911764705882354</v>
      </c>
      <c r="AB97" s="15">
        <f t="shared" si="38"/>
        <v>0.58088235294117652</v>
      </c>
    </row>
    <row r="98" spans="1:29" x14ac:dyDescent="0.25">
      <c r="A98" s="2">
        <v>36</v>
      </c>
      <c r="B98" s="1" t="s">
        <v>38</v>
      </c>
      <c r="C98" s="1">
        <v>470</v>
      </c>
      <c r="D98" s="1" t="s">
        <v>294</v>
      </c>
      <c r="E98" s="1" t="s">
        <v>309</v>
      </c>
      <c r="F98" s="2">
        <v>2047</v>
      </c>
      <c r="G98" s="2" t="s">
        <v>11</v>
      </c>
      <c r="H98" s="11">
        <v>408</v>
      </c>
      <c r="I98" s="1">
        <v>0</v>
      </c>
      <c r="J98" s="1">
        <v>82</v>
      </c>
      <c r="K98" s="1">
        <v>41</v>
      </c>
      <c r="L98" s="1">
        <v>2</v>
      </c>
      <c r="M98" s="1">
        <v>9</v>
      </c>
      <c r="N98" s="1">
        <v>0</v>
      </c>
      <c r="O98" s="1">
        <v>2</v>
      </c>
      <c r="P98" s="2" t="s">
        <v>727</v>
      </c>
      <c r="Q98" s="2" t="s">
        <v>727</v>
      </c>
      <c r="R98" s="1">
        <v>0</v>
      </c>
      <c r="S98" s="1">
        <v>0</v>
      </c>
      <c r="T98" s="1">
        <v>0</v>
      </c>
      <c r="U98" s="1">
        <v>1</v>
      </c>
      <c r="V98" s="1">
        <v>2</v>
      </c>
      <c r="W98" s="1">
        <v>0</v>
      </c>
      <c r="X98" s="1">
        <v>27</v>
      </c>
      <c r="Y98" s="1">
        <f t="shared" si="32"/>
        <v>166</v>
      </c>
      <c r="Z98" s="1">
        <f t="shared" si="36"/>
        <v>242</v>
      </c>
      <c r="AA98" s="15">
        <f t="shared" si="37"/>
        <v>0.40686274509803921</v>
      </c>
      <c r="AB98" s="15">
        <f t="shared" si="38"/>
        <v>0.59313725490196079</v>
      </c>
    </row>
    <row r="99" spans="1:29" s="20" customFormat="1" x14ac:dyDescent="0.25">
      <c r="A99" s="42">
        <v>37</v>
      </c>
      <c r="B99" s="43" t="s">
        <v>38</v>
      </c>
      <c r="C99" s="43">
        <v>470</v>
      </c>
      <c r="D99" s="1" t="s">
        <v>294</v>
      </c>
      <c r="E99" s="43" t="s">
        <v>310</v>
      </c>
      <c r="F99" s="42">
        <v>2047</v>
      </c>
      <c r="G99" s="42" t="s">
        <v>19</v>
      </c>
      <c r="H99" s="25">
        <v>513</v>
      </c>
      <c r="I99" s="43">
        <v>1</v>
      </c>
      <c r="J99" s="43">
        <v>2</v>
      </c>
      <c r="K99" s="43">
        <v>3</v>
      </c>
      <c r="L99" s="43">
        <v>0</v>
      </c>
      <c r="M99" s="43">
        <v>2</v>
      </c>
      <c r="N99" s="43">
        <v>0</v>
      </c>
      <c r="O99" s="43">
        <v>341</v>
      </c>
      <c r="P99" s="2" t="s">
        <v>727</v>
      </c>
      <c r="Q99" s="2" t="s">
        <v>727</v>
      </c>
      <c r="R99" s="43">
        <v>0</v>
      </c>
      <c r="S99" s="43">
        <v>0</v>
      </c>
      <c r="T99" s="43">
        <v>0</v>
      </c>
      <c r="U99" s="43">
        <v>0</v>
      </c>
      <c r="V99" s="43">
        <v>0</v>
      </c>
      <c r="W99" s="43">
        <v>0</v>
      </c>
      <c r="X99" s="43">
        <v>8</v>
      </c>
      <c r="Y99" s="43">
        <f t="shared" si="32"/>
        <v>357</v>
      </c>
      <c r="Z99" s="1">
        <f t="shared" si="36"/>
        <v>156</v>
      </c>
      <c r="AA99" s="15">
        <f t="shared" si="37"/>
        <v>0.69590643274853803</v>
      </c>
      <c r="AB99" s="15">
        <f t="shared" si="38"/>
        <v>0.30409356725146197</v>
      </c>
      <c r="AC99" s="4"/>
    </row>
    <row r="100" spans="1:29" s="20" customFormat="1" x14ac:dyDescent="0.25">
      <c r="A100" s="42">
        <v>38</v>
      </c>
      <c r="B100" s="43" t="s">
        <v>38</v>
      </c>
      <c r="C100" s="43">
        <v>470</v>
      </c>
      <c r="D100" s="1" t="s">
        <v>294</v>
      </c>
      <c r="E100" s="43" t="s">
        <v>311</v>
      </c>
      <c r="F100" s="42">
        <v>2048</v>
      </c>
      <c r="G100" s="42" t="s">
        <v>10</v>
      </c>
      <c r="H100" s="25">
        <v>449</v>
      </c>
      <c r="I100" s="43">
        <v>0</v>
      </c>
      <c r="J100" s="43">
        <v>2</v>
      </c>
      <c r="K100" s="43">
        <v>4</v>
      </c>
      <c r="L100" s="43">
        <v>1</v>
      </c>
      <c r="M100" s="43">
        <v>0</v>
      </c>
      <c r="N100" s="43">
        <v>0</v>
      </c>
      <c r="O100" s="43">
        <v>268</v>
      </c>
      <c r="P100" s="2" t="s">
        <v>727</v>
      </c>
      <c r="Q100" s="2" t="s">
        <v>727</v>
      </c>
      <c r="R100" s="43">
        <v>0</v>
      </c>
      <c r="S100" s="43">
        <v>0</v>
      </c>
      <c r="T100" s="43">
        <v>0</v>
      </c>
      <c r="U100" s="43">
        <v>0</v>
      </c>
      <c r="V100" s="43">
        <v>0</v>
      </c>
      <c r="W100" s="43">
        <v>0</v>
      </c>
      <c r="X100" s="43">
        <v>1</v>
      </c>
      <c r="Y100" s="43">
        <f t="shared" si="32"/>
        <v>276</v>
      </c>
      <c r="Z100" s="1">
        <f t="shared" si="36"/>
        <v>173</v>
      </c>
      <c r="AA100" s="15">
        <f t="shared" si="37"/>
        <v>0.6146993318485523</v>
      </c>
      <c r="AB100" s="15">
        <f t="shared" si="38"/>
        <v>0.38530066815144765</v>
      </c>
      <c r="AC100" s="4"/>
    </row>
    <row r="101" spans="1:29" s="20" customFormat="1" x14ac:dyDescent="0.25">
      <c r="A101" s="42">
        <v>39</v>
      </c>
      <c r="B101" s="43" t="s">
        <v>38</v>
      </c>
      <c r="C101" s="43">
        <v>470</v>
      </c>
      <c r="D101" s="1" t="s">
        <v>294</v>
      </c>
      <c r="E101" s="43" t="s">
        <v>311</v>
      </c>
      <c r="F101" s="42">
        <v>2048</v>
      </c>
      <c r="G101" s="42" t="s">
        <v>11</v>
      </c>
      <c r="H101" s="25">
        <v>449</v>
      </c>
      <c r="I101" s="43">
        <v>0</v>
      </c>
      <c r="J101" s="43">
        <v>2</v>
      </c>
      <c r="K101" s="43">
        <v>1</v>
      </c>
      <c r="L101" s="43">
        <v>0</v>
      </c>
      <c r="M101" s="43">
        <v>0</v>
      </c>
      <c r="N101" s="43">
        <v>0</v>
      </c>
      <c r="O101" s="43">
        <v>246</v>
      </c>
      <c r="P101" s="2" t="s">
        <v>727</v>
      </c>
      <c r="Q101" s="2" t="s">
        <v>727</v>
      </c>
      <c r="R101" s="43">
        <v>0</v>
      </c>
      <c r="S101" s="43">
        <v>0</v>
      </c>
      <c r="T101" s="43">
        <v>0</v>
      </c>
      <c r="U101" s="43">
        <v>0</v>
      </c>
      <c r="V101" s="43">
        <v>0</v>
      </c>
      <c r="W101" s="43">
        <v>0</v>
      </c>
      <c r="X101" s="43">
        <v>0</v>
      </c>
      <c r="Y101" s="43">
        <f t="shared" si="32"/>
        <v>249</v>
      </c>
      <c r="Z101" s="1">
        <f t="shared" si="36"/>
        <v>200</v>
      </c>
      <c r="AA101" s="15">
        <f t="shared" si="37"/>
        <v>0.55456570155902007</v>
      </c>
      <c r="AB101" s="15">
        <f t="shared" si="38"/>
        <v>0.44543429844097998</v>
      </c>
      <c r="AC101" s="4"/>
    </row>
    <row r="102" spans="1:29" s="20" customFormat="1" x14ac:dyDescent="0.25">
      <c r="A102" s="42">
        <v>40</v>
      </c>
      <c r="B102" s="43" t="s">
        <v>38</v>
      </c>
      <c r="C102" s="43">
        <v>470</v>
      </c>
      <c r="D102" s="1" t="s">
        <v>294</v>
      </c>
      <c r="E102" s="43" t="s">
        <v>312</v>
      </c>
      <c r="F102" s="42">
        <v>2048</v>
      </c>
      <c r="G102" s="42" t="s">
        <v>19</v>
      </c>
      <c r="H102" s="25">
        <v>541</v>
      </c>
      <c r="I102" s="43">
        <v>10</v>
      </c>
      <c r="J102" s="43">
        <v>48</v>
      </c>
      <c r="K102" s="43">
        <v>107</v>
      </c>
      <c r="L102" s="43">
        <v>5</v>
      </c>
      <c r="M102" s="43">
        <v>1</v>
      </c>
      <c r="N102" s="43">
        <v>3</v>
      </c>
      <c r="O102" s="43">
        <v>41</v>
      </c>
      <c r="P102" s="2" t="s">
        <v>727</v>
      </c>
      <c r="Q102" s="2" t="s">
        <v>727</v>
      </c>
      <c r="R102" s="43">
        <v>10</v>
      </c>
      <c r="S102" s="43">
        <v>0</v>
      </c>
      <c r="T102" s="43">
        <v>0</v>
      </c>
      <c r="U102" s="43">
        <v>9</v>
      </c>
      <c r="V102" s="43">
        <v>2</v>
      </c>
      <c r="W102" s="43">
        <v>1</v>
      </c>
      <c r="X102" s="43">
        <v>7</v>
      </c>
      <c r="Y102" s="43">
        <f t="shared" si="32"/>
        <v>244</v>
      </c>
      <c r="Z102" s="1">
        <f t="shared" si="36"/>
        <v>297</v>
      </c>
      <c r="AA102" s="15">
        <f t="shared" si="37"/>
        <v>0.4510166358595194</v>
      </c>
      <c r="AB102" s="15">
        <f t="shared" si="38"/>
        <v>0.54898336414048055</v>
      </c>
      <c r="AC102" s="4"/>
    </row>
    <row r="103" spans="1:29" x14ac:dyDescent="0.25">
      <c r="A103" s="2">
        <v>41</v>
      </c>
      <c r="B103" s="1" t="s">
        <v>38</v>
      </c>
      <c r="C103" s="1">
        <v>470</v>
      </c>
      <c r="D103" s="1" t="s">
        <v>294</v>
      </c>
      <c r="E103" s="1" t="s">
        <v>313</v>
      </c>
      <c r="F103" s="2">
        <v>2049</v>
      </c>
      <c r="G103" s="2" t="s">
        <v>10</v>
      </c>
      <c r="H103" s="11">
        <v>575</v>
      </c>
      <c r="I103" s="1">
        <v>0</v>
      </c>
      <c r="J103" s="1">
        <v>2</v>
      </c>
      <c r="K103" s="1">
        <v>2</v>
      </c>
      <c r="L103" s="1">
        <v>2</v>
      </c>
      <c r="M103" s="1">
        <v>2</v>
      </c>
      <c r="N103" s="1">
        <v>0</v>
      </c>
      <c r="O103" s="1">
        <v>298</v>
      </c>
      <c r="P103" s="2" t="s">
        <v>727</v>
      </c>
      <c r="Q103" s="2" t="s">
        <v>727</v>
      </c>
      <c r="R103" s="1">
        <v>0</v>
      </c>
      <c r="S103" s="1">
        <v>0</v>
      </c>
      <c r="T103" s="1">
        <v>0</v>
      </c>
      <c r="U103" s="1">
        <v>1</v>
      </c>
      <c r="V103" s="1">
        <v>0</v>
      </c>
      <c r="W103" s="1">
        <v>0</v>
      </c>
      <c r="X103" s="1">
        <v>10</v>
      </c>
      <c r="Y103" s="1">
        <f t="shared" si="32"/>
        <v>317</v>
      </c>
      <c r="Z103" s="1">
        <f t="shared" si="36"/>
        <v>258</v>
      </c>
      <c r="AA103" s="15">
        <f t="shared" si="37"/>
        <v>0.55130434782608695</v>
      </c>
      <c r="AB103" s="15">
        <f t="shared" si="38"/>
        <v>0.44869565217391305</v>
      </c>
    </row>
    <row r="104" spans="1:29" x14ac:dyDescent="0.25">
      <c r="A104" s="2">
        <v>42</v>
      </c>
      <c r="B104" s="1" t="s">
        <v>38</v>
      </c>
      <c r="C104" s="1">
        <v>470</v>
      </c>
      <c r="D104" s="1" t="s">
        <v>294</v>
      </c>
      <c r="E104" s="1" t="s">
        <v>314</v>
      </c>
      <c r="F104" s="2">
        <v>2453</v>
      </c>
      <c r="G104" s="2" t="s">
        <v>10</v>
      </c>
      <c r="H104" s="11">
        <v>217</v>
      </c>
      <c r="I104" s="1">
        <v>8</v>
      </c>
      <c r="J104" s="1">
        <v>19</v>
      </c>
      <c r="K104" s="1">
        <v>120</v>
      </c>
      <c r="L104" s="1">
        <v>1</v>
      </c>
      <c r="M104" s="1">
        <v>3</v>
      </c>
      <c r="N104" s="1">
        <v>1</v>
      </c>
      <c r="O104" s="1">
        <v>2</v>
      </c>
      <c r="P104" s="2" t="s">
        <v>727</v>
      </c>
      <c r="Q104" s="2" t="s">
        <v>727</v>
      </c>
      <c r="R104" s="1">
        <v>0</v>
      </c>
      <c r="S104" s="1">
        <v>0</v>
      </c>
      <c r="T104" s="1">
        <v>0</v>
      </c>
      <c r="U104" s="1">
        <v>1</v>
      </c>
      <c r="V104" s="1">
        <v>0</v>
      </c>
      <c r="W104" s="1">
        <v>0</v>
      </c>
      <c r="X104" s="1">
        <v>5</v>
      </c>
      <c r="Y104" s="1">
        <f t="shared" si="32"/>
        <v>160</v>
      </c>
      <c r="Z104" s="1">
        <f t="shared" si="36"/>
        <v>57</v>
      </c>
      <c r="AA104" s="15">
        <f t="shared" si="37"/>
        <v>0.73732718894009219</v>
      </c>
      <c r="AB104" s="15">
        <f t="shared" si="38"/>
        <v>0.26267281105990781</v>
      </c>
    </row>
    <row r="105" spans="1:29" x14ac:dyDescent="0.25">
      <c r="A105" s="74"/>
      <c r="B105" s="58"/>
      <c r="C105" s="58"/>
      <c r="D105" s="128" t="s">
        <v>690</v>
      </c>
      <c r="E105" s="129"/>
      <c r="F105" s="81">
        <f>COUNTIF(G63:G104,"B")</f>
        <v>18</v>
      </c>
      <c r="G105" s="81">
        <f>COUNTA(G63:G104)</f>
        <v>42</v>
      </c>
      <c r="H105" s="70">
        <f t="shared" ref="H105:X105" si="39">SUM(H63:H104)</f>
        <v>22306</v>
      </c>
      <c r="I105" s="70">
        <f t="shared" si="39"/>
        <v>402</v>
      </c>
      <c r="J105" s="70">
        <f t="shared" si="39"/>
        <v>2628</v>
      </c>
      <c r="K105" s="70">
        <f t="shared" si="39"/>
        <v>3298</v>
      </c>
      <c r="L105" s="70">
        <f t="shared" si="39"/>
        <v>171</v>
      </c>
      <c r="M105" s="70">
        <f t="shared" si="39"/>
        <v>219</v>
      </c>
      <c r="N105" s="70">
        <f t="shared" si="39"/>
        <v>167</v>
      </c>
      <c r="O105" s="70">
        <f t="shared" si="39"/>
        <v>4264</v>
      </c>
      <c r="P105" s="120" t="s">
        <v>727</v>
      </c>
      <c r="Q105" s="120" t="s">
        <v>727</v>
      </c>
      <c r="R105" s="70">
        <f t="shared" si="39"/>
        <v>206</v>
      </c>
      <c r="S105" s="70">
        <f t="shared" si="39"/>
        <v>46</v>
      </c>
      <c r="T105" s="70">
        <f t="shared" si="39"/>
        <v>3</v>
      </c>
      <c r="U105" s="70">
        <f t="shared" si="39"/>
        <v>89</v>
      </c>
      <c r="V105" s="70">
        <f t="shared" si="39"/>
        <v>209</v>
      </c>
      <c r="W105" s="70">
        <f t="shared" si="39"/>
        <v>7</v>
      </c>
      <c r="X105" s="70">
        <f t="shared" si="39"/>
        <v>470</v>
      </c>
      <c r="Y105" s="70">
        <f t="shared" si="32"/>
        <v>12179</v>
      </c>
      <c r="Z105" s="70">
        <f t="shared" si="36"/>
        <v>10127</v>
      </c>
      <c r="AA105" s="71">
        <f t="shared" si="37"/>
        <v>0.54599659284497448</v>
      </c>
      <c r="AB105" s="71">
        <f t="shared" si="38"/>
        <v>0.45400340715502557</v>
      </c>
    </row>
    <row r="106" spans="1:29" x14ac:dyDescent="0.25">
      <c r="A106" s="74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</row>
    <row r="107" spans="1:29" s="32" customFormat="1" x14ac:dyDescent="0.25">
      <c r="A107" s="61"/>
      <c r="B107" s="61"/>
      <c r="C107" s="61"/>
      <c r="D107" s="62"/>
      <c r="E107" s="133" t="s">
        <v>51</v>
      </c>
      <c r="F107" s="134"/>
      <c r="G107" s="134"/>
      <c r="H107" s="134"/>
      <c r="I107" s="85" t="s">
        <v>0</v>
      </c>
      <c r="J107" s="85" t="s">
        <v>1</v>
      </c>
      <c r="K107" s="85" t="s">
        <v>2</v>
      </c>
      <c r="L107" s="85" t="s">
        <v>27</v>
      </c>
      <c r="M107" s="85" t="s">
        <v>3</v>
      </c>
      <c r="N107" s="85" t="s">
        <v>28</v>
      </c>
      <c r="O107" s="85" t="s">
        <v>25</v>
      </c>
      <c r="P107" s="85" t="s">
        <v>29</v>
      </c>
      <c r="Q107" s="85" t="s">
        <v>4</v>
      </c>
      <c r="R107" s="37" t="s">
        <v>26</v>
      </c>
      <c r="S107" s="37" t="s">
        <v>46</v>
      </c>
      <c r="T107" s="37"/>
      <c r="U107" s="62"/>
      <c r="V107" s="62"/>
      <c r="W107" s="62"/>
      <c r="X107" s="62"/>
      <c r="Y107" s="62"/>
      <c r="Z107" s="62"/>
      <c r="AA107" s="77"/>
      <c r="AB107" s="77"/>
      <c r="AC107" s="4"/>
    </row>
    <row r="108" spans="1:29" x14ac:dyDescent="0.25">
      <c r="A108" s="74"/>
      <c r="B108" s="74"/>
      <c r="C108" s="74"/>
      <c r="D108" s="58"/>
      <c r="E108" s="134"/>
      <c r="F108" s="134"/>
      <c r="G108" s="134"/>
      <c r="H108" s="134"/>
      <c r="I108" s="96">
        <v>496</v>
      </c>
      <c r="J108" s="96">
        <v>2733</v>
      </c>
      <c r="K108" s="96">
        <v>3435</v>
      </c>
      <c r="L108" s="96">
        <v>275</v>
      </c>
      <c r="M108" s="96">
        <v>332</v>
      </c>
      <c r="N108" s="96">
        <v>167</v>
      </c>
      <c r="O108" s="96">
        <v>4264</v>
      </c>
      <c r="P108" s="96" t="s">
        <v>727</v>
      </c>
      <c r="Q108" s="96" t="s">
        <v>727</v>
      </c>
      <c r="R108" s="98">
        <f>W105</f>
        <v>7</v>
      </c>
      <c r="S108" s="98">
        <f>X105</f>
        <v>470</v>
      </c>
      <c r="T108" s="38"/>
      <c r="U108" s="58"/>
      <c r="V108" s="58"/>
      <c r="W108" s="58"/>
      <c r="X108" s="58"/>
      <c r="Y108" s="58"/>
      <c r="Z108" s="58"/>
      <c r="AA108" s="76"/>
      <c r="AB108" s="76"/>
    </row>
    <row r="109" spans="1:29" ht="6.75" customHeight="1" x14ac:dyDescent="0.25">
      <c r="A109" s="74"/>
      <c r="B109" s="74"/>
      <c r="C109" s="74"/>
      <c r="D109" s="58"/>
      <c r="E109" s="58"/>
      <c r="F109" s="74"/>
      <c r="G109" s="74"/>
      <c r="H109" s="75"/>
      <c r="I109" s="74"/>
      <c r="J109" s="74"/>
      <c r="K109" s="74"/>
      <c r="L109" s="74"/>
      <c r="M109" s="74"/>
      <c r="N109" s="74"/>
      <c r="O109" s="74"/>
      <c r="P109" s="74"/>
      <c r="Q109" s="74"/>
      <c r="R109" s="40"/>
      <c r="S109" s="40"/>
      <c r="T109" s="40"/>
      <c r="U109" s="58"/>
      <c r="V109" s="58"/>
      <c r="W109" s="58"/>
      <c r="X109" s="58"/>
      <c r="Y109" s="58"/>
      <c r="Z109" s="58"/>
      <c r="AA109" s="76"/>
      <c r="AB109" s="76"/>
    </row>
    <row r="110" spans="1:29" s="13" customFormat="1" x14ac:dyDescent="0.25">
      <c r="A110" s="78"/>
      <c r="B110" s="78"/>
      <c r="C110" s="78"/>
      <c r="D110" s="79"/>
      <c r="E110" s="133" t="s">
        <v>52</v>
      </c>
      <c r="F110" s="133"/>
      <c r="G110" s="133"/>
      <c r="H110" s="133"/>
      <c r="I110" s="133" t="s">
        <v>530</v>
      </c>
      <c r="J110" s="134"/>
      <c r="K110" s="134"/>
      <c r="L110" s="133" t="s">
        <v>531</v>
      </c>
      <c r="M110" s="133"/>
      <c r="N110" s="85" t="s">
        <v>28</v>
      </c>
      <c r="O110" s="85" t="s">
        <v>25</v>
      </c>
      <c r="P110" s="85" t="s">
        <v>29</v>
      </c>
      <c r="Q110" s="85" t="s">
        <v>4</v>
      </c>
      <c r="R110" s="79"/>
      <c r="S110" s="79"/>
      <c r="T110" s="79"/>
      <c r="U110" s="79"/>
      <c r="V110" s="79"/>
      <c r="W110" s="79"/>
      <c r="X110" s="79"/>
      <c r="Y110" s="79"/>
      <c r="Z110" s="79"/>
      <c r="AA110" s="80"/>
      <c r="AB110" s="80"/>
      <c r="AC110" s="4"/>
    </row>
    <row r="111" spans="1:29" x14ac:dyDescent="0.25">
      <c r="A111" s="74"/>
      <c r="B111" s="74"/>
      <c r="C111" s="74"/>
      <c r="D111" s="58"/>
      <c r="E111" s="133"/>
      <c r="F111" s="133"/>
      <c r="G111" s="133"/>
      <c r="H111" s="133"/>
      <c r="I111" s="135">
        <f>I108+K108+M108</f>
        <v>4263</v>
      </c>
      <c r="J111" s="136"/>
      <c r="K111" s="136"/>
      <c r="L111" s="135">
        <f>J108+L108</f>
        <v>3008</v>
      </c>
      <c r="M111" s="136"/>
      <c r="N111" s="86">
        <f>N108</f>
        <v>167</v>
      </c>
      <c r="O111" s="86">
        <f>O108</f>
        <v>4264</v>
      </c>
      <c r="P111" s="86" t="str">
        <f>P108</f>
        <v>N.P.</v>
      </c>
      <c r="Q111" s="86" t="str">
        <f>Q108</f>
        <v>N.P.</v>
      </c>
      <c r="R111" s="58"/>
      <c r="S111" s="58"/>
      <c r="T111" s="58"/>
      <c r="U111" s="58"/>
      <c r="V111" s="58"/>
      <c r="W111" s="58"/>
      <c r="X111" s="58"/>
      <c r="Y111" s="58"/>
      <c r="Z111" s="58"/>
      <c r="AA111" s="76"/>
      <c r="AB111" s="76"/>
    </row>
    <row r="112" spans="1:29" x14ac:dyDescent="0.25">
      <c r="A112" s="74"/>
      <c r="B112" s="74"/>
      <c r="C112" s="74"/>
      <c r="D112" s="58"/>
      <c r="E112" s="58"/>
      <c r="F112" s="74"/>
      <c r="G112" s="74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</row>
    <row r="113" spans="1:29" x14ac:dyDescent="0.25">
      <c r="A113" s="74"/>
      <c r="B113" s="74"/>
      <c r="C113" s="74"/>
      <c r="D113" s="58"/>
      <c r="E113" s="58"/>
      <c r="F113" s="74"/>
      <c r="G113" s="74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</row>
    <row r="114" spans="1:29" x14ac:dyDescent="0.25">
      <c r="A114" s="2">
        <v>1</v>
      </c>
      <c r="B114" s="2" t="s">
        <v>38</v>
      </c>
      <c r="C114" s="2">
        <v>486</v>
      </c>
      <c r="D114" s="1" t="s">
        <v>315</v>
      </c>
      <c r="E114" s="17" t="s">
        <v>315</v>
      </c>
      <c r="F114" s="2">
        <v>2117</v>
      </c>
      <c r="G114" s="2" t="s">
        <v>10</v>
      </c>
      <c r="H114" s="11">
        <v>385</v>
      </c>
      <c r="I114" s="1">
        <v>33</v>
      </c>
      <c r="J114" s="1">
        <v>85</v>
      </c>
      <c r="K114" s="1">
        <v>90</v>
      </c>
      <c r="L114" s="1">
        <v>3</v>
      </c>
      <c r="M114" s="1">
        <v>1</v>
      </c>
      <c r="N114" s="1">
        <v>0</v>
      </c>
      <c r="O114" s="2" t="s">
        <v>727</v>
      </c>
      <c r="P114" s="2" t="s">
        <v>727</v>
      </c>
      <c r="Q114" s="2" t="s">
        <v>727</v>
      </c>
      <c r="R114" s="1">
        <v>8</v>
      </c>
      <c r="S114" s="1">
        <v>4</v>
      </c>
      <c r="T114" s="1">
        <v>0</v>
      </c>
      <c r="U114" s="1">
        <v>0</v>
      </c>
      <c r="V114" s="1">
        <v>15</v>
      </c>
      <c r="W114" s="1">
        <v>0</v>
      </c>
      <c r="X114" s="1">
        <v>10</v>
      </c>
      <c r="Y114" s="1">
        <f>SUM(I114:X114)</f>
        <v>249</v>
      </c>
      <c r="Z114" s="1">
        <f t="shared" ref="Z114" si="40">H114-Y114</f>
        <v>136</v>
      </c>
      <c r="AA114" s="15">
        <f t="shared" ref="AA114" si="41">Y114/H114</f>
        <v>0.64675324675324675</v>
      </c>
      <c r="AB114" s="15">
        <f t="shared" ref="AB114" si="42">Z114/H114</f>
        <v>0.35324675324675325</v>
      </c>
    </row>
    <row r="115" spans="1:29" x14ac:dyDescent="0.25">
      <c r="A115" s="2">
        <v>2</v>
      </c>
      <c r="B115" s="2" t="s">
        <v>38</v>
      </c>
      <c r="C115" s="2">
        <v>486</v>
      </c>
      <c r="D115" s="1" t="s">
        <v>315</v>
      </c>
      <c r="E115" s="17" t="s">
        <v>315</v>
      </c>
      <c r="F115" s="2">
        <v>2117</v>
      </c>
      <c r="G115" s="2" t="s">
        <v>11</v>
      </c>
      <c r="H115" s="11">
        <v>386</v>
      </c>
      <c r="I115" s="1">
        <v>25</v>
      </c>
      <c r="J115" s="1">
        <v>132</v>
      </c>
      <c r="K115" s="1">
        <v>69</v>
      </c>
      <c r="L115" s="1">
        <v>0</v>
      </c>
      <c r="M115" s="1">
        <v>2</v>
      </c>
      <c r="N115" s="1">
        <v>0</v>
      </c>
      <c r="O115" s="2" t="s">
        <v>727</v>
      </c>
      <c r="P115" s="2" t="s">
        <v>727</v>
      </c>
      <c r="Q115" s="2" t="s">
        <v>727</v>
      </c>
      <c r="R115" s="1">
        <v>2</v>
      </c>
      <c r="S115" s="1">
        <v>4</v>
      </c>
      <c r="T115" s="1">
        <v>0</v>
      </c>
      <c r="U115" s="1">
        <v>0</v>
      </c>
      <c r="V115" s="1">
        <v>14</v>
      </c>
      <c r="W115" s="1">
        <v>0</v>
      </c>
      <c r="X115" s="1">
        <v>8</v>
      </c>
      <c r="Y115" s="1">
        <f t="shared" ref="Y115:Y161" si="43">SUM(I115:X115)</f>
        <v>256</v>
      </c>
      <c r="Z115" s="1">
        <f t="shared" ref="Z115:Z122" si="44">H115-Y115</f>
        <v>130</v>
      </c>
      <c r="AA115" s="15">
        <f t="shared" ref="AA115:AA122" si="45">Y115/H115</f>
        <v>0.66321243523316065</v>
      </c>
      <c r="AB115" s="15">
        <f t="shared" ref="AB115:AB122" si="46">Z115/H115</f>
        <v>0.33678756476683935</v>
      </c>
    </row>
    <row r="116" spans="1:29" x14ac:dyDescent="0.25">
      <c r="A116" s="2">
        <v>3</v>
      </c>
      <c r="B116" s="2" t="s">
        <v>38</v>
      </c>
      <c r="C116" s="2">
        <v>486</v>
      </c>
      <c r="D116" s="1" t="s">
        <v>315</v>
      </c>
      <c r="E116" s="17" t="s">
        <v>315</v>
      </c>
      <c r="F116" s="2">
        <v>2118</v>
      </c>
      <c r="G116" s="2" t="s">
        <v>10</v>
      </c>
      <c r="H116" s="11">
        <v>436</v>
      </c>
      <c r="I116" s="1">
        <v>65</v>
      </c>
      <c r="J116" s="1">
        <v>150</v>
      </c>
      <c r="K116" s="1">
        <v>50</v>
      </c>
      <c r="L116" s="1">
        <v>3</v>
      </c>
      <c r="M116" s="1">
        <v>1</v>
      </c>
      <c r="N116" s="1">
        <v>0</v>
      </c>
      <c r="O116" s="2" t="s">
        <v>727</v>
      </c>
      <c r="P116" s="2" t="s">
        <v>727</v>
      </c>
      <c r="Q116" s="2" t="s">
        <v>727</v>
      </c>
      <c r="R116" s="1">
        <v>4</v>
      </c>
      <c r="S116" s="1">
        <v>0</v>
      </c>
      <c r="T116" s="1">
        <v>1</v>
      </c>
      <c r="U116" s="1">
        <v>1</v>
      </c>
      <c r="V116" s="1">
        <v>13</v>
      </c>
      <c r="W116" s="1">
        <v>0</v>
      </c>
      <c r="X116" s="1">
        <v>6</v>
      </c>
      <c r="Y116" s="1">
        <f t="shared" si="43"/>
        <v>294</v>
      </c>
      <c r="Z116" s="1">
        <f t="shared" si="44"/>
        <v>142</v>
      </c>
      <c r="AA116" s="15">
        <f t="shared" si="45"/>
        <v>0.67431192660550454</v>
      </c>
      <c r="AB116" s="15">
        <f t="shared" si="46"/>
        <v>0.3256880733944954</v>
      </c>
    </row>
    <row r="117" spans="1:29" x14ac:dyDescent="0.25">
      <c r="A117" s="2">
        <v>4</v>
      </c>
      <c r="B117" s="2" t="s">
        <v>38</v>
      </c>
      <c r="C117" s="2">
        <v>486</v>
      </c>
      <c r="D117" s="1" t="s">
        <v>315</v>
      </c>
      <c r="E117" s="17" t="s">
        <v>315</v>
      </c>
      <c r="F117" s="2">
        <v>2118</v>
      </c>
      <c r="G117" s="2" t="s">
        <v>11</v>
      </c>
      <c r="H117" s="11">
        <v>436</v>
      </c>
      <c r="I117" s="1">
        <v>56</v>
      </c>
      <c r="J117" s="1">
        <v>145</v>
      </c>
      <c r="K117" s="1">
        <v>36</v>
      </c>
      <c r="L117" s="1">
        <v>4</v>
      </c>
      <c r="M117" s="1">
        <v>2</v>
      </c>
      <c r="N117" s="1">
        <v>0</v>
      </c>
      <c r="O117" s="2" t="s">
        <v>727</v>
      </c>
      <c r="P117" s="2" t="s">
        <v>727</v>
      </c>
      <c r="Q117" s="2" t="s">
        <v>727</v>
      </c>
      <c r="R117" s="1">
        <v>8</v>
      </c>
      <c r="S117" s="1">
        <v>5</v>
      </c>
      <c r="T117" s="1">
        <v>1</v>
      </c>
      <c r="U117" s="1">
        <v>1</v>
      </c>
      <c r="V117" s="1">
        <v>14</v>
      </c>
      <c r="W117" s="1">
        <v>0</v>
      </c>
      <c r="X117" s="1">
        <v>1</v>
      </c>
      <c r="Y117" s="1">
        <f t="shared" si="43"/>
        <v>273</v>
      </c>
      <c r="Z117" s="1">
        <f t="shared" si="44"/>
        <v>163</v>
      </c>
      <c r="AA117" s="15">
        <f t="shared" si="45"/>
        <v>0.62614678899082565</v>
      </c>
      <c r="AB117" s="15">
        <f t="shared" si="46"/>
        <v>0.37385321100917429</v>
      </c>
    </row>
    <row r="118" spans="1:29" x14ac:dyDescent="0.25">
      <c r="A118" s="2">
        <v>5</v>
      </c>
      <c r="B118" s="2" t="s">
        <v>38</v>
      </c>
      <c r="C118" s="2">
        <v>486</v>
      </c>
      <c r="D118" s="1" t="s">
        <v>315</v>
      </c>
      <c r="E118" s="17" t="s">
        <v>316</v>
      </c>
      <c r="F118" s="2">
        <v>2219</v>
      </c>
      <c r="G118" s="2" t="s">
        <v>10</v>
      </c>
      <c r="H118" s="11">
        <v>424</v>
      </c>
      <c r="I118" s="1">
        <v>29</v>
      </c>
      <c r="J118" s="1">
        <v>129</v>
      </c>
      <c r="K118" s="1">
        <v>27</v>
      </c>
      <c r="L118" s="1">
        <v>1</v>
      </c>
      <c r="M118" s="1">
        <v>2</v>
      </c>
      <c r="N118" s="1">
        <v>1</v>
      </c>
      <c r="O118" s="2" t="s">
        <v>727</v>
      </c>
      <c r="P118" s="2" t="s">
        <v>727</v>
      </c>
      <c r="Q118" s="2" t="s">
        <v>727</v>
      </c>
      <c r="R118" s="1">
        <v>0</v>
      </c>
      <c r="S118" s="1">
        <v>0</v>
      </c>
      <c r="T118" s="1">
        <v>0</v>
      </c>
      <c r="U118" s="1">
        <v>2</v>
      </c>
      <c r="V118" s="1">
        <v>6</v>
      </c>
      <c r="W118" s="1">
        <v>0</v>
      </c>
      <c r="X118" s="1">
        <v>1</v>
      </c>
      <c r="Y118" s="1">
        <f t="shared" si="43"/>
        <v>198</v>
      </c>
      <c r="Z118" s="1">
        <f t="shared" si="44"/>
        <v>226</v>
      </c>
      <c r="AA118" s="15">
        <f t="shared" si="45"/>
        <v>0.46698113207547171</v>
      </c>
      <c r="AB118" s="15">
        <f t="shared" si="46"/>
        <v>0.53301886792452835</v>
      </c>
    </row>
    <row r="119" spans="1:29" x14ac:dyDescent="0.25">
      <c r="A119" s="2">
        <v>6</v>
      </c>
      <c r="B119" s="2" t="s">
        <v>38</v>
      </c>
      <c r="C119" s="2">
        <v>486</v>
      </c>
      <c r="D119" s="1" t="s">
        <v>315</v>
      </c>
      <c r="E119" s="17" t="s">
        <v>317</v>
      </c>
      <c r="F119" s="2">
        <v>2120</v>
      </c>
      <c r="G119" s="2" t="s">
        <v>10</v>
      </c>
      <c r="H119" s="11">
        <v>278</v>
      </c>
      <c r="I119" s="1">
        <v>3</v>
      </c>
      <c r="J119" s="1">
        <v>58</v>
      </c>
      <c r="K119" s="1">
        <v>80</v>
      </c>
      <c r="L119" s="1">
        <v>3</v>
      </c>
      <c r="M119" s="1">
        <v>3</v>
      </c>
      <c r="N119" s="1">
        <v>0</v>
      </c>
      <c r="O119" s="2" t="s">
        <v>727</v>
      </c>
      <c r="P119" s="2" t="s">
        <v>727</v>
      </c>
      <c r="Q119" s="2" t="s">
        <v>727</v>
      </c>
      <c r="R119" s="1">
        <v>2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8</v>
      </c>
      <c r="Y119" s="1">
        <f t="shared" si="43"/>
        <v>157</v>
      </c>
      <c r="Z119" s="1">
        <f t="shared" si="44"/>
        <v>121</v>
      </c>
      <c r="AA119" s="15">
        <f t="shared" si="45"/>
        <v>0.56474820143884896</v>
      </c>
      <c r="AB119" s="15">
        <f t="shared" si="46"/>
        <v>0.43525179856115109</v>
      </c>
    </row>
    <row r="120" spans="1:29" x14ac:dyDescent="0.25">
      <c r="A120" s="2">
        <v>7</v>
      </c>
      <c r="B120" s="2" t="s">
        <v>38</v>
      </c>
      <c r="C120" s="2">
        <v>486</v>
      </c>
      <c r="D120" s="1" t="s">
        <v>315</v>
      </c>
      <c r="E120" s="17" t="s">
        <v>318</v>
      </c>
      <c r="F120" s="2">
        <v>2121</v>
      </c>
      <c r="G120" s="2" t="s">
        <v>10</v>
      </c>
      <c r="H120" s="11">
        <v>334</v>
      </c>
      <c r="I120" s="1">
        <v>6</v>
      </c>
      <c r="J120" s="1">
        <v>66</v>
      </c>
      <c r="K120" s="1">
        <v>114</v>
      </c>
      <c r="L120" s="1">
        <v>1</v>
      </c>
      <c r="M120" s="1">
        <v>1</v>
      </c>
      <c r="N120" s="1">
        <v>0</v>
      </c>
      <c r="O120" s="2" t="s">
        <v>727</v>
      </c>
      <c r="P120" s="2" t="s">
        <v>727</v>
      </c>
      <c r="Q120" s="2" t="s">
        <v>727</v>
      </c>
      <c r="R120" s="1">
        <v>2</v>
      </c>
      <c r="S120" s="1">
        <v>2</v>
      </c>
      <c r="T120" s="1">
        <v>0</v>
      </c>
      <c r="U120" s="1">
        <v>2</v>
      </c>
      <c r="V120" s="1">
        <v>4</v>
      </c>
      <c r="W120" s="1">
        <v>0</v>
      </c>
      <c r="X120" s="1">
        <v>2</v>
      </c>
      <c r="Y120" s="1">
        <f t="shared" si="43"/>
        <v>200</v>
      </c>
      <c r="Z120" s="1">
        <f t="shared" si="44"/>
        <v>134</v>
      </c>
      <c r="AA120" s="15">
        <f t="shared" si="45"/>
        <v>0.59880239520958078</v>
      </c>
      <c r="AB120" s="15">
        <f t="shared" si="46"/>
        <v>0.40119760479041916</v>
      </c>
    </row>
    <row r="121" spans="1:29" x14ac:dyDescent="0.25">
      <c r="A121" s="2">
        <v>8</v>
      </c>
      <c r="B121" s="2" t="s">
        <v>38</v>
      </c>
      <c r="C121" s="2">
        <v>486</v>
      </c>
      <c r="D121" s="1" t="s">
        <v>315</v>
      </c>
      <c r="E121" s="17" t="s">
        <v>319</v>
      </c>
      <c r="F121" s="2">
        <v>2122</v>
      </c>
      <c r="G121" s="2" t="s">
        <v>10</v>
      </c>
      <c r="H121" s="11">
        <v>541</v>
      </c>
      <c r="I121" s="1">
        <v>11</v>
      </c>
      <c r="J121" s="1">
        <v>168</v>
      </c>
      <c r="K121" s="1">
        <v>169</v>
      </c>
      <c r="L121" s="1">
        <v>3</v>
      </c>
      <c r="M121" s="1">
        <v>3</v>
      </c>
      <c r="N121" s="1">
        <v>0</v>
      </c>
      <c r="O121" s="2" t="s">
        <v>727</v>
      </c>
      <c r="P121" s="2" t="s">
        <v>727</v>
      </c>
      <c r="Q121" s="2" t="s">
        <v>727</v>
      </c>
      <c r="R121" s="1">
        <v>4</v>
      </c>
      <c r="S121" s="1">
        <v>5</v>
      </c>
      <c r="T121" s="1">
        <v>0</v>
      </c>
      <c r="U121" s="1">
        <v>2</v>
      </c>
      <c r="V121" s="1">
        <v>7</v>
      </c>
      <c r="W121" s="1">
        <v>0</v>
      </c>
      <c r="X121" s="1">
        <v>3</v>
      </c>
      <c r="Y121" s="1">
        <f t="shared" si="43"/>
        <v>375</v>
      </c>
      <c r="Z121" s="1">
        <f t="shared" si="44"/>
        <v>166</v>
      </c>
      <c r="AA121" s="15">
        <f t="shared" si="45"/>
        <v>0.69316081330868762</v>
      </c>
      <c r="AB121" s="15">
        <f t="shared" si="46"/>
        <v>0.30683918669131238</v>
      </c>
    </row>
    <row r="122" spans="1:29" x14ac:dyDescent="0.25">
      <c r="A122" s="74"/>
      <c r="B122" s="58"/>
      <c r="C122" s="58"/>
      <c r="D122" s="128" t="s">
        <v>691</v>
      </c>
      <c r="E122" s="129"/>
      <c r="F122" s="81">
        <v>6</v>
      </c>
      <c r="G122" s="81">
        <v>8</v>
      </c>
      <c r="H122" s="70">
        <f>SUM(H114:H121)</f>
        <v>3220</v>
      </c>
      <c r="I122" s="70">
        <f t="shared" ref="I122:X122" si="47">SUM(I114:I121)</f>
        <v>228</v>
      </c>
      <c r="J122" s="70">
        <f t="shared" si="47"/>
        <v>933</v>
      </c>
      <c r="K122" s="70">
        <f t="shared" si="47"/>
        <v>635</v>
      </c>
      <c r="L122" s="70">
        <f t="shared" si="47"/>
        <v>18</v>
      </c>
      <c r="M122" s="70">
        <f t="shared" si="47"/>
        <v>15</v>
      </c>
      <c r="N122" s="70">
        <f t="shared" si="47"/>
        <v>1</v>
      </c>
      <c r="O122" s="120" t="s">
        <v>727</v>
      </c>
      <c r="P122" s="120" t="s">
        <v>727</v>
      </c>
      <c r="Q122" s="120" t="s">
        <v>727</v>
      </c>
      <c r="R122" s="70">
        <f t="shared" si="47"/>
        <v>30</v>
      </c>
      <c r="S122" s="70">
        <f t="shared" si="47"/>
        <v>20</v>
      </c>
      <c r="T122" s="70">
        <f t="shared" si="47"/>
        <v>2</v>
      </c>
      <c r="U122" s="70">
        <f t="shared" si="47"/>
        <v>8</v>
      </c>
      <c r="V122" s="70">
        <f t="shared" si="47"/>
        <v>73</v>
      </c>
      <c r="W122" s="70">
        <f t="shared" si="47"/>
        <v>0</v>
      </c>
      <c r="X122" s="70">
        <f t="shared" si="47"/>
        <v>39</v>
      </c>
      <c r="Y122" s="70">
        <f t="shared" si="43"/>
        <v>2002</v>
      </c>
      <c r="Z122" s="70">
        <f t="shared" si="44"/>
        <v>1218</v>
      </c>
      <c r="AA122" s="71">
        <f t="shared" si="45"/>
        <v>0.62173913043478257</v>
      </c>
      <c r="AB122" s="71">
        <f t="shared" si="46"/>
        <v>0.37826086956521737</v>
      </c>
    </row>
    <row r="123" spans="1:29" x14ac:dyDescent="0.25">
      <c r="A123" s="74"/>
      <c r="B123" s="74"/>
      <c r="C123" s="74"/>
      <c r="D123" s="58"/>
      <c r="E123" s="58"/>
      <c r="F123" s="74"/>
      <c r="G123" s="74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</row>
    <row r="124" spans="1:29" s="32" customFormat="1" x14ac:dyDescent="0.25">
      <c r="A124" s="61"/>
      <c r="B124" s="61"/>
      <c r="C124" s="61"/>
      <c r="D124" s="62"/>
      <c r="E124" s="133" t="s">
        <v>51</v>
      </c>
      <c r="F124" s="134"/>
      <c r="G124" s="134"/>
      <c r="H124" s="134"/>
      <c r="I124" s="85" t="s">
        <v>0</v>
      </c>
      <c r="J124" s="85" t="s">
        <v>1</v>
      </c>
      <c r="K124" s="85" t="s">
        <v>2</v>
      </c>
      <c r="L124" s="85" t="s">
        <v>27</v>
      </c>
      <c r="M124" s="85" t="s">
        <v>3</v>
      </c>
      <c r="N124" s="85" t="s">
        <v>28</v>
      </c>
      <c r="O124" s="85" t="s">
        <v>25</v>
      </c>
      <c r="P124" s="85" t="s">
        <v>29</v>
      </c>
      <c r="Q124" s="85" t="s">
        <v>4</v>
      </c>
      <c r="R124" s="37" t="s">
        <v>26</v>
      </c>
      <c r="S124" s="37" t="s">
        <v>46</v>
      </c>
      <c r="T124" s="37"/>
      <c r="U124" s="62"/>
      <c r="V124" s="62"/>
      <c r="W124" s="62"/>
      <c r="X124" s="62"/>
      <c r="Y124" s="62"/>
      <c r="Z124" s="62"/>
      <c r="AA124" s="77"/>
      <c r="AB124" s="77"/>
      <c r="AC124" s="4"/>
    </row>
    <row r="125" spans="1:29" x14ac:dyDescent="0.25">
      <c r="A125" s="74"/>
      <c r="B125" s="74"/>
      <c r="C125" s="74"/>
      <c r="D125" s="58"/>
      <c r="E125" s="134"/>
      <c r="F125" s="134"/>
      <c r="G125" s="134"/>
      <c r="H125" s="134"/>
      <c r="I125" s="96">
        <v>249</v>
      </c>
      <c r="J125" s="96">
        <v>970</v>
      </c>
      <c r="K125" s="96">
        <v>659</v>
      </c>
      <c r="L125" s="96">
        <v>54</v>
      </c>
      <c r="M125" s="96">
        <v>30</v>
      </c>
      <c r="N125" s="96">
        <v>1</v>
      </c>
      <c r="O125" s="96" t="s">
        <v>727</v>
      </c>
      <c r="P125" s="96" t="s">
        <v>727</v>
      </c>
      <c r="Q125" s="96" t="s">
        <v>727</v>
      </c>
      <c r="R125" s="98">
        <f>W122</f>
        <v>0</v>
      </c>
      <c r="S125" s="98">
        <f>X122</f>
        <v>39</v>
      </c>
      <c r="T125" s="38"/>
      <c r="U125" s="58"/>
      <c r="V125" s="58"/>
      <c r="W125" s="58"/>
      <c r="X125" s="58"/>
      <c r="Y125" s="58"/>
      <c r="Z125" s="58"/>
      <c r="AA125" s="76"/>
      <c r="AB125" s="76"/>
    </row>
    <row r="126" spans="1:29" ht="6.75" customHeight="1" x14ac:dyDescent="0.25">
      <c r="A126" s="74"/>
      <c r="B126" s="74"/>
      <c r="C126" s="74"/>
      <c r="D126" s="58"/>
      <c r="E126" s="58"/>
      <c r="F126" s="74"/>
      <c r="G126" s="74"/>
      <c r="H126" s="75"/>
      <c r="I126" s="74"/>
      <c r="J126" s="74"/>
      <c r="K126" s="74"/>
      <c r="L126" s="74"/>
      <c r="M126" s="74"/>
      <c r="N126" s="74"/>
      <c r="O126" s="74"/>
      <c r="P126" s="74"/>
      <c r="Q126" s="74"/>
      <c r="R126" s="40"/>
      <c r="S126" s="40"/>
      <c r="T126" s="40"/>
      <c r="U126" s="58"/>
      <c r="V126" s="58"/>
      <c r="W126" s="58"/>
      <c r="X126" s="58"/>
      <c r="Y126" s="58"/>
      <c r="Z126" s="58"/>
      <c r="AA126" s="76"/>
      <c r="AB126" s="76"/>
    </row>
    <row r="127" spans="1:29" s="13" customFormat="1" x14ac:dyDescent="0.25">
      <c r="A127" s="78"/>
      <c r="B127" s="78"/>
      <c r="C127" s="78"/>
      <c r="D127" s="79"/>
      <c r="E127" s="133" t="s">
        <v>52</v>
      </c>
      <c r="F127" s="133"/>
      <c r="G127" s="133"/>
      <c r="H127" s="133"/>
      <c r="I127" s="133" t="s">
        <v>530</v>
      </c>
      <c r="J127" s="134"/>
      <c r="K127" s="134"/>
      <c r="L127" s="133" t="s">
        <v>531</v>
      </c>
      <c r="M127" s="133"/>
      <c r="N127" s="85" t="s">
        <v>28</v>
      </c>
      <c r="O127" s="85" t="s">
        <v>25</v>
      </c>
      <c r="P127" s="85" t="s">
        <v>29</v>
      </c>
      <c r="Q127" s="85" t="s">
        <v>4</v>
      </c>
      <c r="R127" s="79"/>
      <c r="S127" s="79"/>
      <c r="T127" s="79"/>
      <c r="U127" s="79"/>
      <c r="V127" s="79"/>
      <c r="W127" s="79"/>
      <c r="X127" s="79"/>
      <c r="Y127" s="79"/>
      <c r="Z127" s="79"/>
      <c r="AA127" s="80"/>
      <c r="AB127" s="80"/>
      <c r="AC127" s="4"/>
    </row>
    <row r="128" spans="1:29" x14ac:dyDescent="0.25">
      <c r="A128" s="74"/>
      <c r="B128" s="74"/>
      <c r="C128" s="74"/>
      <c r="D128" s="58"/>
      <c r="E128" s="133"/>
      <c r="F128" s="133"/>
      <c r="G128" s="133"/>
      <c r="H128" s="133"/>
      <c r="I128" s="135">
        <f>I125+K125+M125</f>
        <v>938</v>
      </c>
      <c r="J128" s="136"/>
      <c r="K128" s="136"/>
      <c r="L128" s="135">
        <f>J125+L125</f>
        <v>1024</v>
      </c>
      <c r="M128" s="136"/>
      <c r="N128" s="86">
        <f>N125</f>
        <v>1</v>
      </c>
      <c r="O128" s="86" t="str">
        <f>O125</f>
        <v>N.P.</v>
      </c>
      <c r="P128" s="86" t="str">
        <f>P125</f>
        <v>N.P.</v>
      </c>
      <c r="Q128" s="86" t="str">
        <f>Q125</f>
        <v>N.P.</v>
      </c>
      <c r="R128" s="58"/>
      <c r="S128" s="58"/>
      <c r="T128" s="58"/>
      <c r="U128" s="58"/>
      <c r="V128" s="58"/>
      <c r="W128" s="58"/>
      <c r="X128" s="58"/>
      <c r="Y128" s="58"/>
      <c r="Z128" s="58"/>
      <c r="AA128" s="76"/>
      <c r="AB128" s="76"/>
    </row>
    <row r="129" spans="1:28" x14ac:dyDescent="0.25">
      <c r="A129" s="74"/>
      <c r="B129" s="74"/>
      <c r="C129" s="74"/>
      <c r="D129" s="58"/>
      <c r="E129" s="58"/>
      <c r="F129" s="74"/>
      <c r="G129" s="74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</row>
    <row r="130" spans="1:28" x14ac:dyDescent="0.25">
      <c r="A130" s="74"/>
      <c r="B130" s="74"/>
      <c r="C130" s="74"/>
      <c r="D130" s="58"/>
      <c r="E130" s="58"/>
      <c r="F130" s="74"/>
      <c r="G130" s="74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</row>
    <row r="131" spans="1:28" ht="14.25" customHeight="1" x14ac:dyDescent="0.25">
      <c r="A131" s="2">
        <v>1</v>
      </c>
      <c r="B131" s="2" t="s">
        <v>38</v>
      </c>
      <c r="C131" s="2">
        <v>534</v>
      </c>
      <c r="D131" s="1" t="s">
        <v>320</v>
      </c>
      <c r="E131" s="1" t="s">
        <v>320</v>
      </c>
      <c r="F131" s="2">
        <v>2275</v>
      </c>
      <c r="G131" s="2" t="s">
        <v>10</v>
      </c>
      <c r="H131" s="11">
        <v>658</v>
      </c>
      <c r="I131" s="1">
        <v>3</v>
      </c>
      <c r="J131" s="1">
        <v>190</v>
      </c>
      <c r="K131" s="1">
        <v>193</v>
      </c>
      <c r="L131" s="1">
        <v>8</v>
      </c>
      <c r="M131" s="1">
        <v>1</v>
      </c>
      <c r="N131" s="2" t="s">
        <v>727</v>
      </c>
      <c r="O131" s="2" t="s">
        <v>727</v>
      </c>
      <c r="P131" s="2" t="s">
        <v>727</v>
      </c>
      <c r="Q131" s="2" t="s">
        <v>727</v>
      </c>
      <c r="R131" s="1">
        <v>7</v>
      </c>
      <c r="S131" s="1">
        <v>4</v>
      </c>
      <c r="T131" s="1">
        <v>0</v>
      </c>
      <c r="U131" s="1">
        <v>3</v>
      </c>
      <c r="V131" s="1">
        <v>27</v>
      </c>
      <c r="W131" s="1">
        <v>0</v>
      </c>
      <c r="X131" s="1">
        <v>7</v>
      </c>
      <c r="Y131" s="1">
        <f t="shared" si="43"/>
        <v>443</v>
      </c>
      <c r="Z131" s="1">
        <f t="shared" ref="Z131" si="48">H131-Y131</f>
        <v>215</v>
      </c>
      <c r="AA131" s="15">
        <f t="shared" ref="AA131" si="49">Y131/H131</f>
        <v>0.67325227963525835</v>
      </c>
      <c r="AB131" s="15">
        <f t="shared" ref="AB131" si="50">Z131/H131</f>
        <v>0.32674772036474165</v>
      </c>
    </row>
    <row r="132" spans="1:28" ht="14.25" customHeight="1" x14ac:dyDescent="0.25">
      <c r="A132" s="2">
        <v>2</v>
      </c>
      <c r="B132" s="2" t="s">
        <v>38</v>
      </c>
      <c r="C132" s="2">
        <v>534</v>
      </c>
      <c r="D132" s="1" t="s">
        <v>320</v>
      </c>
      <c r="E132" s="1" t="s">
        <v>320</v>
      </c>
      <c r="F132" s="2">
        <v>2275</v>
      </c>
      <c r="G132" s="2" t="s">
        <v>11</v>
      </c>
      <c r="H132" s="11">
        <v>659</v>
      </c>
      <c r="I132" s="1">
        <v>5</v>
      </c>
      <c r="J132" s="1">
        <v>190</v>
      </c>
      <c r="K132" s="1">
        <v>192</v>
      </c>
      <c r="L132" s="1">
        <v>11</v>
      </c>
      <c r="M132" s="1">
        <v>1</v>
      </c>
      <c r="N132" s="2" t="s">
        <v>727</v>
      </c>
      <c r="O132" s="2" t="s">
        <v>727</v>
      </c>
      <c r="P132" s="2" t="s">
        <v>727</v>
      </c>
      <c r="Q132" s="2" t="s">
        <v>727</v>
      </c>
      <c r="R132" s="1">
        <v>8</v>
      </c>
      <c r="S132" s="1">
        <v>0</v>
      </c>
      <c r="T132" s="1">
        <v>0</v>
      </c>
      <c r="U132" s="1">
        <v>3</v>
      </c>
      <c r="V132" s="1">
        <v>22</v>
      </c>
      <c r="W132" s="1">
        <v>0</v>
      </c>
      <c r="X132" s="1">
        <v>2</v>
      </c>
      <c r="Y132" s="1">
        <f t="shared" si="43"/>
        <v>434</v>
      </c>
      <c r="Z132" s="1">
        <f t="shared" ref="Z132:Z148" si="51">H132-Y132</f>
        <v>225</v>
      </c>
      <c r="AA132" s="15">
        <f t="shared" ref="AA132:AA148" si="52">Y132/H132</f>
        <v>0.65857359635811841</v>
      </c>
      <c r="AB132" s="15">
        <f t="shared" ref="AB132:AB148" si="53">Z132/H132</f>
        <v>0.34142640364188165</v>
      </c>
    </row>
    <row r="133" spans="1:28" ht="14.25" customHeight="1" x14ac:dyDescent="0.25">
      <c r="A133" s="2">
        <v>3</v>
      </c>
      <c r="B133" s="2" t="s">
        <v>38</v>
      </c>
      <c r="C133" s="2">
        <v>534</v>
      </c>
      <c r="D133" s="1" t="s">
        <v>320</v>
      </c>
      <c r="E133" s="1" t="s">
        <v>320</v>
      </c>
      <c r="F133" s="2">
        <v>2276</v>
      </c>
      <c r="G133" s="2" t="s">
        <v>10</v>
      </c>
      <c r="H133" s="11">
        <v>557</v>
      </c>
      <c r="I133" s="1">
        <v>2</v>
      </c>
      <c r="J133" s="1">
        <v>152</v>
      </c>
      <c r="K133" s="1">
        <v>142</v>
      </c>
      <c r="L133" s="1">
        <v>19</v>
      </c>
      <c r="M133" s="1">
        <v>0</v>
      </c>
      <c r="N133" s="2" t="s">
        <v>727</v>
      </c>
      <c r="O133" s="2" t="s">
        <v>727</v>
      </c>
      <c r="P133" s="2" t="s">
        <v>727</v>
      </c>
      <c r="Q133" s="2" t="s">
        <v>727</v>
      </c>
      <c r="R133" s="1">
        <v>6</v>
      </c>
      <c r="S133" s="1">
        <v>0</v>
      </c>
      <c r="T133" s="1">
        <v>0</v>
      </c>
      <c r="U133" s="1">
        <v>4</v>
      </c>
      <c r="V133" s="1">
        <v>27</v>
      </c>
      <c r="W133" s="1">
        <v>0</v>
      </c>
      <c r="X133" s="1">
        <v>7</v>
      </c>
      <c r="Y133" s="1">
        <f t="shared" si="43"/>
        <v>359</v>
      </c>
      <c r="Z133" s="1">
        <f t="shared" si="51"/>
        <v>198</v>
      </c>
      <c r="AA133" s="15">
        <f t="shared" si="52"/>
        <v>0.64452423698384198</v>
      </c>
      <c r="AB133" s="15">
        <f t="shared" si="53"/>
        <v>0.35547576301615796</v>
      </c>
    </row>
    <row r="134" spans="1:28" ht="14.25" customHeight="1" x14ac:dyDescent="0.25">
      <c r="A134" s="2">
        <v>4</v>
      </c>
      <c r="B134" s="2" t="s">
        <v>38</v>
      </c>
      <c r="C134" s="2">
        <v>534</v>
      </c>
      <c r="D134" s="1" t="s">
        <v>320</v>
      </c>
      <c r="E134" s="1" t="s">
        <v>320</v>
      </c>
      <c r="F134" s="2">
        <v>2276</v>
      </c>
      <c r="G134" s="2" t="s">
        <v>11</v>
      </c>
      <c r="H134" s="11">
        <v>557</v>
      </c>
      <c r="I134" s="1">
        <v>4</v>
      </c>
      <c r="J134" s="1">
        <v>166</v>
      </c>
      <c r="K134" s="1">
        <v>173</v>
      </c>
      <c r="L134" s="1">
        <v>13</v>
      </c>
      <c r="M134" s="1">
        <v>0</v>
      </c>
      <c r="N134" s="2" t="s">
        <v>727</v>
      </c>
      <c r="O134" s="2" t="s">
        <v>727</v>
      </c>
      <c r="P134" s="2" t="s">
        <v>727</v>
      </c>
      <c r="Q134" s="2" t="s">
        <v>727</v>
      </c>
      <c r="R134" s="1">
        <v>6</v>
      </c>
      <c r="S134" s="1">
        <v>1</v>
      </c>
      <c r="T134" s="1">
        <v>0</v>
      </c>
      <c r="U134" s="1">
        <v>1</v>
      </c>
      <c r="V134" s="1">
        <v>20</v>
      </c>
      <c r="W134" s="1">
        <v>0</v>
      </c>
      <c r="X134" s="1">
        <v>6</v>
      </c>
      <c r="Y134" s="1">
        <f t="shared" si="43"/>
        <v>390</v>
      </c>
      <c r="Z134" s="1">
        <f t="shared" si="51"/>
        <v>167</v>
      </c>
      <c r="AA134" s="15">
        <f t="shared" si="52"/>
        <v>0.70017953321364457</v>
      </c>
      <c r="AB134" s="15">
        <f t="shared" si="53"/>
        <v>0.29982046678635549</v>
      </c>
    </row>
    <row r="135" spans="1:28" ht="14.25" customHeight="1" x14ac:dyDescent="0.25">
      <c r="A135" s="2">
        <v>5</v>
      </c>
      <c r="B135" s="2" t="s">
        <v>38</v>
      </c>
      <c r="C135" s="2">
        <v>534</v>
      </c>
      <c r="D135" s="1" t="s">
        <v>320</v>
      </c>
      <c r="E135" s="1" t="s">
        <v>321</v>
      </c>
      <c r="F135" s="2">
        <v>2277</v>
      </c>
      <c r="G135" s="2" t="s">
        <v>10</v>
      </c>
      <c r="H135" s="11">
        <v>337</v>
      </c>
      <c r="I135" s="1">
        <v>2</v>
      </c>
      <c r="J135" s="1">
        <v>135</v>
      </c>
      <c r="K135" s="1">
        <v>32</v>
      </c>
      <c r="L135" s="1">
        <v>2</v>
      </c>
      <c r="M135" s="1">
        <v>0</v>
      </c>
      <c r="N135" s="2" t="s">
        <v>727</v>
      </c>
      <c r="O135" s="2" t="s">
        <v>727</v>
      </c>
      <c r="P135" s="2" t="s">
        <v>727</v>
      </c>
      <c r="Q135" s="2" t="s">
        <v>727</v>
      </c>
      <c r="R135" s="1">
        <v>0</v>
      </c>
      <c r="S135" s="1">
        <v>0</v>
      </c>
      <c r="T135" s="1">
        <v>0</v>
      </c>
      <c r="U135" s="1">
        <v>0</v>
      </c>
      <c r="V135" s="1">
        <v>8</v>
      </c>
      <c r="W135" s="1">
        <v>0</v>
      </c>
      <c r="X135" s="1">
        <v>5</v>
      </c>
      <c r="Y135" s="1">
        <f t="shared" si="43"/>
        <v>184</v>
      </c>
      <c r="Z135" s="1">
        <f t="shared" si="51"/>
        <v>153</v>
      </c>
      <c r="AA135" s="15">
        <f t="shared" si="52"/>
        <v>0.54599406528189909</v>
      </c>
      <c r="AB135" s="15">
        <f t="shared" si="53"/>
        <v>0.45400593471810091</v>
      </c>
    </row>
    <row r="136" spans="1:28" ht="14.25" customHeight="1" x14ac:dyDescent="0.25">
      <c r="A136" s="2">
        <v>6</v>
      </c>
      <c r="B136" s="2" t="s">
        <v>38</v>
      </c>
      <c r="C136" s="2">
        <v>534</v>
      </c>
      <c r="D136" s="1" t="s">
        <v>320</v>
      </c>
      <c r="E136" s="1" t="s">
        <v>322</v>
      </c>
      <c r="F136" s="2">
        <v>2278</v>
      </c>
      <c r="G136" s="2" t="s">
        <v>10</v>
      </c>
      <c r="H136" s="11">
        <v>405</v>
      </c>
      <c r="I136" s="1">
        <v>6</v>
      </c>
      <c r="J136" s="1">
        <v>43</v>
      </c>
      <c r="K136" s="1">
        <v>69</v>
      </c>
      <c r="L136" s="1">
        <v>3</v>
      </c>
      <c r="M136" s="1">
        <v>0</v>
      </c>
      <c r="N136" s="2" t="s">
        <v>727</v>
      </c>
      <c r="O136" s="2" t="s">
        <v>727</v>
      </c>
      <c r="P136" s="2" t="s">
        <v>727</v>
      </c>
      <c r="Q136" s="2" t="s">
        <v>727</v>
      </c>
      <c r="R136" s="1">
        <v>4</v>
      </c>
      <c r="S136" s="1">
        <v>4</v>
      </c>
      <c r="T136" s="1">
        <v>0</v>
      </c>
      <c r="U136" s="1">
        <v>2</v>
      </c>
      <c r="V136" s="1">
        <v>3</v>
      </c>
      <c r="W136" s="1">
        <v>0</v>
      </c>
      <c r="X136" s="1">
        <v>7</v>
      </c>
      <c r="Y136" s="1">
        <f t="shared" si="43"/>
        <v>141</v>
      </c>
      <c r="Z136" s="1">
        <f t="shared" si="51"/>
        <v>264</v>
      </c>
      <c r="AA136" s="15">
        <f t="shared" si="52"/>
        <v>0.34814814814814815</v>
      </c>
      <c r="AB136" s="15">
        <f t="shared" si="53"/>
        <v>0.6518518518518519</v>
      </c>
    </row>
    <row r="137" spans="1:28" ht="14.25" customHeight="1" x14ac:dyDescent="0.25">
      <c r="A137" s="2">
        <v>7</v>
      </c>
      <c r="B137" s="2" t="s">
        <v>38</v>
      </c>
      <c r="C137" s="2">
        <v>534</v>
      </c>
      <c r="D137" s="1" t="s">
        <v>320</v>
      </c>
      <c r="E137" s="1" t="s">
        <v>323</v>
      </c>
      <c r="F137" s="2">
        <v>2279</v>
      </c>
      <c r="G137" s="2" t="s">
        <v>10</v>
      </c>
      <c r="H137" s="11">
        <v>458</v>
      </c>
      <c r="I137" s="1">
        <v>0</v>
      </c>
      <c r="J137" s="1">
        <v>48</v>
      </c>
      <c r="K137" s="1">
        <v>123</v>
      </c>
      <c r="L137" s="1">
        <v>0</v>
      </c>
      <c r="M137" s="1">
        <v>1</v>
      </c>
      <c r="N137" s="2" t="s">
        <v>727</v>
      </c>
      <c r="O137" s="2" t="s">
        <v>727</v>
      </c>
      <c r="P137" s="2" t="s">
        <v>727</v>
      </c>
      <c r="Q137" s="2" t="s">
        <v>727</v>
      </c>
      <c r="R137" s="1">
        <v>2</v>
      </c>
      <c r="S137" s="1">
        <v>2</v>
      </c>
      <c r="T137" s="1">
        <v>0</v>
      </c>
      <c r="U137" s="1">
        <v>3</v>
      </c>
      <c r="V137" s="1">
        <v>2</v>
      </c>
      <c r="W137" s="1">
        <v>0</v>
      </c>
      <c r="X137" s="1">
        <v>7</v>
      </c>
      <c r="Y137" s="1">
        <f t="shared" si="43"/>
        <v>188</v>
      </c>
      <c r="Z137" s="1">
        <f t="shared" si="51"/>
        <v>270</v>
      </c>
      <c r="AA137" s="15">
        <f t="shared" si="52"/>
        <v>0.41048034934497818</v>
      </c>
      <c r="AB137" s="15">
        <f t="shared" si="53"/>
        <v>0.58951965065502188</v>
      </c>
    </row>
    <row r="138" spans="1:28" ht="14.25" customHeight="1" x14ac:dyDescent="0.25">
      <c r="A138" s="2">
        <v>8</v>
      </c>
      <c r="B138" s="2" t="s">
        <v>38</v>
      </c>
      <c r="C138" s="2">
        <v>534</v>
      </c>
      <c r="D138" s="1" t="s">
        <v>320</v>
      </c>
      <c r="E138" s="1" t="s">
        <v>324</v>
      </c>
      <c r="F138" s="2">
        <v>2280</v>
      </c>
      <c r="G138" s="2" t="s">
        <v>10</v>
      </c>
      <c r="H138" s="11">
        <v>117</v>
      </c>
      <c r="I138" s="1">
        <v>0</v>
      </c>
      <c r="J138" s="1">
        <v>13</v>
      </c>
      <c r="K138" s="1">
        <v>44</v>
      </c>
      <c r="L138" s="1">
        <v>1</v>
      </c>
      <c r="M138" s="1">
        <v>1</v>
      </c>
      <c r="N138" s="2" t="s">
        <v>727</v>
      </c>
      <c r="O138" s="2" t="s">
        <v>727</v>
      </c>
      <c r="P138" s="2" t="s">
        <v>727</v>
      </c>
      <c r="Q138" s="2" t="s">
        <v>727</v>
      </c>
      <c r="R138" s="1">
        <v>0</v>
      </c>
      <c r="S138" s="1">
        <v>1</v>
      </c>
      <c r="T138" s="1">
        <v>0</v>
      </c>
      <c r="U138" s="1">
        <v>0</v>
      </c>
      <c r="V138" s="1">
        <v>0</v>
      </c>
      <c r="W138" s="1">
        <v>0</v>
      </c>
      <c r="X138" s="1">
        <v>1</v>
      </c>
      <c r="Y138" s="1">
        <f t="shared" si="43"/>
        <v>61</v>
      </c>
      <c r="Z138" s="1">
        <f t="shared" si="51"/>
        <v>56</v>
      </c>
      <c r="AA138" s="15">
        <f t="shared" si="52"/>
        <v>0.5213675213675214</v>
      </c>
      <c r="AB138" s="15">
        <f t="shared" si="53"/>
        <v>0.47863247863247865</v>
      </c>
    </row>
    <row r="139" spans="1:28" ht="14.25" customHeight="1" x14ac:dyDescent="0.25">
      <c r="A139" s="2">
        <v>9</v>
      </c>
      <c r="B139" s="2" t="s">
        <v>38</v>
      </c>
      <c r="C139" s="2">
        <v>534</v>
      </c>
      <c r="D139" s="1" t="s">
        <v>320</v>
      </c>
      <c r="E139" s="1" t="s">
        <v>325</v>
      </c>
      <c r="F139" s="2">
        <v>2281</v>
      </c>
      <c r="G139" s="2" t="s">
        <v>10</v>
      </c>
      <c r="H139" s="11">
        <v>359</v>
      </c>
      <c r="I139" s="1">
        <v>1</v>
      </c>
      <c r="J139" s="1">
        <v>44</v>
      </c>
      <c r="K139" s="1">
        <v>46</v>
      </c>
      <c r="L139" s="1">
        <v>1</v>
      </c>
      <c r="M139" s="1">
        <v>0</v>
      </c>
      <c r="N139" s="2" t="s">
        <v>727</v>
      </c>
      <c r="O139" s="2" t="s">
        <v>727</v>
      </c>
      <c r="P139" s="2" t="s">
        <v>727</v>
      </c>
      <c r="Q139" s="2" t="s">
        <v>727</v>
      </c>
      <c r="R139" s="1">
        <v>0</v>
      </c>
      <c r="S139" s="1">
        <v>1</v>
      </c>
      <c r="T139" s="1">
        <v>0</v>
      </c>
      <c r="U139" s="1">
        <v>2</v>
      </c>
      <c r="V139" s="1">
        <v>0</v>
      </c>
      <c r="W139" s="1">
        <v>0</v>
      </c>
      <c r="X139" s="1">
        <v>7</v>
      </c>
      <c r="Y139" s="1">
        <f t="shared" si="43"/>
        <v>102</v>
      </c>
      <c r="Z139" s="1">
        <f t="shared" si="51"/>
        <v>257</v>
      </c>
      <c r="AA139" s="15">
        <f t="shared" si="52"/>
        <v>0.28412256267409469</v>
      </c>
      <c r="AB139" s="15">
        <f t="shared" si="53"/>
        <v>0.71587743732590525</v>
      </c>
    </row>
    <row r="140" spans="1:28" ht="14.25" customHeight="1" x14ac:dyDescent="0.25">
      <c r="A140" s="2">
        <v>10</v>
      </c>
      <c r="B140" s="2" t="s">
        <v>38</v>
      </c>
      <c r="C140" s="2">
        <v>534</v>
      </c>
      <c r="D140" s="1" t="s">
        <v>320</v>
      </c>
      <c r="E140" s="1" t="s">
        <v>326</v>
      </c>
      <c r="F140" s="2">
        <v>2282</v>
      </c>
      <c r="G140" s="2" t="s">
        <v>10</v>
      </c>
      <c r="H140" s="11">
        <v>331</v>
      </c>
      <c r="I140" s="1">
        <v>5</v>
      </c>
      <c r="J140" s="1">
        <v>45</v>
      </c>
      <c r="K140" s="1">
        <v>49</v>
      </c>
      <c r="L140" s="1">
        <v>1</v>
      </c>
      <c r="M140" s="1">
        <v>0</v>
      </c>
      <c r="N140" s="2" t="s">
        <v>727</v>
      </c>
      <c r="O140" s="2" t="s">
        <v>727</v>
      </c>
      <c r="P140" s="2" t="s">
        <v>727</v>
      </c>
      <c r="Q140" s="2" t="s">
        <v>727</v>
      </c>
      <c r="R140" s="1">
        <v>3</v>
      </c>
      <c r="S140" s="1">
        <v>2</v>
      </c>
      <c r="T140" s="1">
        <v>0</v>
      </c>
      <c r="U140" s="1">
        <v>1</v>
      </c>
      <c r="V140" s="1">
        <v>8</v>
      </c>
      <c r="W140" s="1">
        <v>0</v>
      </c>
      <c r="X140" s="1">
        <v>7</v>
      </c>
      <c r="Y140" s="1">
        <f t="shared" si="43"/>
        <v>121</v>
      </c>
      <c r="Z140" s="1">
        <f t="shared" si="51"/>
        <v>210</v>
      </c>
      <c r="AA140" s="15">
        <f t="shared" si="52"/>
        <v>0.36555891238670696</v>
      </c>
      <c r="AB140" s="15">
        <f t="shared" si="53"/>
        <v>0.6344410876132931</v>
      </c>
    </row>
    <row r="141" spans="1:28" ht="14.25" customHeight="1" x14ac:dyDescent="0.25">
      <c r="A141" s="2">
        <v>11</v>
      </c>
      <c r="B141" s="2" t="s">
        <v>38</v>
      </c>
      <c r="C141" s="2">
        <v>534</v>
      </c>
      <c r="D141" s="1" t="s">
        <v>320</v>
      </c>
      <c r="E141" s="1" t="s">
        <v>327</v>
      </c>
      <c r="F141" s="2">
        <v>2283</v>
      </c>
      <c r="G141" s="2" t="s">
        <v>10</v>
      </c>
      <c r="H141" s="11">
        <v>196</v>
      </c>
      <c r="I141" s="1">
        <v>1</v>
      </c>
      <c r="J141" s="1">
        <v>86</v>
      </c>
      <c r="K141" s="1">
        <v>20</v>
      </c>
      <c r="L141" s="1">
        <v>0</v>
      </c>
      <c r="M141" s="1">
        <v>0</v>
      </c>
      <c r="N141" s="2" t="s">
        <v>727</v>
      </c>
      <c r="O141" s="2" t="s">
        <v>727</v>
      </c>
      <c r="P141" s="2" t="s">
        <v>727</v>
      </c>
      <c r="Q141" s="2" t="s">
        <v>727</v>
      </c>
      <c r="R141" s="1">
        <v>0</v>
      </c>
      <c r="S141" s="1">
        <v>0</v>
      </c>
      <c r="T141" s="1">
        <v>0</v>
      </c>
      <c r="U141" s="1">
        <v>0</v>
      </c>
      <c r="V141" s="1">
        <v>4</v>
      </c>
      <c r="W141" s="1">
        <v>0</v>
      </c>
      <c r="X141" s="1">
        <v>2</v>
      </c>
      <c r="Y141" s="1">
        <f t="shared" si="43"/>
        <v>113</v>
      </c>
      <c r="Z141" s="1">
        <f t="shared" si="51"/>
        <v>83</v>
      </c>
      <c r="AA141" s="15">
        <f t="shared" si="52"/>
        <v>0.57653061224489799</v>
      </c>
      <c r="AB141" s="15">
        <f t="shared" si="53"/>
        <v>0.42346938775510207</v>
      </c>
    </row>
    <row r="142" spans="1:28" ht="14.25" customHeight="1" x14ac:dyDescent="0.25">
      <c r="A142" s="2">
        <v>12</v>
      </c>
      <c r="B142" s="2" t="s">
        <v>38</v>
      </c>
      <c r="C142" s="2">
        <v>534</v>
      </c>
      <c r="D142" s="1" t="s">
        <v>320</v>
      </c>
      <c r="E142" s="1" t="s">
        <v>328</v>
      </c>
      <c r="F142" s="2">
        <v>2284</v>
      </c>
      <c r="G142" s="2" t="s">
        <v>10</v>
      </c>
      <c r="H142" s="11">
        <v>230</v>
      </c>
      <c r="I142" s="1">
        <v>4</v>
      </c>
      <c r="J142" s="1">
        <v>55</v>
      </c>
      <c r="K142" s="1">
        <v>62</v>
      </c>
      <c r="L142" s="1">
        <v>2</v>
      </c>
      <c r="M142" s="1">
        <v>0</v>
      </c>
      <c r="N142" s="2" t="s">
        <v>727</v>
      </c>
      <c r="O142" s="2" t="s">
        <v>727</v>
      </c>
      <c r="P142" s="2" t="s">
        <v>727</v>
      </c>
      <c r="Q142" s="2" t="s">
        <v>727</v>
      </c>
      <c r="R142" s="1">
        <v>3</v>
      </c>
      <c r="S142" s="1">
        <v>1</v>
      </c>
      <c r="T142" s="1">
        <v>3</v>
      </c>
      <c r="U142" s="1">
        <v>0</v>
      </c>
      <c r="V142" s="1">
        <v>7</v>
      </c>
      <c r="W142" s="1">
        <v>0</v>
      </c>
      <c r="X142" s="1">
        <v>5</v>
      </c>
      <c r="Y142" s="1">
        <f t="shared" si="43"/>
        <v>142</v>
      </c>
      <c r="Z142" s="1">
        <f t="shared" si="51"/>
        <v>88</v>
      </c>
      <c r="AA142" s="15">
        <f t="shared" si="52"/>
        <v>0.61739130434782608</v>
      </c>
      <c r="AB142" s="15">
        <f t="shared" si="53"/>
        <v>0.38260869565217392</v>
      </c>
    </row>
    <row r="143" spans="1:28" ht="14.25" customHeight="1" x14ac:dyDescent="0.25">
      <c r="A143" s="2">
        <v>13</v>
      </c>
      <c r="B143" s="2" t="s">
        <v>38</v>
      </c>
      <c r="C143" s="2">
        <v>534</v>
      </c>
      <c r="D143" s="1" t="s">
        <v>320</v>
      </c>
      <c r="E143" s="1" t="s">
        <v>329</v>
      </c>
      <c r="F143" s="2">
        <v>2285</v>
      </c>
      <c r="G143" s="2" t="s">
        <v>10</v>
      </c>
      <c r="H143" s="11">
        <v>356</v>
      </c>
      <c r="I143" s="1">
        <v>0</v>
      </c>
      <c r="J143" s="1">
        <v>13</v>
      </c>
      <c r="K143" s="1">
        <v>81</v>
      </c>
      <c r="L143" s="1">
        <v>2</v>
      </c>
      <c r="M143" s="1">
        <v>3</v>
      </c>
      <c r="N143" s="2" t="s">
        <v>727</v>
      </c>
      <c r="O143" s="2" t="s">
        <v>727</v>
      </c>
      <c r="P143" s="2" t="s">
        <v>727</v>
      </c>
      <c r="Q143" s="2" t="s">
        <v>727</v>
      </c>
      <c r="R143" s="1">
        <v>0</v>
      </c>
      <c r="S143" s="1">
        <v>0</v>
      </c>
      <c r="T143" s="1">
        <v>0</v>
      </c>
      <c r="U143" s="1">
        <v>1</v>
      </c>
      <c r="V143" s="1">
        <v>1</v>
      </c>
      <c r="W143" s="1">
        <v>0</v>
      </c>
      <c r="X143" s="1">
        <v>4</v>
      </c>
      <c r="Y143" s="1">
        <f t="shared" si="43"/>
        <v>105</v>
      </c>
      <c r="Z143" s="1">
        <f t="shared" si="51"/>
        <v>251</v>
      </c>
      <c r="AA143" s="15">
        <f t="shared" si="52"/>
        <v>0.2949438202247191</v>
      </c>
      <c r="AB143" s="15">
        <f t="shared" si="53"/>
        <v>0.7050561797752809</v>
      </c>
    </row>
    <row r="144" spans="1:28" ht="14.25" customHeight="1" x14ac:dyDescent="0.25">
      <c r="A144" s="2">
        <v>14</v>
      </c>
      <c r="B144" s="2" t="s">
        <v>38</v>
      </c>
      <c r="C144" s="2">
        <v>534</v>
      </c>
      <c r="D144" s="1" t="s">
        <v>320</v>
      </c>
      <c r="E144" s="1" t="s">
        <v>330</v>
      </c>
      <c r="F144" s="2">
        <v>2286</v>
      </c>
      <c r="G144" s="2" t="s">
        <v>10</v>
      </c>
      <c r="H144" s="11">
        <v>229</v>
      </c>
      <c r="I144" s="1">
        <v>0</v>
      </c>
      <c r="J144" s="1">
        <v>35</v>
      </c>
      <c r="K144" s="1">
        <v>51</v>
      </c>
      <c r="L144" s="1">
        <v>6</v>
      </c>
      <c r="M144" s="1">
        <v>0</v>
      </c>
      <c r="N144" s="2" t="s">
        <v>727</v>
      </c>
      <c r="O144" s="2" t="s">
        <v>727</v>
      </c>
      <c r="P144" s="2" t="s">
        <v>727</v>
      </c>
      <c r="Q144" s="2" t="s">
        <v>727</v>
      </c>
      <c r="R144" s="1">
        <v>3</v>
      </c>
      <c r="S144" s="1">
        <v>0</v>
      </c>
      <c r="T144" s="1">
        <v>0</v>
      </c>
      <c r="U144" s="1">
        <v>1</v>
      </c>
      <c r="V144" s="1">
        <v>5</v>
      </c>
      <c r="W144" s="1">
        <v>0</v>
      </c>
      <c r="X144" s="1">
        <v>3</v>
      </c>
      <c r="Y144" s="1">
        <f t="shared" si="43"/>
        <v>104</v>
      </c>
      <c r="Z144" s="1">
        <f t="shared" si="51"/>
        <v>125</v>
      </c>
      <c r="AA144" s="15">
        <f t="shared" si="52"/>
        <v>0.45414847161572053</v>
      </c>
      <c r="AB144" s="15">
        <f t="shared" si="53"/>
        <v>0.54585152838427953</v>
      </c>
    </row>
    <row r="145" spans="1:29" ht="14.25" customHeight="1" x14ac:dyDescent="0.25">
      <c r="A145" s="2">
        <v>15</v>
      </c>
      <c r="B145" s="2" t="s">
        <v>38</v>
      </c>
      <c r="C145" s="2">
        <v>534</v>
      </c>
      <c r="D145" s="1" t="s">
        <v>320</v>
      </c>
      <c r="E145" s="1" t="s">
        <v>331</v>
      </c>
      <c r="F145" s="2">
        <v>2287</v>
      </c>
      <c r="G145" s="2" t="s">
        <v>10</v>
      </c>
      <c r="H145" s="11">
        <v>186</v>
      </c>
      <c r="I145" s="1">
        <v>3</v>
      </c>
      <c r="J145" s="1">
        <v>25</v>
      </c>
      <c r="K145" s="1">
        <v>43</v>
      </c>
      <c r="L145" s="1">
        <v>0</v>
      </c>
      <c r="M145" s="1">
        <v>2</v>
      </c>
      <c r="N145" s="2" t="s">
        <v>727</v>
      </c>
      <c r="O145" s="2" t="s">
        <v>727</v>
      </c>
      <c r="P145" s="2" t="s">
        <v>727</v>
      </c>
      <c r="Q145" s="2" t="s">
        <v>727</v>
      </c>
      <c r="R145" s="1">
        <v>0</v>
      </c>
      <c r="S145" s="1">
        <v>0</v>
      </c>
      <c r="T145" s="1">
        <v>0</v>
      </c>
      <c r="U145" s="1">
        <v>0</v>
      </c>
      <c r="V145" s="1">
        <v>2</v>
      </c>
      <c r="W145" s="1">
        <v>0</v>
      </c>
      <c r="X145" s="1">
        <v>5</v>
      </c>
      <c r="Y145" s="1">
        <f t="shared" si="43"/>
        <v>80</v>
      </c>
      <c r="Z145" s="1">
        <f t="shared" si="51"/>
        <v>106</v>
      </c>
      <c r="AA145" s="15">
        <f t="shared" si="52"/>
        <v>0.43010752688172044</v>
      </c>
      <c r="AB145" s="15">
        <f t="shared" si="53"/>
        <v>0.56989247311827962</v>
      </c>
    </row>
    <row r="146" spans="1:29" ht="14.25" customHeight="1" x14ac:dyDescent="0.25">
      <c r="A146" s="2">
        <v>16</v>
      </c>
      <c r="B146" s="2" t="s">
        <v>38</v>
      </c>
      <c r="C146" s="2">
        <v>534</v>
      </c>
      <c r="D146" s="1" t="s">
        <v>320</v>
      </c>
      <c r="E146" s="1" t="s">
        <v>332</v>
      </c>
      <c r="F146" s="2">
        <v>2288</v>
      </c>
      <c r="G146" s="2" t="s">
        <v>10</v>
      </c>
      <c r="H146" s="11">
        <v>117</v>
      </c>
      <c r="I146" s="1">
        <v>2</v>
      </c>
      <c r="J146" s="1">
        <v>30</v>
      </c>
      <c r="K146" s="1">
        <v>9</v>
      </c>
      <c r="L146" s="1">
        <v>1</v>
      </c>
      <c r="M146" s="1">
        <v>0</v>
      </c>
      <c r="N146" s="2" t="s">
        <v>727</v>
      </c>
      <c r="O146" s="2" t="s">
        <v>727</v>
      </c>
      <c r="P146" s="2" t="s">
        <v>727</v>
      </c>
      <c r="Q146" s="2" t="s">
        <v>727</v>
      </c>
      <c r="R146" s="1">
        <v>0</v>
      </c>
      <c r="S146" s="1">
        <v>0</v>
      </c>
      <c r="T146" s="1">
        <v>0</v>
      </c>
      <c r="U146" s="1">
        <v>0</v>
      </c>
      <c r="V146" s="1">
        <v>2</v>
      </c>
      <c r="W146" s="1">
        <v>0</v>
      </c>
      <c r="X146" s="1">
        <v>3</v>
      </c>
      <c r="Y146" s="1">
        <f t="shared" si="43"/>
        <v>47</v>
      </c>
      <c r="Z146" s="1">
        <f t="shared" si="51"/>
        <v>70</v>
      </c>
      <c r="AA146" s="15">
        <f t="shared" si="52"/>
        <v>0.40170940170940173</v>
      </c>
      <c r="AB146" s="15">
        <f t="shared" si="53"/>
        <v>0.59829059829059827</v>
      </c>
    </row>
    <row r="147" spans="1:29" ht="14.25" customHeight="1" x14ac:dyDescent="0.25">
      <c r="A147" s="2">
        <v>17</v>
      </c>
      <c r="B147" s="2" t="s">
        <v>38</v>
      </c>
      <c r="C147" s="2">
        <v>534</v>
      </c>
      <c r="D147" s="1" t="s">
        <v>320</v>
      </c>
      <c r="E147" s="1" t="s">
        <v>333</v>
      </c>
      <c r="F147" s="2">
        <v>2289</v>
      </c>
      <c r="G147" s="2" t="s">
        <v>10</v>
      </c>
      <c r="H147" s="11">
        <v>298</v>
      </c>
      <c r="I147" s="1">
        <v>1</v>
      </c>
      <c r="J147" s="1">
        <v>38</v>
      </c>
      <c r="K147" s="1">
        <v>66</v>
      </c>
      <c r="L147" s="1">
        <v>2</v>
      </c>
      <c r="M147" s="1">
        <v>1</v>
      </c>
      <c r="N147" s="2" t="s">
        <v>727</v>
      </c>
      <c r="O147" s="2" t="s">
        <v>727</v>
      </c>
      <c r="P147" s="2" t="s">
        <v>727</v>
      </c>
      <c r="Q147" s="2" t="s">
        <v>727</v>
      </c>
      <c r="R147" s="1">
        <v>1</v>
      </c>
      <c r="S147" s="1">
        <v>0</v>
      </c>
      <c r="T147" s="1">
        <v>0</v>
      </c>
      <c r="U147" s="1">
        <v>2</v>
      </c>
      <c r="V147" s="1">
        <v>2</v>
      </c>
      <c r="W147" s="1">
        <v>0</v>
      </c>
      <c r="X147" s="1">
        <v>10</v>
      </c>
      <c r="Y147" s="1">
        <f t="shared" si="43"/>
        <v>123</v>
      </c>
      <c r="Z147" s="1">
        <f t="shared" si="51"/>
        <v>175</v>
      </c>
      <c r="AA147" s="15">
        <f t="shared" si="52"/>
        <v>0.41275167785234901</v>
      </c>
      <c r="AB147" s="15">
        <f t="shared" si="53"/>
        <v>0.58724832214765099</v>
      </c>
    </row>
    <row r="148" spans="1:29" ht="14.25" customHeight="1" x14ac:dyDescent="0.25">
      <c r="A148" s="74"/>
      <c r="B148" s="58"/>
      <c r="C148" s="58"/>
      <c r="D148" s="128" t="s">
        <v>692</v>
      </c>
      <c r="E148" s="129"/>
      <c r="F148" s="81">
        <f>COUNTIF(G131:G147,"B")</f>
        <v>15</v>
      </c>
      <c r="G148" s="81">
        <f>COUNTA(G131:G147)</f>
        <v>17</v>
      </c>
      <c r="H148" s="70">
        <f>SUM(H131:H147)</f>
        <v>6050</v>
      </c>
      <c r="I148" s="70">
        <f t="shared" ref="I148:X148" si="54">SUM(I131:I147)</f>
        <v>39</v>
      </c>
      <c r="J148" s="70">
        <f t="shared" si="54"/>
        <v>1308</v>
      </c>
      <c r="K148" s="70">
        <f t="shared" si="54"/>
        <v>1395</v>
      </c>
      <c r="L148" s="70">
        <f t="shared" si="54"/>
        <v>72</v>
      </c>
      <c r="M148" s="70">
        <f t="shared" si="54"/>
        <v>10</v>
      </c>
      <c r="N148" s="120" t="s">
        <v>727</v>
      </c>
      <c r="O148" s="120" t="s">
        <v>727</v>
      </c>
      <c r="P148" s="120" t="s">
        <v>727</v>
      </c>
      <c r="Q148" s="120" t="s">
        <v>727</v>
      </c>
      <c r="R148" s="70">
        <f t="shared" si="54"/>
        <v>43</v>
      </c>
      <c r="S148" s="70">
        <f t="shared" si="54"/>
        <v>16</v>
      </c>
      <c r="T148" s="70">
        <f t="shared" si="54"/>
        <v>3</v>
      </c>
      <c r="U148" s="70">
        <f t="shared" si="54"/>
        <v>23</v>
      </c>
      <c r="V148" s="70">
        <f t="shared" si="54"/>
        <v>140</v>
      </c>
      <c r="W148" s="70">
        <f t="shared" si="54"/>
        <v>0</v>
      </c>
      <c r="X148" s="70">
        <f t="shared" si="54"/>
        <v>88</v>
      </c>
      <c r="Y148" s="70">
        <f t="shared" si="43"/>
        <v>3137</v>
      </c>
      <c r="Z148" s="70">
        <f t="shared" si="51"/>
        <v>2913</v>
      </c>
      <c r="AA148" s="71">
        <f t="shared" si="52"/>
        <v>0.51851239669421489</v>
      </c>
      <c r="AB148" s="71">
        <f t="shared" si="53"/>
        <v>0.48148760330578511</v>
      </c>
    </row>
    <row r="149" spans="1:29" x14ac:dyDescent="0.25">
      <c r="A149" s="74"/>
      <c r="B149" s="58"/>
      <c r="C149" s="58"/>
      <c r="D149" s="58"/>
      <c r="E149" s="58"/>
      <c r="F149" s="74"/>
      <c r="G149" s="74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</row>
    <row r="150" spans="1:29" s="32" customFormat="1" x14ac:dyDescent="0.25">
      <c r="A150" s="61"/>
      <c r="B150" s="61"/>
      <c r="C150" s="61"/>
      <c r="D150" s="62"/>
      <c r="E150" s="133" t="s">
        <v>51</v>
      </c>
      <c r="F150" s="134"/>
      <c r="G150" s="134"/>
      <c r="H150" s="134"/>
      <c r="I150" s="85" t="s">
        <v>0</v>
      </c>
      <c r="J150" s="85" t="s">
        <v>1</v>
      </c>
      <c r="K150" s="85" t="s">
        <v>2</v>
      </c>
      <c r="L150" s="85" t="s">
        <v>27</v>
      </c>
      <c r="M150" s="85" t="s">
        <v>3</v>
      </c>
      <c r="N150" s="85" t="s">
        <v>28</v>
      </c>
      <c r="O150" s="85" t="s">
        <v>25</v>
      </c>
      <c r="P150" s="85" t="s">
        <v>29</v>
      </c>
      <c r="Q150" s="85" t="s">
        <v>4</v>
      </c>
      <c r="R150" s="37" t="s">
        <v>26</v>
      </c>
      <c r="S150" s="37" t="s">
        <v>46</v>
      </c>
      <c r="T150" s="37"/>
      <c r="U150" s="62"/>
      <c r="V150" s="62"/>
      <c r="W150" s="62"/>
      <c r="X150" s="62"/>
      <c r="Y150" s="62"/>
      <c r="Z150" s="62"/>
      <c r="AA150" s="77"/>
      <c r="AB150" s="77"/>
      <c r="AC150" s="4"/>
    </row>
    <row r="151" spans="1:29" x14ac:dyDescent="0.25">
      <c r="A151" s="74"/>
      <c r="B151" s="74"/>
      <c r="C151" s="74"/>
      <c r="D151" s="58"/>
      <c r="E151" s="134"/>
      <c r="F151" s="134"/>
      <c r="G151" s="134"/>
      <c r="H151" s="134"/>
      <c r="I151" s="96">
        <v>63</v>
      </c>
      <c r="J151" s="96">
        <v>1378</v>
      </c>
      <c r="K151" s="96">
        <v>1430</v>
      </c>
      <c r="L151" s="96">
        <v>142</v>
      </c>
      <c r="M151" s="96">
        <v>36</v>
      </c>
      <c r="N151" s="96" t="s">
        <v>727</v>
      </c>
      <c r="O151" s="96" t="s">
        <v>727</v>
      </c>
      <c r="P151" s="96" t="s">
        <v>727</v>
      </c>
      <c r="Q151" s="96" t="s">
        <v>727</v>
      </c>
      <c r="R151" s="98">
        <f>W148</f>
        <v>0</v>
      </c>
      <c r="S151" s="98">
        <f>X148</f>
        <v>88</v>
      </c>
      <c r="T151" s="38"/>
      <c r="U151" s="58"/>
      <c r="V151" s="58"/>
      <c r="W151" s="58"/>
      <c r="X151" s="58"/>
      <c r="Y151" s="58"/>
      <c r="Z151" s="58"/>
      <c r="AA151" s="76"/>
      <c r="AB151" s="76"/>
    </row>
    <row r="152" spans="1:29" ht="6.75" customHeight="1" x14ac:dyDescent="0.25">
      <c r="A152" s="74"/>
      <c r="B152" s="74"/>
      <c r="C152" s="74"/>
      <c r="D152" s="58"/>
      <c r="E152" s="58"/>
      <c r="F152" s="74"/>
      <c r="G152" s="74"/>
      <c r="H152" s="75"/>
      <c r="I152" s="58"/>
      <c r="J152" s="58"/>
      <c r="K152" s="58"/>
      <c r="L152" s="58"/>
      <c r="M152" s="58"/>
      <c r="N152" s="58"/>
      <c r="O152" s="58"/>
      <c r="P152" s="58"/>
      <c r="Q152" s="58"/>
      <c r="R152" s="40"/>
      <c r="S152" s="40"/>
      <c r="T152" s="40"/>
      <c r="U152" s="58"/>
      <c r="V152" s="58"/>
      <c r="W152" s="58"/>
      <c r="X152" s="58"/>
      <c r="Y152" s="58"/>
      <c r="Z152" s="58"/>
      <c r="AA152" s="76"/>
      <c r="AB152" s="76"/>
    </row>
    <row r="153" spans="1:29" s="13" customFormat="1" x14ac:dyDescent="0.25">
      <c r="A153" s="78"/>
      <c r="B153" s="78"/>
      <c r="C153" s="78"/>
      <c r="D153" s="79"/>
      <c r="E153" s="133" t="s">
        <v>52</v>
      </c>
      <c r="F153" s="133"/>
      <c r="G153" s="133"/>
      <c r="H153" s="133"/>
      <c r="I153" s="133" t="s">
        <v>530</v>
      </c>
      <c r="J153" s="134"/>
      <c r="K153" s="134"/>
      <c r="L153" s="133" t="s">
        <v>531</v>
      </c>
      <c r="M153" s="133"/>
      <c r="N153" s="85" t="s">
        <v>28</v>
      </c>
      <c r="O153" s="85" t="s">
        <v>25</v>
      </c>
      <c r="P153" s="85" t="s">
        <v>29</v>
      </c>
      <c r="Q153" s="85" t="s">
        <v>4</v>
      </c>
      <c r="R153" s="79"/>
      <c r="S153" s="79"/>
      <c r="T153" s="79"/>
      <c r="U153" s="79"/>
      <c r="V153" s="79"/>
      <c r="W153" s="79"/>
      <c r="X153" s="79"/>
      <c r="Y153" s="79"/>
      <c r="Z153" s="79"/>
      <c r="AA153" s="80"/>
      <c r="AB153" s="80"/>
      <c r="AC153" s="4"/>
    </row>
    <row r="154" spans="1:29" x14ac:dyDescent="0.25">
      <c r="A154" s="74"/>
      <c r="B154" s="74"/>
      <c r="C154" s="74"/>
      <c r="D154" s="58"/>
      <c r="E154" s="133"/>
      <c r="F154" s="133"/>
      <c r="G154" s="133"/>
      <c r="H154" s="133"/>
      <c r="I154" s="135">
        <f>I151+K151+M151</f>
        <v>1529</v>
      </c>
      <c r="J154" s="136"/>
      <c r="K154" s="136"/>
      <c r="L154" s="135">
        <f>J151+L151</f>
        <v>1520</v>
      </c>
      <c r="M154" s="136"/>
      <c r="N154" s="86" t="str">
        <f>N151</f>
        <v>N.P.</v>
      </c>
      <c r="O154" s="86" t="str">
        <f>O151</f>
        <v>N.P.</v>
      </c>
      <c r="P154" s="86" t="str">
        <f>P151</f>
        <v>N.P.</v>
      </c>
      <c r="Q154" s="86" t="str">
        <f>Q151</f>
        <v>N.P.</v>
      </c>
      <c r="R154" s="58"/>
      <c r="S154" s="58"/>
      <c r="T154" s="58"/>
      <c r="U154" s="58"/>
      <c r="V154" s="58"/>
      <c r="W154" s="58"/>
      <c r="X154" s="58"/>
      <c r="Y154" s="58"/>
      <c r="Z154" s="58"/>
      <c r="AA154" s="76"/>
      <c r="AB154" s="76"/>
    </row>
    <row r="155" spans="1:29" x14ac:dyDescent="0.25">
      <c r="A155" s="74"/>
      <c r="B155" s="74"/>
      <c r="C155" s="74"/>
      <c r="D155" s="58"/>
      <c r="E155" s="58"/>
      <c r="F155" s="74"/>
      <c r="G155" s="74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</row>
    <row r="156" spans="1:29" x14ac:dyDescent="0.25">
      <c r="A156" s="74"/>
      <c r="B156" s="58"/>
      <c r="C156" s="58"/>
      <c r="D156" s="58"/>
      <c r="E156" s="58"/>
      <c r="F156" s="74"/>
      <c r="G156" s="74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</row>
    <row r="157" spans="1:29" ht="15" customHeight="1" x14ac:dyDescent="0.25">
      <c r="A157" s="2">
        <v>1</v>
      </c>
      <c r="B157" s="1" t="s">
        <v>38</v>
      </c>
      <c r="C157" s="2">
        <v>568</v>
      </c>
      <c r="D157" s="1" t="s">
        <v>334</v>
      </c>
      <c r="E157" s="17" t="s">
        <v>334</v>
      </c>
      <c r="F157" s="2">
        <v>2432</v>
      </c>
      <c r="G157" s="2" t="s">
        <v>10</v>
      </c>
      <c r="H157" s="11">
        <v>562</v>
      </c>
      <c r="I157" s="1">
        <v>53</v>
      </c>
      <c r="J157" s="1">
        <v>144</v>
      </c>
      <c r="K157" s="1">
        <v>9</v>
      </c>
      <c r="L157" s="1">
        <v>2</v>
      </c>
      <c r="M157" s="1">
        <v>2</v>
      </c>
      <c r="N157" s="1">
        <v>74</v>
      </c>
      <c r="O157" s="2" t="s">
        <v>727</v>
      </c>
      <c r="P157" s="2" t="s">
        <v>727</v>
      </c>
      <c r="Q157" s="2" t="s">
        <v>727</v>
      </c>
      <c r="R157" s="1">
        <v>0</v>
      </c>
      <c r="S157" s="1">
        <v>0</v>
      </c>
      <c r="T157" s="1">
        <v>0</v>
      </c>
      <c r="U157" s="1">
        <v>0</v>
      </c>
      <c r="V157" s="1">
        <v>17</v>
      </c>
      <c r="W157" s="1">
        <v>4</v>
      </c>
      <c r="X157" s="1">
        <v>6</v>
      </c>
      <c r="Y157" s="1">
        <f t="shared" si="43"/>
        <v>311</v>
      </c>
      <c r="Z157" s="1">
        <f t="shared" ref="Z157" si="55">H157-Y157</f>
        <v>251</v>
      </c>
      <c r="AA157" s="15">
        <f t="shared" ref="AA157" si="56">Y157/H157</f>
        <v>0.55338078291814952</v>
      </c>
      <c r="AB157" s="15">
        <f t="shared" ref="AB157" si="57">Z157/H157</f>
        <v>0.44661921708185054</v>
      </c>
    </row>
    <row r="158" spans="1:29" ht="15" customHeight="1" x14ac:dyDescent="0.25">
      <c r="A158" s="2">
        <v>2</v>
      </c>
      <c r="B158" s="1" t="s">
        <v>38</v>
      </c>
      <c r="C158" s="2">
        <v>568</v>
      </c>
      <c r="D158" s="1" t="s">
        <v>334</v>
      </c>
      <c r="E158" s="17" t="s">
        <v>334</v>
      </c>
      <c r="F158" s="2">
        <v>2432</v>
      </c>
      <c r="G158" s="2" t="s">
        <v>11</v>
      </c>
      <c r="H158" s="11">
        <v>563</v>
      </c>
      <c r="I158" s="1">
        <v>67</v>
      </c>
      <c r="J158" s="1">
        <v>143</v>
      </c>
      <c r="K158" s="1">
        <v>7</v>
      </c>
      <c r="L158" s="1">
        <v>2</v>
      </c>
      <c r="M158" s="1">
        <v>0</v>
      </c>
      <c r="N158" s="1">
        <v>63</v>
      </c>
      <c r="O158" s="2" t="s">
        <v>727</v>
      </c>
      <c r="P158" s="2" t="s">
        <v>727</v>
      </c>
      <c r="Q158" s="2" t="s">
        <v>727</v>
      </c>
      <c r="R158" s="1">
        <v>3</v>
      </c>
      <c r="S158" s="1">
        <v>0</v>
      </c>
      <c r="T158" s="1">
        <v>0</v>
      </c>
      <c r="U158" s="1">
        <v>0</v>
      </c>
      <c r="V158" s="1">
        <v>7</v>
      </c>
      <c r="W158" s="1">
        <v>1</v>
      </c>
      <c r="X158" s="1">
        <v>11</v>
      </c>
      <c r="Y158" s="1">
        <f t="shared" si="43"/>
        <v>304</v>
      </c>
      <c r="Z158" s="1">
        <f t="shared" ref="Z158:Z161" si="58">H158-Y158</f>
        <v>259</v>
      </c>
      <c r="AA158" s="15">
        <f t="shared" ref="AA158:AA161" si="59">Y158/H158</f>
        <v>0.53996447602131437</v>
      </c>
      <c r="AB158" s="15">
        <f t="shared" ref="AB158:AB161" si="60">Z158/H158</f>
        <v>0.46003552397868563</v>
      </c>
    </row>
    <row r="159" spans="1:29" ht="15" customHeight="1" x14ac:dyDescent="0.25">
      <c r="A159" s="2">
        <v>3</v>
      </c>
      <c r="B159" s="1" t="s">
        <v>38</v>
      </c>
      <c r="C159" s="2">
        <v>568</v>
      </c>
      <c r="D159" s="1" t="s">
        <v>334</v>
      </c>
      <c r="E159" s="17" t="s">
        <v>334</v>
      </c>
      <c r="F159" s="2">
        <v>2433</v>
      </c>
      <c r="G159" s="2" t="s">
        <v>10</v>
      </c>
      <c r="H159" s="11">
        <v>749</v>
      </c>
      <c r="I159" s="1">
        <v>75</v>
      </c>
      <c r="J159" s="1">
        <v>237</v>
      </c>
      <c r="K159" s="1">
        <v>3</v>
      </c>
      <c r="L159" s="1">
        <v>2</v>
      </c>
      <c r="M159" s="1">
        <v>0</v>
      </c>
      <c r="N159" s="1">
        <v>79</v>
      </c>
      <c r="O159" s="2" t="s">
        <v>727</v>
      </c>
      <c r="P159" s="2" t="s">
        <v>727</v>
      </c>
      <c r="Q159" s="2" t="s">
        <v>727</v>
      </c>
      <c r="R159" s="1">
        <v>4</v>
      </c>
      <c r="S159" s="1">
        <v>2</v>
      </c>
      <c r="T159" s="1">
        <v>0</v>
      </c>
      <c r="U159" s="1">
        <v>0</v>
      </c>
      <c r="V159" s="1">
        <v>33</v>
      </c>
      <c r="W159" s="1">
        <v>1</v>
      </c>
      <c r="X159" s="1">
        <v>9</v>
      </c>
      <c r="Y159" s="1">
        <f t="shared" si="43"/>
        <v>445</v>
      </c>
      <c r="Z159" s="1">
        <f t="shared" si="58"/>
        <v>304</v>
      </c>
      <c r="AA159" s="15">
        <f t="shared" si="59"/>
        <v>0.59412550066755676</v>
      </c>
      <c r="AB159" s="15">
        <f t="shared" si="60"/>
        <v>0.40587449933244324</v>
      </c>
    </row>
    <row r="160" spans="1:29" ht="15" customHeight="1" x14ac:dyDescent="0.25">
      <c r="A160" s="2">
        <v>4</v>
      </c>
      <c r="B160" s="1" t="s">
        <v>38</v>
      </c>
      <c r="C160" s="2">
        <v>568</v>
      </c>
      <c r="D160" s="1" t="s">
        <v>334</v>
      </c>
      <c r="E160" s="17" t="s">
        <v>335</v>
      </c>
      <c r="F160" s="2">
        <v>2434</v>
      </c>
      <c r="G160" s="2" t="s">
        <v>10</v>
      </c>
      <c r="H160" s="11">
        <v>584</v>
      </c>
      <c r="I160" s="1">
        <v>15</v>
      </c>
      <c r="J160" s="1">
        <v>66</v>
      </c>
      <c r="K160" s="1">
        <v>5</v>
      </c>
      <c r="L160" s="1">
        <v>2</v>
      </c>
      <c r="M160" s="1">
        <v>2</v>
      </c>
      <c r="N160" s="1">
        <v>135</v>
      </c>
      <c r="O160" s="2" t="s">
        <v>727</v>
      </c>
      <c r="P160" s="2" t="s">
        <v>727</v>
      </c>
      <c r="Q160" s="2" t="s">
        <v>727</v>
      </c>
      <c r="R160" s="1">
        <v>1</v>
      </c>
      <c r="S160" s="1">
        <v>0</v>
      </c>
      <c r="T160" s="1">
        <v>0</v>
      </c>
      <c r="U160" s="1">
        <v>0</v>
      </c>
      <c r="V160" s="1">
        <v>3</v>
      </c>
      <c r="W160" s="1">
        <v>0</v>
      </c>
      <c r="X160" s="1">
        <v>15</v>
      </c>
      <c r="Y160" s="1">
        <f t="shared" si="43"/>
        <v>244</v>
      </c>
      <c r="Z160" s="1">
        <f t="shared" si="58"/>
        <v>340</v>
      </c>
      <c r="AA160" s="15">
        <f t="shared" si="59"/>
        <v>0.4178082191780822</v>
      </c>
      <c r="AB160" s="15">
        <f t="shared" si="60"/>
        <v>0.5821917808219178</v>
      </c>
    </row>
    <row r="161" spans="1:28" ht="15" customHeight="1" x14ac:dyDescent="0.25">
      <c r="A161" s="74"/>
      <c r="B161" s="58"/>
      <c r="C161" s="58"/>
      <c r="D161" s="128" t="s">
        <v>693</v>
      </c>
      <c r="E161" s="129"/>
      <c r="F161" s="81">
        <v>3</v>
      </c>
      <c r="G161" s="81">
        <v>4</v>
      </c>
      <c r="H161" s="70">
        <f>SUM(H157:H160)</f>
        <v>2458</v>
      </c>
      <c r="I161" s="70">
        <f t="shared" ref="I161:X161" si="61">SUM(I157:I160)</f>
        <v>210</v>
      </c>
      <c r="J161" s="70">
        <f t="shared" si="61"/>
        <v>590</v>
      </c>
      <c r="K161" s="70">
        <f t="shared" si="61"/>
        <v>24</v>
      </c>
      <c r="L161" s="70">
        <f t="shared" si="61"/>
        <v>8</v>
      </c>
      <c r="M161" s="70">
        <f t="shared" si="61"/>
        <v>4</v>
      </c>
      <c r="N161" s="70">
        <f t="shared" si="61"/>
        <v>351</v>
      </c>
      <c r="O161" s="120" t="s">
        <v>727</v>
      </c>
      <c r="P161" s="120" t="s">
        <v>727</v>
      </c>
      <c r="Q161" s="120" t="s">
        <v>727</v>
      </c>
      <c r="R161" s="70">
        <f t="shared" si="61"/>
        <v>8</v>
      </c>
      <c r="S161" s="70">
        <f t="shared" si="61"/>
        <v>2</v>
      </c>
      <c r="T161" s="70">
        <f t="shared" si="61"/>
        <v>0</v>
      </c>
      <c r="U161" s="70">
        <f t="shared" si="61"/>
        <v>0</v>
      </c>
      <c r="V161" s="70">
        <f t="shared" si="61"/>
        <v>60</v>
      </c>
      <c r="W161" s="70">
        <f t="shared" si="61"/>
        <v>6</v>
      </c>
      <c r="X161" s="70">
        <f t="shared" si="61"/>
        <v>41</v>
      </c>
      <c r="Y161" s="70">
        <f t="shared" si="43"/>
        <v>1304</v>
      </c>
      <c r="Z161" s="70">
        <f t="shared" si="58"/>
        <v>1154</v>
      </c>
      <c r="AA161" s="71">
        <f t="shared" si="59"/>
        <v>0.53051261187957688</v>
      </c>
      <c r="AB161" s="71">
        <f t="shared" si="60"/>
        <v>0.46948738812042312</v>
      </c>
    </row>
    <row r="162" spans="1:28" x14ac:dyDescent="0.25">
      <c r="A162" s="74"/>
      <c r="B162" s="58"/>
      <c r="C162" s="58"/>
      <c r="D162" s="58"/>
      <c r="E162" s="58"/>
      <c r="F162" s="74"/>
      <c r="G162" s="74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</row>
    <row r="163" spans="1:28" s="32" customFormat="1" ht="12" x14ac:dyDescent="0.25">
      <c r="A163" s="61"/>
      <c r="B163" s="61"/>
      <c r="C163" s="61"/>
      <c r="D163" s="62"/>
      <c r="E163" s="133" t="s">
        <v>51</v>
      </c>
      <c r="F163" s="134"/>
      <c r="G163" s="134"/>
      <c r="H163" s="134"/>
      <c r="I163" s="85" t="s">
        <v>0</v>
      </c>
      <c r="J163" s="85" t="s">
        <v>1</v>
      </c>
      <c r="K163" s="85" t="s">
        <v>2</v>
      </c>
      <c r="L163" s="85" t="s">
        <v>27</v>
      </c>
      <c r="M163" s="85" t="s">
        <v>3</v>
      </c>
      <c r="N163" s="85" t="s">
        <v>28</v>
      </c>
      <c r="O163" s="85" t="s">
        <v>25</v>
      </c>
      <c r="P163" s="85" t="s">
        <v>29</v>
      </c>
      <c r="Q163" s="85" t="s">
        <v>4</v>
      </c>
      <c r="R163" s="37" t="s">
        <v>26</v>
      </c>
      <c r="S163" s="37" t="s">
        <v>46</v>
      </c>
      <c r="T163" s="37"/>
      <c r="U163" s="62"/>
      <c r="V163" s="62"/>
      <c r="W163" s="62"/>
      <c r="X163" s="62"/>
      <c r="Y163" s="62"/>
      <c r="Z163" s="62"/>
      <c r="AA163" s="77"/>
      <c r="AB163" s="77"/>
    </row>
    <row r="164" spans="1:28" x14ac:dyDescent="0.25">
      <c r="A164" s="74"/>
      <c r="B164" s="74"/>
      <c r="C164" s="74"/>
      <c r="D164" s="58"/>
      <c r="E164" s="134"/>
      <c r="F164" s="134"/>
      <c r="G164" s="134"/>
      <c r="H164" s="134"/>
      <c r="I164" s="96">
        <v>214</v>
      </c>
      <c r="J164" s="96">
        <v>620</v>
      </c>
      <c r="K164" s="96">
        <v>28</v>
      </c>
      <c r="L164" s="96">
        <v>38</v>
      </c>
      <c r="M164" s="96">
        <v>6</v>
      </c>
      <c r="N164" s="96">
        <v>351</v>
      </c>
      <c r="O164" s="96" t="s">
        <v>727</v>
      </c>
      <c r="P164" s="96" t="s">
        <v>727</v>
      </c>
      <c r="Q164" s="96" t="s">
        <v>727</v>
      </c>
      <c r="R164" s="98">
        <f>W161</f>
        <v>6</v>
      </c>
      <c r="S164" s="98">
        <f>X161</f>
        <v>41</v>
      </c>
      <c r="T164" s="38"/>
      <c r="U164" s="58"/>
      <c r="V164" s="58"/>
      <c r="W164" s="58"/>
      <c r="X164" s="58"/>
      <c r="Y164" s="58"/>
      <c r="Z164" s="58"/>
      <c r="AA164" s="76"/>
      <c r="AB164" s="76"/>
    </row>
    <row r="165" spans="1:28" ht="6.75" customHeight="1" x14ac:dyDescent="0.25">
      <c r="A165" s="74"/>
      <c r="B165" s="74"/>
      <c r="C165" s="74"/>
      <c r="D165" s="58"/>
      <c r="E165" s="58"/>
      <c r="F165" s="74"/>
      <c r="G165" s="74"/>
      <c r="H165" s="75"/>
      <c r="I165" s="74"/>
      <c r="J165" s="74"/>
      <c r="K165" s="74"/>
      <c r="L165" s="74"/>
      <c r="M165" s="74"/>
      <c r="N165" s="74"/>
      <c r="O165" s="74"/>
      <c r="P165" s="74"/>
      <c r="Q165" s="74"/>
      <c r="R165" s="40"/>
      <c r="S165" s="40"/>
      <c r="T165" s="40"/>
      <c r="U165" s="58"/>
      <c r="V165" s="58"/>
      <c r="W165" s="58"/>
      <c r="X165" s="58"/>
      <c r="Y165" s="58"/>
      <c r="Z165" s="58"/>
      <c r="AA165" s="76"/>
      <c r="AB165" s="76"/>
    </row>
    <row r="166" spans="1:28" s="13" customFormat="1" ht="12" x14ac:dyDescent="0.25">
      <c r="A166" s="78"/>
      <c r="B166" s="78"/>
      <c r="C166" s="78"/>
      <c r="D166" s="79"/>
      <c r="E166" s="133" t="s">
        <v>52</v>
      </c>
      <c r="F166" s="133"/>
      <c r="G166" s="133"/>
      <c r="H166" s="133"/>
      <c r="I166" s="133" t="s">
        <v>530</v>
      </c>
      <c r="J166" s="134"/>
      <c r="K166" s="134"/>
      <c r="L166" s="133" t="s">
        <v>531</v>
      </c>
      <c r="M166" s="133"/>
      <c r="N166" s="85" t="s">
        <v>28</v>
      </c>
      <c r="O166" s="85" t="s">
        <v>25</v>
      </c>
      <c r="P166" s="85" t="s">
        <v>29</v>
      </c>
      <c r="Q166" s="85" t="s">
        <v>4</v>
      </c>
      <c r="R166" s="79"/>
      <c r="S166" s="79"/>
      <c r="T166" s="79"/>
      <c r="U166" s="79"/>
      <c r="V166" s="79"/>
      <c r="W166" s="79"/>
      <c r="X166" s="79"/>
      <c r="Y166" s="79"/>
      <c r="Z166" s="79"/>
      <c r="AA166" s="80"/>
      <c r="AB166" s="80"/>
    </row>
    <row r="167" spans="1:28" x14ac:dyDescent="0.25">
      <c r="A167" s="74"/>
      <c r="B167" s="74"/>
      <c r="C167" s="74"/>
      <c r="D167" s="58"/>
      <c r="E167" s="133"/>
      <c r="F167" s="133"/>
      <c r="G167" s="133"/>
      <c r="H167" s="133"/>
      <c r="I167" s="135">
        <f>I164+K164+M164</f>
        <v>248</v>
      </c>
      <c r="J167" s="136"/>
      <c r="K167" s="136"/>
      <c r="L167" s="135">
        <f>J164+L164</f>
        <v>658</v>
      </c>
      <c r="M167" s="136"/>
      <c r="N167" s="86">
        <f>N164</f>
        <v>351</v>
      </c>
      <c r="O167" s="86" t="str">
        <f>O164</f>
        <v>N.P.</v>
      </c>
      <c r="P167" s="86" t="str">
        <f>P164</f>
        <v>N.P.</v>
      </c>
      <c r="Q167" s="86" t="str">
        <f>Q164</f>
        <v>N.P.</v>
      </c>
      <c r="R167" s="58"/>
      <c r="S167" s="58"/>
      <c r="T167" s="58"/>
      <c r="U167" s="58"/>
      <c r="V167" s="58"/>
      <c r="W167" s="58"/>
      <c r="X167" s="58"/>
      <c r="Y167" s="58"/>
      <c r="Z167" s="58"/>
      <c r="AA167" s="76"/>
      <c r="AB167" s="76"/>
    </row>
    <row r="168" spans="1:28" x14ac:dyDescent="0.25">
      <c r="B168" s="3"/>
      <c r="C168" s="3"/>
    </row>
    <row r="169" spans="1:28" ht="15" customHeight="1" x14ac:dyDescent="0.25">
      <c r="A169" s="132" t="s">
        <v>730</v>
      </c>
      <c r="B169" s="132"/>
      <c r="C169" s="132"/>
      <c r="D169" s="132"/>
      <c r="E169" s="132"/>
      <c r="F169" s="132"/>
      <c r="G169" s="132"/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AA169" s="3"/>
      <c r="AB169" s="3"/>
    </row>
  </sheetData>
  <mergeCells count="81">
    <mergeCell ref="Z1:AB1"/>
    <mergeCell ref="E163:H164"/>
    <mergeCell ref="E166:H167"/>
    <mergeCell ref="I166:K166"/>
    <mergeCell ref="L166:M166"/>
    <mergeCell ref="I167:K167"/>
    <mergeCell ref="L167:M167"/>
    <mergeCell ref="E150:H151"/>
    <mergeCell ref="E153:H154"/>
    <mergeCell ref="I153:K153"/>
    <mergeCell ref="L153:M153"/>
    <mergeCell ref="I154:K154"/>
    <mergeCell ref="L154:M154"/>
    <mergeCell ref="E124:H125"/>
    <mergeCell ref="E127:H128"/>
    <mergeCell ref="I127:K127"/>
    <mergeCell ref="L127:M127"/>
    <mergeCell ref="I128:K128"/>
    <mergeCell ref="L128:M128"/>
    <mergeCell ref="E107:H108"/>
    <mergeCell ref="E110:H111"/>
    <mergeCell ref="I110:K110"/>
    <mergeCell ref="L110:M110"/>
    <mergeCell ref="I111:K111"/>
    <mergeCell ref="L111:M111"/>
    <mergeCell ref="D122:E122"/>
    <mergeCell ref="E56:H57"/>
    <mergeCell ref="E59:H60"/>
    <mergeCell ref="I59:K59"/>
    <mergeCell ref="L59:M59"/>
    <mergeCell ref="I60:K60"/>
    <mergeCell ref="L60:M60"/>
    <mergeCell ref="E48:H49"/>
    <mergeCell ref="I48:K48"/>
    <mergeCell ref="L48:M48"/>
    <mergeCell ref="I49:K49"/>
    <mergeCell ref="L49:M49"/>
    <mergeCell ref="I35:K35"/>
    <mergeCell ref="L35:M35"/>
    <mergeCell ref="I36:K36"/>
    <mergeCell ref="L36:M36"/>
    <mergeCell ref="E45:H46"/>
    <mergeCell ref="I2:Q2"/>
    <mergeCell ref="E9:H10"/>
    <mergeCell ref="E12:H13"/>
    <mergeCell ref="I12:K12"/>
    <mergeCell ref="L12:M12"/>
    <mergeCell ref="I13:K13"/>
    <mergeCell ref="L13:M13"/>
    <mergeCell ref="F2:F3"/>
    <mergeCell ref="G2:G3"/>
    <mergeCell ref="H2:H3"/>
    <mergeCell ref="D7:E7"/>
    <mergeCell ref="Z2:Z3"/>
    <mergeCell ref="AA2:AA3"/>
    <mergeCell ref="AB2:AB3"/>
    <mergeCell ref="R2:V2"/>
    <mergeCell ref="W2:W3"/>
    <mergeCell ref="X2:X3"/>
    <mergeCell ref="Y2:Y3"/>
    <mergeCell ref="A2:A3"/>
    <mergeCell ref="B2:B3"/>
    <mergeCell ref="C2:C3"/>
    <mergeCell ref="D2:D3"/>
    <mergeCell ref="E2:E3"/>
    <mergeCell ref="D148:E148"/>
    <mergeCell ref="D161:E161"/>
    <mergeCell ref="A169:Q169"/>
    <mergeCell ref="D19:E19"/>
    <mergeCell ref="D30:E30"/>
    <mergeCell ref="D43:E43"/>
    <mergeCell ref="D54:E54"/>
    <mergeCell ref="D105:E105"/>
    <mergeCell ref="E21:H22"/>
    <mergeCell ref="E24:H25"/>
    <mergeCell ref="I24:K24"/>
    <mergeCell ref="L24:M24"/>
    <mergeCell ref="I25:K25"/>
    <mergeCell ref="L25:M25"/>
    <mergeCell ref="E32:H33"/>
    <mergeCell ref="E35:H36"/>
  </mergeCells>
  <printOptions horizontalCentered="1"/>
  <pageMargins left="0.59055118110236227" right="0.39370078740157483" top="0.39370078740157483" bottom="0.47244094488188981" header="0.31496062992125984" footer="0.31496062992125984"/>
  <pageSetup paperSize="305" scale="85" firstPageNumber="237" orientation="landscape" useFirstPageNumber="1" r:id="rId1"/>
  <headerFooter>
    <oddFooter>&amp;C&amp;"Humnst777 Cn BT,Normal"&amp;P</oddFooter>
  </headerFooter>
  <colBreaks count="1" manualBreakCount="1">
    <brk id="28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L97"/>
  <sheetViews>
    <sheetView view="pageBreakPreview" zoomScale="115" zoomScaleNormal="115" zoomScaleSheetLayoutView="115" workbookViewId="0">
      <pane ySplit="3" topLeftCell="A83" activePane="bottomLeft" state="frozen"/>
      <selection activeCell="W105" sqref="W105"/>
      <selection pane="bottomLeft" activeCell="A93" sqref="A93:V93"/>
    </sheetView>
  </sheetViews>
  <sheetFormatPr baseColWidth="10" defaultRowHeight="12.75" x14ac:dyDescent="0.25"/>
  <cols>
    <col min="1" max="1" width="2.85546875" style="4" bestFit="1" customWidth="1"/>
    <col min="2" max="2" width="4" style="4" bestFit="1" customWidth="1"/>
    <col min="3" max="3" width="3.5703125" style="4" bestFit="1" customWidth="1"/>
    <col min="4" max="4" width="18.7109375" style="4" bestFit="1" customWidth="1"/>
    <col min="5" max="5" width="19.5703125" style="4" bestFit="1" customWidth="1"/>
    <col min="6" max="6" width="5.7109375" style="3" bestFit="1" customWidth="1"/>
    <col min="7" max="7" width="5.140625" style="3" bestFit="1" customWidth="1"/>
    <col min="8" max="8" width="6.5703125" style="4" bestFit="1" customWidth="1"/>
    <col min="9" max="11" width="5.42578125" style="4" bestFit="1" customWidth="1"/>
    <col min="12" max="12" width="5.140625" style="4" bestFit="1" customWidth="1"/>
    <col min="13" max="13" width="4" style="4" bestFit="1" customWidth="1"/>
    <col min="14" max="14" width="5.42578125" style="4" bestFit="1" customWidth="1"/>
    <col min="15" max="16" width="4" style="4" bestFit="1" customWidth="1"/>
    <col min="17" max="17" width="5.42578125" style="4" bestFit="1" customWidth="1"/>
    <col min="18" max="18" width="9.7109375" style="4" bestFit="1" customWidth="1"/>
    <col min="19" max="19" width="7.28515625" style="4" bestFit="1" customWidth="1"/>
    <col min="20" max="21" width="6.140625" style="4" bestFit="1" customWidth="1"/>
    <col min="22" max="22" width="8.140625" style="4" bestFit="1" customWidth="1"/>
    <col min="23" max="23" width="3.7109375" style="4" bestFit="1" customWidth="1"/>
    <col min="24" max="24" width="4.7109375" style="4" bestFit="1" customWidth="1"/>
    <col min="25" max="25" width="6.7109375" style="4" bestFit="1" customWidth="1"/>
    <col min="26" max="26" width="8.140625" style="4" bestFit="1" customWidth="1"/>
    <col min="27" max="27" width="6.85546875" style="4" bestFit="1" customWidth="1"/>
    <col min="28" max="28" width="8.140625" style="4" bestFit="1" customWidth="1"/>
    <col min="29" max="29" width="11.42578125" style="4"/>
    <col min="30" max="30" width="20.7109375" style="4" bestFit="1" customWidth="1"/>
    <col min="31" max="33" width="5.5703125" style="4" bestFit="1" customWidth="1"/>
    <col min="34" max="34" width="4.140625" style="4" bestFit="1" customWidth="1"/>
    <col min="35" max="35" width="4.28515625" style="4" bestFit="1" customWidth="1"/>
    <col min="36" max="36" width="5.5703125" style="4" bestFit="1" customWidth="1"/>
    <col min="37" max="37" width="4.140625" style="4" bestFit="1" customWidth="1"/>
    <col min="38" max="38" width="5.42578125" style="4" bestFit="1" customWidth="1"/>
    <col min="39" max="16384" width="11.42578125" style="4"/>
  </cols>
  <sheetData>
    <row r="1" spans="1:38" ht="42.75" customHeight="1" x14ac:dyDescent="0.25">
      <c r="A1" s="50" t="s">
        <v>534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139" t="s">
        <v>620</v>
      </c>
      <c r="AA1" s="140"/>
      <c r="AB1" s="140"/>
    </row>
    <row r="2" spans="1:38" s="13" customFormat="1" ht="11.25" customHeight="1" x14ac:dyDescent="0.25">
      <c r="A2" s="138" t="s">
        <v>24</v>
      </c>
      <c r="B2" s="138" t="s">
        <v>535</v>
      </c>
      <c r="C2" s="138" t="s">
        <v>536</v>
      </c>
      <c r="D2" s="138" t="s">
        <v>41</v>
      </c>
      <c r="E2" s="138" t="s">
        <v>42</v>
      </c>
      <c r="F2" s="138" t="s">
        <v>43</v>
      </c>
      <c r="G2" s="138" t="s">
        <v>44</v>
      </c>
      <c r="H2" s="142" t="s">
        <v>45</v>
      </c>
      <c r="I2" s="138" t="s">
        <v>532</v>
      </c>
      <c r="J2" s="138"/>
      <c r="K2" s="138"/>
      <c r="L2" s="138"/>
      <c r="M2" s="138"/>
      <c r="N2" s="138"/>
      <c r="O2" s="138"/>
      <c r="P2" s="138"/>
      <c r="Q2" s="138"/>
      <c r="R2" s="138" t="s">
        <v>533</v>
      </c>
      <c r="S2" s="138"/>
      <c r="T2" s="138"/>
      <c r="U2" s="138"/>
      <c r="V2" s="138"/>
      <c r="W2" s="138" t="s">
        <v>26</v>
      </c>
      <c r="X2" s="138" t="s">
        <v>46</v>
      </c>
      <c r="Y2" s="137" t="s">
        <v>47</v>
      </c>
      <c r="Z2" s="141" t="s">
        <v>48</v>
      </c>
      <c r="AA2" s="137" t="s">
        <v>50</v>
      </c>
      <c r="AB2" s="137" t="s">
        <v>49</v>
      </c>
    </row>
    <row r="3" spans="1:38" s="14" customFormat="1" x14ac:dyDescent="0.25">
      <c r="A3" s="138"/>
      <c r="B3" s="138"/>
      <c r="C3" s="138"/>
      <c r="D3" s="138"/>
      <c r="E3" s="138"/>
      <c r="F3" s="138"/>
      <c r="G3" s="138"/>
      <c r="H3" s="143"/>
      <c r="I3" s="84" t="s">
        <v>0</v>
      </c>
      <c r="J3" s="84" t="s">
        <v>1</v>
      </c>
      <c r="K3" s="84" t="s">
        <v>2</v>
      </c>
      <c r="L3" s="84" t="s">
        <v>27</v>
      </c>
      <c r="M3" s="84" t="s">
        <v>3</v>
      </c>
      <c r="N3" s="84" t="s">
        <v>28</v>
      </c>
      <c r="O3" s="84" t="s">
        <v>25</v>
      </c>
      <c r="P3" s="84" t="s">
        <v>29</v>
      </c>
      <c r="Q3" s="84" t="s">
        <v>4</v>
      </c>
      <c r="R3" s="84" t="s">
        <v>5</v>
      </c>
      <c r="S3" s="84" t="s">
        <v>6</v>
      </c>
      <c r="T3" s="84" t="s">
        <v>7</v>
      </c>
      <c r="U3" s="84" t="s">
        <v>8</v>
      </c>
      <c r="V3" s="84" t="s">
        <v>9</v>
      </c>
      <c r="W3" s="138"/>
      <c r="X3" s="138"/>
      <c r="Y3" s="137"/>
      <c r="Z3" s="141"/>
      <c r="AA3" s="137"/>
      <c r="AB3" s="137"/>
      <c r="AE3" s="52" t="s">
        <v>562</v>
      </c>
      <c r="AF3" s="52" t="s">
        <v>531</v>
      </c>
      <c r="AG3" s="52" t="s">
        <v>28</v>
      </c>
      <c r="AH3" s="52" t="s">
        <v>25</v>
      </c>
      <c r="AI3" s="52" t="s">
        <v>29</v>
      </c>
      <c r="AJ3" s="52" t="s">
        <v>4</v>
      </c>
      <c r="AK3" s="6" t="s">
        <v>26</v>
      </c>
      <c r="AL3" s="6" t="s">
        <v>46</v>
      </c>
    </row>
    <row r="4" spans="1:38" ht="15" x14ac:dyDescent="0.25">
      <c r="A4" s="2">
        <v>1</v>
      </c>
      <c r="B4" s="2" t="s">
        <v>34</v>
      </c>
      <c r="C4" s="2">
        <v>376</v>
      </c>
      <c r="D4" s="1" t="s">
        <v>336</v>
      </c>
      <c r="E4" s="1" t="s">
        <v>336</v>
      </c>
      <c r="F4" s="2">
        <v>1686</v>
      </c>
      <c r="G4" s="2" t="s">
        <v>10</v>
      </c>
      <c r="H4" s="1">
        <v>735</v>
      </c>
      <c r="I4" s="1">
        <v>46</v>
      </c>
      <c r="J4" s="1">
        <v>154</v>
      </c>
      <c r="K4" s="1">
        <v>7</v>
      </c>
      <c r="L4" s="1">
        <v>4</v>
      </c>
      <c r="M4" s="1">
        <v>2</v>
      </c>
      <c r="N4" s="1">
        <v>135</v>
      </c>
      <c r="O4" s="1">
        <v>49</v>
      </c>
      <c r="P4" s="1">
        <v>4</v>
      </c>
      <c r="Q4" s="2" t="s">
        <v>727</v>
      </c>
      <c r="R4" s="1">
        <v>5</v>
      </c>
      <c r="S4" s="1">
        <v>1</v>
      </c>
      <c r="T4" s="1">
        <v>0</v>
      </c>
      <c r="U4" s="1">
        <v>0</v>
      </c>
      <c r="V4" s="1">
        <v>18</v>
      </c>
      <c r="W4" s="17">
        <v>0</v>
      </c>
      <c r="X4" s="1">
        <v>8</v>
      </c>
      <c r="Y4" s="1">
        <f>SUM(I4:X4)</f>
        <v>433</v>
      </c>
      <c r="Z4" s="1">
        <f>H4-Y4</f>
        <v>302</v>
      </c>
      <c r="AA4" s="15">
        <f>Y4/H4</f>
        <v>0.58911564625850343</v>
      </c>
      <c r="AB4" s="15">
        <f>Z4/H4</f>
        <v>0.41088435374149662</v>
      </c>
      <c r="AD4" s="90" t="s">
        <v>627</v>
      </c>
      <c r="AE4" s="87">
        <v>610</v>
      </c>
      <c r="AF4" s="87">
        <v>1404</v>
      </c>
      <c r="AG4" s="87">
        <v>1456</v>
      </c>
      <c r="AH4" s="87">
        <v>292</v>
      </c>
      <c r="AI4" s="87">
        <v>161</v>
      </c>
      <c r="AJ4" s="87">
        <v>0</v>
      </c>
      <c r="AK4" s="88">
        <v>1</v>
      </c>
      <c r="AL4" s="88">
        <v>110</v>
      </c>
    </row>
    <row r="5" spans="1:38" ht="15" x14ac:dyDescent="0.25">
      <c r="A5" s="2">
        <v>2</v>
      </c>
      <c r="B5" s="2" t="s">
        <v>34</v>
      </c>
      <c r="C5" s="2">
        <v>376</v>
      </c>
      <c r="D5" s="1" t="s">
        <v>336</v>
      </c>
      <c r="E5" s="1" t="s">
        <v>336</v>
      </c>
      <c r="F5" s="2">
        <v>1686</v>
      </c>
      <c r="G5" s="2" t="s">
        <v>11</v>
      </c>
      <c r="H5" s="1">
        <v>735</v>
      </c>
      <c r="I5" s="1">
        <v>32</v>
      </c>
      <c r="J5" s="1">
        <v>162</v>
      </c>
      <c r="K5" s="1">
        <v>4</v>
      </c>
      <c r="L5" s="1">
        <v>6</v>
      </c>
      <c r="M5" s="1">
        <v>0</v>
      </c>
      <c r="N5" s="1">
        <v>128</v>
      </c>
      <c r="O5" s="1">
        <v>39</v>
      </c>
      <c r="P5" s="1">
        <v>6</v>
      </c>
      <c r="Q5" s="2" t="s">
        <v>727</v>
      </c>
      <c r="R5" s="1">
        <v>5</v>
      </c>
      <c r="S5" s="1">
        <v>2</v>
      </c>
      <c r="T5" s="1">
        <v>0</v>
      </c>
      <c r="U5" s="1">
        <v>1</v>
      </c>
      <c r="V5" s="1">
        <v>24</v>
      </c>
      <c r="W5" s="17">
        <v>0</v>
      </c>
      <c r="X5" s="1">
        <v>15</v>
      </c>
      <c r="Y5" s="1">
        <f t="shared" ref="Y5:Y71" si="0">SUM(I5:X5)</f>
        <v>424</v>
      </c>
      <c r="Z5" s="1">
        <f t="shared" ref="Z5:Z71" si="1">H5-Y5</f>
        <v>311</v>
      </c>
      <c r="AA5" s="15">
        <f t="shared" ref="AA5:AA71" si="2">Y5/H5</f>
        <v>0.57687074829931972</v>
      </c>
      <c r="AB5" s="15">
        <f t="shared" ref="AB5:AB71" si="3">Z5/H5</f>
        <v>0.42312925170068028</v>
      </c>
      <c r="AD5" s="91" t="s">
        <v>628</v>
      </c>
      <c r="AE5" s="89">
        <v>3857</v>
      </c>
      <c r="AF5" s="89">
        <v>4143</v>
      </c>
      <c r="AG5" s="89">
        <v>1085</v>
      </c>
      <c r="AH5" s="89">
        <v>587</v>
      </c>
      <c r="AI5" s="89">
        <v>260</v>
      </c>
      <c r="AJ5" s="89">
        <v>4142</v>
      </c>
      <c r="AK5" s="88">
        <v>49</v>
      </c>
      <c r="AL5" s="88">
        <v>640</v>
      </c>
    </row>
    <row r="6" spans="1:38" x14ac:dyDescent="0.25">
      <c r="A6" s="2">
        <v>3</v>
      </c>
      <c r="B6" s="2" t="s">
        <v>34</v>
      </c>
      <c r="C6" s="2">
        <v>376</v>
      </c>
      <c r="D6" s="1" t="s">
        <v>336</v>
      </c>
      <c r="E6" s="1" t="s">
        <v>336</v>
      </c>
      <c r="F6" s="2">
        <v>1686</v>
      </c>
      <c r="G6" s="2" t="s">
        <v>12</v>
      </c>
      <c r="H6" s="1">
        <v>736</v>
      </c>
      <c r="I6" s="1">
        <v>40</v>
      </c>
      <c r="J6" s="1">
        <v>128</v>
      </c>
      <c r="K6" s="1">
        <v>6</v>
      </c>
      <c r="L6" s="1">
        <v>1</v>
      </c>
      <c r="M6" s="1">
        <v>1</v>
      </c>
      <c r="N6" s="1">
        <v>159</v>
      </c>
      <c r="O6" s="1">
        <v>33</v>
      </c>
      <c r="P6" s="1">
        <v>9</v>
      </c>
      <c r="Q6" s="2" t="s">
        <v>727</v>
      </c>
      <c r="R6" s="1">
        <v>5</v>
      </c>
      <c r="S6" s="1">
        <v>0</v>
      </c>
      <c r="T6" s="1">
        <v>1</v>
      </c>
      <c r="U6" s="1">
        <v>0</v>
      </c>
      <c r="V6" s="1">
        <v>25</v>
      </c>
      <c r="W6" s="17">
        <v>0</v>
      </c>
      <c r="X6" s="1">
        <v>10</v>
      </c>
      <c r="Y6" s="1">
        <f t="shared" si="0"/>
        <v>418</v>
      </c>
      <c r="Z6" s="1">
        <f t="shared" si="1"/>
        <v>318</v>
      </c>
      <c r="AA6" s="15">
        <f t="shared" si="2"/>
        <v>0.56793478260869568</v>
      </c>
      <c r="AB6" s="15">
        <f t="shared" si="3"/>
        <v>0.43206521739130432</v>
      </c>
    </row>
    <row r="7" spans="1:38" x14ac:dyDescent="0.25">
      <c r="A7" s="2">
        <v>4</v>
      </c>
      <c r="B7" s="2" t="s">
        <v>34</v>
      </c>
      <c r="C7" s="2">
        <v>376</v>
      </c>
      <c r="D7" s="1" t="s">
        <v>336</v>
      </c>
      <c r="E7" s="1" t="s">
        <v>336</v>
      </c>
      <c r="F7" s="2">
        <v>1686</v>
      </c>
      <c r="G7" s="2" t="s">
        <v>13</v>
      </c>
      <c r="H7" s="1">
        <v>736</v>
      </c>
      <c r="I7" s="1">
        <v>31</v>
      </c>
      <c r="J7" s="1">
        <v>126</v>
      </c>
      <c r="K7" s="1">
        <v>16</v>
      </c>
      <c r="L7" s="1">
        <v>6</v>
      </c>
      <c r="M7" s="1">
        <v>2</v>
      </c>
      <c r="N7" s="1">
        <v>171</v>
      </c>
      <c r="O7" s="1">
        <v>40</v>
      </c>
      <c r="P7" s="1">
        <v>11</v>
      </c>
      <c r="Q7" s="2" t="s">
        <v>727</v>
      </c>
      <c r="R7" s="1">
        <v>3</v>
      </c>
      <c r="S7" s="1">
        <v>1</v>
      </c>
      <c r="T7" s="1">
        <v>0</v>
      </c>
      <c r="U7" s="1">
        <v>0</v>
      </c>
      <c r="V7" s="1">
        <v>10</v>
      </c>
      <c r="W7" s="17">
        <v>1</v>
      </c>
      <c r="X7" s="1">
        <v>11</v>
      </c>
      <c r="Y7" s="1">
        <f t="shared" si="0"/>
        <v>429</v>
      </c>
      <c r="Z7" s="1">
        <f t="shared" si="1"/>
        <v>307</v>
      </c>
      <c r="AA7" s="15">
        <f t="shared" si="2"/>
        <v>0.58288043478260865</v>
      </c>
      <c r="AB7" s="15">
        <f t="shared" si="3"/>
        <v>0.4171195652173913</v>
      </c>
    </row>
    <row r="8" spans="1:38" x14ac:dyDescent="0.25">
      <c r="A8" s="2">
        <v>5</v>
      </c>
      <c r="B8" s="2" t="s">
        <v>34</v>
      </c>
      <c r="C8" s="2">
        <v>376</v>
      </c>
      <c r="D8" s="1" t="s">
        <v>336</v>
      </c>
      <c r="E8" s="1" t="s">
        <v>336</v>
      </c>
      <c r="F8" s="2">
        <v>1687</v>
      </c>
      <c r="G8" s="2" t="s">
        <v>10</v>
      </c>
      <c r="H8" s="1">
        <v>569</v>
      </c>
      <c r="I8" s="1">
        <v>31</v>
      </c>
      <c r="J8" s="1">
        <v>75</v>
      </c>
      <c r="K8" s="1">
        <v>29</v>
      </c>
      <c r="L8" s="1">
        <v>3</v>
      </c>
      <c r="M8" s="1">
        <v>7</v>
      </c>
      <c r="N8" s="1">
        <v>107</v>
      </c>
      <c r="O8" s="1">
        <v>11</v>
      </c>
      <c r="P8" s="1">
        <v>13</v>
      </c>
      <c r="Q8" s="2" t="s">
        <v>727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7">
        <v>0</v>
      </c>
      <c r="X8" s="1">
        <v>4</v>
      </c>
      <c r="Y8" s="1">
        <f t="shared" si="0"/>
        <v>280</v>
      </c>
      <c r="Z8" s="1">
        <f t="shared" si="1"/>
        <v>289</v>
      </c>
      <c r="AA8" s="15">
        <f t="shared" si="2"/>
        <v>0.49209138840070299</v>
      </c>
      <c r="AB8" s="15">
        <f t="shared" si="3"/>
        <v>0.50790861159929701</v>
      </c>
    </row>
    <row r="9" spans="1:38" x14ac:dyDescent="0.25">
      <c r="A9" s="2">
        <v>6</v>
      </c>
      <c r="B9" s="2" t="s">
        <v>34</v>
      </c>
      <c r="C9" s="2">
        <v>376</v>
      </c>
      <c r="D9" s="1" t="s">
        <v>336</v>
      </c>
      <c r="E9" s="1" t="s">
        <v>336</v>
      </c>
      <c r="F9" s="2">
        <v>1687</v>
      </c>
      <c r="G9" s="2" t="s">
        <v>11</v>
      </c>
      <c r="H9" s="1">
        <v>570</v>
      </c>
      <c r="I9" s="1">
        <v>28</v>
      </c>
      <c r="J9" s="1">
        <v>89</v>
      </c>
      <c r="K9" s="1">
        <v>23</v>
      </c>
      <c r="L9" s="1">
        <v>4</v>
      </c>
      <c r="M9" s="1">
        <v>4</v>
      </c>
      <c r="N9" s="1">
        <v>99</v>
      </c>
      <c r="O9" s="1">
        <v>11</v>
      </c>
      <c r="P9" s="1">
        <v>13</v>
      </c>
      <c r="Q9" s="2" t="s">
        <v>727</v>
      </c>
      <c r="R9" s="1">
        <v>0</v>
      </c>
      <c r="S9" s="1">
        <v>0</v>
      </c>
      <c r="T9" s="1">
        <v>0</v>
      </c>
      <c r="U9" s="1">
        <v>0</v>
      </c>
      <c r="V9" s="1">
        <v>3</v>
      </c>
      <c r="W9" s="17">
        <v>0</v>
      </c>
      <c r="X9" s="1">
        <v>8</v>
      </c>
      <c r="Y9" s="1">
        <f t="shared" si="0"/>
        <v>282</v>
      </c>
      <c r="Z9" s="1">
        <f t="shared" si="1"/>
        <v>288</v>
      </c>
      <c r="AA9" s="15">
        <f t="shared" si="2"/>
        <v>0.49473684210526314</v>
      </c>
      <c r="AB9" s="15">
        <f t="shared" si="3"/>
        <v>0.50526315789473686</v>
      </c>
    </row>
    <row r="10" spans="1:38" x14ac:dyDescent="0.25">
      <c r="A10" s="2">
        <v>7</v>
      </c>
      <c r="B10" s="2" t="s">
        <v>34</v>
      </c>
      <c r="C10" s="2">
        <v>376</v>
      </c>
      <c r="D10" s="1" t="s">
        <v>336</v>
      </c>
      <c r="E10" s="1" t="s">
        <v>336</v>
      </c>
      <c r="F10" s="2">
        <v>1688</v>
      </c>
      <c r="G10" s="2" t="s">
        <v>10</v>
      </c>
      <c r="H10" s="1">
        <v>747</v>
      </c>
      <c r="I10" s="1">
        <v>43</v>
      </c>
      <c r="J10" s="1">
        <v>100</v>
      </c>
      <c r="K10" s="1">
        <v>19</v>
      </c>
      <c r="L10" s="1">
        <v>11</v>
      </c>
      <c r="M10" s="1">
        <v>0</v>
      </c>
      <c r="N10" s="1">
        <v>131</v>
      </c>
      <c r="O10" s="1">
        <v>42</v>
      </c>
      <c r="P10" s="1">
        <v>25</v>
      </c>
      <c r="Q10" s="2" t="s">
        <v>727</v>
      </c>
      <c r="R10" s="1">
        <v>6</v>
      </c>
      <c r="S10" s="1">
        <v>0</v>
      </c>
      <c r="T10" s="1">
        <v>0</v>
      </c>
      <c r="U10" s="1">
        <v>0</v>
      </c>
      <c r="V10" s="1">
        <v>10</v>
      </c>
      <c r="W10" s="17">
        <v>0</v>
      </c>
      <c r="X10" s="1">
        <v>14</v>
      </c>
      <c r="Y10" s="1">
        <f t="shared" si="0"/>
        <v>401</v>
      </c>
      <c r="Z10" s="1">
        <f t="shared" si="1"/>
        <v>346</v>
      </c>
      <c r="AA10" s="15">
        <f t="shared" si="2"/>
        <v>0.53681392235609104</v>
      </c>
      <c r="AB10" s="15">
        <f t="shared" si="3"/>
        <v>0.46318607764390896</v>
      </c>
    </row>
    <row r="11" spans="1:38" x14ac:dyDescent="0.25">
      <c r="A11" s="2">
        <v>8</v>
      </c>
      <c r="B11" s="2" t="s">
        <v>34</v>
      </c>
      <c r="C11" s="2">
        <v>376</v>
      </c>
      <c r="D11" s="1" t="s">
        <v>336</v>
      </c>
      <c r="E11" s="1" t="s">
        <v>336</v>
      </c>
      <c r="F11" s="2">
        <v>1688</v>
      </c>
      <c r="G11" s="2" t="s">
        <v>11</v>
      </c>
      <c r="H11" s="1">
        <v>747</v>
      </c>
      <c r="I11" s="1">
        <v>30</v>
      </c>
      <c r="J11" s="1">
        <v>107</v>
      </c>
      <c r="K11" s="1">
        <v>21</v>
      </c>
      <c r="L11" s="1">
        <v>5</v>
      </c>
      <c r="M11" s="1">
        <v>1</v>
      </c>
      <c r="N11" s="1">
        <v>136</v>
      </c>
      <c r="O11" s="1">
        <v>27</v>
      </c>
      <c r="P11" s="1">
        <v>16</v>
      </c>
      <c r="Q11" s="2" t="s">
        <v>727</v>
      </c>
      <c r="R11" s="1">
        <v>1</v>
      </c>
      <c r="S11" s="1">
        <v>2</v>
      </c>
      <c r="T11" s="1">
        <v>0</v>
      </c>
      <c r="U11" s="1">
        <v>0</v>
      </c>
      <c r="V11" s="1">
        <v>16</v>
      </c>
      <c r="W11" s="17">
        <v>0</v>
      </c>
      <c r="X11" s="1">
        <v>17</v>
      </c>
      <c r="Y11" s="1">
        <f t="shared" si="0"/>
        <v>379</v>
      </c>
      <c r="Z11" s="1">
        <f t="shared" si="1"/>
        <v>368</v>
      </c>
      <c r="AA11" s="15">
        <f t="shared" si="2"/>
        <v>0.50736278447121819</v>
      </c>
      <c r="AB11" s="15">
        <f t="shared" si="3"/>
        <v>0.49263721552878181</v>
      </c>
    </row>
    <row r="12" spans="1:38" x14ac:dyDescent="0.25">
      <c r="A12" s="2">
        <v>9</v>
      </c>
      <c r="B12" s="2" t="s">
        <v>34</v>
      </c>
      <c r="C12" s="2">
        <v>376</v>
      </c>
      <c r="D12" s="1" t="s">
        <v>336</v>
      </c>
      <c r="E12" s="1" t="s">
        <v>336</v>
      </c>
      <c r="F12" s="2">
        <v>1688</v>
      </c>
      <c r="G12" s="2" t="s">
        <v>12</v>
      </c>
      <c r="H12" s="1">
        <v>747</v>
      </c>
      <c r="I12" s="1">
        <v>31</v>
      </c>
      <c r="J12" s="1">
        <v>128</v>
      </c>
      <c r="K12" s="1">
        <v>13</v>
      </c>
      <c r="L12" s="1">
        <v>10</v>
      </c>
      <c r="M12" s="1">
        <v>5</v>
      </c>
      <c r="N12" s="1">
        <v>176</v>
      </c>
      <c r="O12" s="1">
        <v>20</v>
      </c>
      <c r="P12" s="1">
        <v>21</v>
      </c>
      <c r="Q12" s="2" t="s">
        <v>727</v>
      </c>
      <c r="R12" s="1">
        <v>1</v>
      </c>
      <c r="S12" s="1">
        <v>0</v>
      </c>
      <c r="T12" s="1">
        <v>0</v>
      </c>
      <c r="U12" s="1">
        <v>0</v>
      </c>
      <c r="V12" s="1">
        <v>12</v>
      </c>
      <c r="W12" s="17">
        <v>0</v>
      </c>
      <c r="X12" s="1">
        <v>4</v>
      </c>
      <c r="Y12" s="1">
        <f t="shared" si="0"/>
        <v>421</v>
      </c>
      <c r="Z12" s="1">
        <f t="shared" si="1"/>
        <v>326</v>
      </c>
      <c r="AA12" s="15">
        <f t="shared" si="2"/>
        <v>0.56358768406961179</v>
      </c>
      <c r="AB12" s="15">
        <f t="shared" si="3"/>
        <v>0.43641231593038821</v>
      </c>
    </row>
    <row r="13" spans="1:38" x14ac:dyDescent="0.25">
      <c r="A13" s="2">
        <v>10</v>
      </c>
      <c r="B13" s="2" t="s">
        <v>34</v>
      </c>
      <c r="C13" s="2">
        <v>376</v>
      </c>
      <c r="D13" s="1" t="s">
        <v>336</v>
      </c>
      <c r="E13" s="1" t="s">
        <v>336</v>
      </c>
      <c r="F13" s="2">
        <v>1689</v>
      </c>
      <c r="G13" s="2" t="s">
        <v>10</v>
      </c>
      <c r="H13" s="1">
        <v>498</v>
      </c>
      <c r="I13" s="1">
        <v>39</v>
      </c>
      <c r="J13" s="1">
        <v>66</v>
      </c>
      <c r="K13" s="1">
        <v>20</v>
      </c>
      <c r="L13" s="1">
        <v>2</v>
      </c>
      <c r="M13" s="1">
        <v>7</v>
      </c>
      <c r="N13" s="1">
        <v>99</v>
      </c>
      <c r="O13" s="1">
        <v>12</v>
      </c>
      <c r="P13" s="1">
        <v>23</v>
      </c>
      <c r="Q13" s="2" t="s">
        <v>727</v>
      </c>
      <c r="R13" s="1">
        <v>4</v>
      </c>
      <c r="S13" s="1">
        <v>0</v>
      </c>
      <c r="T13" s="1">
        <v>0</v>
      </c>
      <c r="U13" s="1">
        <v>0</v>
      </c>
      <c r="V13" s="1">
        <v>7</v>
      </c>
      <c r="W13" s="17">
        <v>0</v>
      </c>
      <c r="X13" s="1">
        <v>7</v>
      </c>
      <c r="Y13" s="1">
        <f t="shared" si="0"/>
        <v>286</v>
      </c>
      <c r="Z13" s="1">
        <f t="shared" si="1"/>
        <v>212</v>
      </c>
      <c r="AA13" s="15">
        <f t="shared" si="2"/>
        <v>0.57429718875502012</v>
      </c>
      <c r="AB13" s="15">
        <f t="shared" si="3"/>
        <v>0.42570281124497994</v>
      </c>
    </row>
    <row r="14" spans="1:38" x14ac:dyDescent="0.25">
      <c r="A14" s="2">
        <v>11</v>
      </c>
      <c r="B14" s="2" t="s">
        <v>34</v>
      </c>
      <c r="C14" s="2">
        <v>376</v>
      </c>
      <c r="D14" s="1" t="s">
        <v>336</v>
      </c>
      <c r="E14" s="1" t="s">
        <v>336</v>
      </c>
      <c r="F14" s="2">
        <v>1689</v>
      </c>
      <c r="G14" s="2" t="s">
        <v>11</v>
      </c>
      <c r="H14" s="1">
        <v>498</v>
      </c>
      <c r="I14" s="1">
        <v>18</v>
      </c>
      <c r="J14" s="1">
        <v>87</v>
      </c>
      <c r="K14" s="1">
        <v>8</v>
      </c>
      <c r="L14" s="1">
        <v>1</v>
      </c>
      <c r="M14" s="1">
        <v>6</v>
      </c>
      <c r="N14" s="1">
        <v>115</v>
      </c>
      <c r="O14" s="1">
        <v>8</v>
      </c>
      <c r="P14" s="1">
        <v>20</v>
      </c>
      <c r="Q14" s="2" t="s">
        <v>727</v>
      </c>
      <c r="R14" s="1">
        <v>2</v>
      </c>
      <c r="S14" s="1">
        <v>0</v>
      </c>
      <c r="T14" s="1">
        <v>0</v>
      </c>
      <c r="U14" s="1">
        <v>0</v>
      </c>
      <c r="V14" s="1">
        <v>4</v>
      </c>
      <c r="W14" s="17">
        <v>0</v>
      </c>
      <c r="X14" s="1">
        <v>12</v>
      </c>
      <c r="Y14" s="1">
        <f t="shared" si="0"/>
        <v>281</v>
      </c>
      <c r="Z14" s="1">
        <f t="shared" si="1"/>
        <v>217</v>
      </c>
      <c r="AA14" s="15">
        <f t="shared" si="2"/>
        <v>0.56425702811244982</v>
      </c>
      <c r="AB14" s="15">
        <f t="shared" si="3"/>
        <v>0.43574297188755018</v>
      </c>
    </row>
    <row r="15" spans="1:38" x14ac:dyDescent="0.25">
      <c r="A15" s="3"/>
      <c r="D15" s="128" t="s">
        <v>694</v>
      </c>
      <c r="E15" s="129"/>
      <c r="F15" s="81">
        <f>COUNTIF(G4:G14,"B")</f>
        <v>4</v>
      </c>
      <c r="G15" s="81">
        <f>COUNTA(G4:G14)</f>
        <v>11</v>
      </c>
      <c r="H15" s="70">
        <f>SUM(H4:H14)</f>
        <v>7318</v>
      </c>
      <c r="I15" s="70">
        <f t="shared" ref="I15:X15" si="4">SUM(I4:I14)</f>
        <v>369</v>
      </c>
      <c r="J15" s="70">
        <f t="shared" si="4"/>
        <v>1222</v>
      </c>
      <c r="K15" s="70">
        <f t="shared" si="4"/>
        <v>166</v>
      </c>
      <c r="L15" s="70">
        <f t="shared" si="4"/>
        <v>53</v>
      </c>
      <c r="M15" s="70">
        <f t="shared" si="4"/>
        <v>35</v>
      </c>
      <c r="N15" s="70">
        <f t="shared" si="4"/>
        <v>1456</v>
      </c>
      <c r="O15" s="70">
        <f t="shared" si="4"/>
        <v>292</v>
      </c>
      <c r="P15" s="70">
        <f t="shared" si="4"/>
        <v>161</v>
      </c>
      <c r="Q15" s="120" t="s">
        <v>727</v>
      </c>
      <c r="R15" s="70">
        <f t="shared" si="4"/>
        <v>32</v>
      </c>
      <c r="S15" s="70">
        <f t="shared" si="4"/>
        <v>6</v>
      </c>
      <c r="T15" s="70">
        <f t="shared" si="4"/>
        <v>1</v>
      </c>
      <c r="U15" s="70">
        <f t="shared" si="4"/>
        <v>1</v>
      </c>
      <c r="V15" s="70">
        <f t="shared" si="4"/>
        <v>129</v>
      </c>
      <c r="W15" s="70">
        <f t="shared" si="4"/>
        <v>1</v>
      </c>
      <c r="X15" s="70">
        <f t="shared" si="4"/>
        <v>110</v>
      </c>
      <c r="Y15" s="70">
        <f t="shared" si="0"/>
        <v>4034</v>
      </c>
      <c r="Z15" s="70">
        <f t="shared" si="1"/>
        <v>3284</v>
      </c>
      <c r="AA15" s="71">
        <f t="shared" si="2"/>
        <v>0.55124350915550702</v>
      </c>
      <c r="AB15" s="71">
        <f t="shared" si="3"/>
        <v>0.44875649084449304</v>
      </c>
    </row>
    <row r="16" spans="1:38" x14ac:dyDescent="0.25">
      <c r="AA16" s="10"/>
      <c r="AB16" s="10"/>
    </row>
    <row r="17" spans="1:29" s="32" customFormat="1" x14ac:dyDescent="0.25">
      <c r="A17" s="31"/>
      <c r="B17" s="31"/>
      <c r="C17" s="31"/>
      <c r="E17" s="133" t="s">
        <v>51</v>
      </c>
      <c r="F17" s="134"/>
      <c r="G17" s="134"/>
      <c r="H17" s="134"/>
      <c r="I17" s="85" t="s">
        <v>0</v>
      </c>
      <c r="J17" s="85" t="s">
        <v>1</v>
      </c>
      <c r="K17" s="85" t="s">
        <v>2</v>
      </c>
      <c r="L17" s="85" t="s">
        <v>27</v>
      </c>
      <c r="M17" s="85" t="s">
        <v>3</v>
      </c>
      <c r="N17" s="85" t="s">
        <v>28</v>
      </c>
      <c r="O17" s="85" t="s">
        <v>25</v>
      </c>
      <c r="P17" s="85" t="s">
        <v>29</v>
      </c>
      <c r="Q17" s="85" t="s">
        <v>4</v>
      </c>
      <c r="R17" s="36" t="s">
        <v>26</v>
      </c>
      <c r="S17" s="37" t="s">
        <v>46</v>
      </c>
      <c r="T17" s="37"/>
      <c r="AA17" s="33"/>
      <c r="AB17" s="33"/>
      <c r="AC17" s="4"/>
    </row>
    <row r="18" spans="1:29" x14ac:dyDescent="0.25">
      <c r="A18" s="3"/>
      <c r="B18" s="3"/>
      <c r="C18" s="3"/>
      <c r="E18" s="134"/>
      <c r="F18" s="134"/>
      <c r="G18" s="134"/>
      <c r="H18" s="134"/>
      <c r="I18" s="96">
        <v>384</v>
      </c>
      <c r="J18" s="96">
        <v>1287</v>
      </c>
      <c r="K18" s="96">
        <v>181</v>
      </c>
      <c r="L18" s="96">
        <v>117</v>
      </c>
      <c r="M18" s="96">
        <v>45</v>
      </c>
      <c r="N18" s="96">
        <v>1456</v>
      </c>
      <c r="O18" s="96">
        <v>292</v>
      </c>
      <c r="P18" s="96">
        <v>161</v>
      </c>
      <c r="Q18" s="96" t="s">
        <v>727</v>
      </c>
      <c r="R18" s="97">
        <f>W15</f>
        <v>1</v>
      </c>
      <c r="S18" s="98">
        <f>X15</f>
        <v>110</v>
      </c>
      <c r="T18" s="38"/>
      <c r="AA18" s="10"/>
      <c r="AB18" s="10"/>
    </row>
    <row r="19" spans="1:29" ht="6.75" customHeight="1" x14ac:dyDescent="0.25">
      <c r="A19" s="3"/>
      <c r="B19" s="3"/>
      <c r="C19" s="3"/>
      <c r="H19" s="12"/>
      <c r="I19" s="3"/>
      <c r="J19" s="3"/>
      <c r="K19" s="3"/>
      <c r="L19" s="3"/>
      <c r="M19" s="3"/>
      <c r="N19" s="3"/>
      <c r="O19" s="3"/>
      <c r="P19" s="3"/>
      <c r="Q19" s="3"/>
      <c r="R19" s="39"/>
      <c r="S19" s="40"/>
      <c r="T19" s="40"/>
      <c r="AA19" s="10"/>
      <c r="AB19" s="10"/>
    </row>
    <row r="20" spans="1:29" s="13" customFormat="1" x14ac:dyDescent="0.25">
      <c r="A20" s="34"/>
      <c r="B20" s="34"/>
      <c r="C20" s="34"/>
      <c r="E20" s="133" t="s">
        <v>621</v>
      </c>
      <c r="F20" s="133"/>
      <c r="G20" s="133"/>
      <c r="H20" s="133"/>
      <c r="I20" s="133" t="s">
        <v>530</v>
      </c>
      <c r="J20" s="134"/>
      <c r="K20" s="134"/>
      <c r="L20" s="133" t="s">
        <v>531</v>
      </c>
      <c r="M20" s="133"/>
      <c r="N20" s="85" t="s">
        <v>28</v>
      </c>
      <c r="O20" s="85" t="s">
        <v>25</v>
      </c>
      <c r="P20" s="85" t="s">
        <v>29</v>
      </c>
      <c r="Q20" s="85" t="s">
        <v>4</v>
      </c>
      <c r="AA20" s="35"/>
      <c r="AB20" s="35"/>
      <c r="AC20" s="4"/>
    </row>
    <row r="21" spans="1:29" x14ac:dyDescent="0.25">
      <c r="A21" s="3"/>
      <c r="B21" s="3"/>
      <c r="C21" s="3"/>
      <c r="E21" s="133"/>
      <c r="F21" s="133"/>
      <c r="G21" s="133"/>
      <c r="H21" s="133"/>
      <c r="I21" s="135">
        <f>I18+K18+M18</f>
        <v>610</v>
      </c>
      <c r="J21" s="136"/>
      <c r="K21" s="136"/>
      <c r="L21" s="135">
        <f>J18+L18</f>
        <v>1404</v>
      </c>
      <c r="M21" s="136"/>
      <c r="N21" s="86">
        <f>N18</f>
        <v>1456</v>
      </c>
      <c r="O21" s="86">
        <f>O18</f>
        <v>292</v>
      </c>
      <c r="P21" s="86">
        <f>P18</f>
        <v>161</v>
      </c>
      <c r="Q21" s="86" t="str">
        <f>Q18</f>
        <v>N.P.</v>
      </c>
      <c r="AA21" s="10"/>
      <c r="AB21" s="10"/>
    </row>
    <row r="22" spans="1:29" x14ac:dyDescent="0.25">
      <c r="A22" s="3"/>
      <c r="B22" s="3"/>
      <c r="C22" s="3"/>
    </row>
    <row r="23" spans="1:29" x14ac:dyDescent="0.25">
      <c r="AA23" s="10"/>
      <c r="AB23" s="10"/>
    </row>
    <row r="24" spans="1:29" x14ac:dyDescent="0.25">
      <c r="A24" s="2">
        <v>1</v>
      </c>
      <c r="B24" s="2" t="s">
        <v>34</v>
      </c>
      <c r="C24" s="2">
        <v>392</v>
      </c>
      <c r="D24" s="1" t="s">
        <v>734</v>
      </c>
      <c r="E24" s="1" t="s">
        <v>734</v>
      </c>
      <c r="F24" s="2">
        <v>1746</v>
      </c>
      <c r="G24" s="2" t="s">
        <v>10</v>
      </c>
      <c r="H24" s="1">
        <v>646</v>
      </c>
      <c r="I24" s="1">
        <v>33</v>
      </c>
      <c r="J24" s="1">
        <v>49</v>
      </c>
      <c r="K24" s="1">
        <v>42</v>
      </c>
      <c r="L24" s="1">
        <v>6</v>
      </c>
      <c r="M24" s="1">
        <v>7</v>
      </c>
      <c r="N24" s="1">
        <v>12</v>
      </c>
      <c r="O24" s="1">
        <v>18</v>
      </c>
      <c r="P24" s="1">
        <v>4</v>
      </c>
      <c r="Q24" s="1">
        <v>37</v>
      </c>
      <c r="R24" s="1">
        <v>2</v>
      </c>
      <c r="S24" s="1">
        <v>0</v>
      </c>
      <c r="T24" s="1">
        <v>0</v>
      </c>
      <c r="U24" s="1">
        <v>2</v>
      </c>
      <c r="V24" s="1">
        <v>3</v>
      </c>
      <c r="W24" s="17">
        <v>1</v>
      </c>
      <c r="X24" s="1">
        <v>10</v>
      </c>
      <c r="Y24" s="1">
        <f t="shared" si="0"/>
        <v>226</v>
      </c>
      <c r="Z24" s="1">
        <f t="shared" si="1"/>
        <v>420</v>
      </c>
      <c r="AA24" s="15">
        <f t="shared" si="2"/>
        <v>0.34984520123839008</v>
      </c>
      <c r="AB24" s="15">
        <f t="shared" si="3"/>
        <v>0.65015479876160986</v>
      </c>
    </row>
    <row r="25" spans="1:29" x14ac:dyDescent="0.25">
      <c r="A25" s="2">
        <v>2</v>
      </c>
      <c r="B25" s="2" t="s">
        <v>34</v>
      </c>
      <c r="C25" s="2">
        <v>392</v>
      </c>
      <c r="D25" s="1" t="s">
        <v>734</v>
      </c>
      <c r="E25" s="1" t="s">
        <v>734</v>
      </c>
      <c r="F25" s="2">
        <v>1746</v>
      </c>
      <c r="G25" s="2" t="s">
        <v>11</v>
      </c>
      <c r="H25" s="1">
        <v>646</v>
      </c>
      <c r="I25" s="1">
        <v>38</v>
      </c>
      <c r="J25" s="1">
        <v>47</v>
      </c>
      <c r="K25" s="1">
        <v>43</v>
      </c>
      <c r="L25" s="1">
        <v>2</v>
      </c>
      <c r="M25" s="1">
        <v>16</v>
      </c>
      <c r="N25" s="1">
        <v>18</v>
      </c>
      <c r="O25" s="1">
        <v>7</v>
      </c>
      <c r="P25" s="1">
        <v>5</v>
      </c>
      <c r="Q25" s="1">
        <v>42</v>
      </c>
      <c r="R25" s="1">
        <v>3</v>
      </c>
      <c r="S25" s="1">
        <v>0</v>
      </c>
      <c r="T25" s="1">
        <v>0</v>
      </c>
      <c r="U25" s="1">
        <v>0</v>
      </c>
      <c r="V25" s="1">
        <v>1</v>
      </c>
      <c r="W25" s="17">
        <v>0</v>
      </c>
      <c r="X25" s="1">
        <v>10</v>
      </c>
      <c r="Y25" s="1">
        <f t="shared" si="0"/>
        <v>232</v>
      </c>
      <c r="Z25" s="1">
        <f t="shared" si="1"/>
        <v>414</v>
      </c>
      <c r="AA25" s="15">
        <f t="shared" si="2"/>
        <v>0.3591331269349845</v>
      </c>
      <c r="AB25" s="15">
        <f t="shared" si="3"/>
        <v>0.64086687306501544</v>
      </c>
    </row>
    <row r="26" spans="1:29" x14ac:dyDescent="0.25">
      <c r="A26" s="2">
        <v>3</v>
      </c>
      <c r="B26" s="2" t="s">
        <v>34</v>
      </c>
      <c r="C26" s="2">
        <v>392</v>
      </c>
      <c r="D26" s="1" t="s">
        <v>734</v>
      </c>
      <c r="E26" s="1" t="s">
        <v>734</v>
      </c>
      <c r="F26" s="2">
        <v>1747</v>
      </c>
      <c r="G26" s="2" t="s">
        <v>10</v>
      </c>
      <c r="H26" s="1">
        <v>391</v>
      </c>
      <c r="I26" s="1">
        <v>14</v>
      </c>
      <c r="J26" s="1">
        <v>17</v>
      </c>
      <c r="K26" s="1">
        <v>6</v>
      </c>
      <c r="L26" s="1">
        <v>1</v>
      </c>
      <c r="M26" s="1">
        <v>1</v>
      </c>
      <c r="N26" s="1">
        <v>3</v>
      </c>
      <c r="O26" s="1">
        <v>3</v>
      </c>
      <c r="P26" s="1">
        <v>0</v>
      </c>
      <c r="Q26" s="1">
        <v>3</v>
      </c>
      <c r="R26" s="1">
        <v>0</v>
      </c>
      <c r="S26" s="1">
        <v>1</v>
      </c>
      <c r="T26" s="1">
        <v>1</v>
      </c>
      <c r="U26" s="1">
        <v>0</v>
      </c>
      <c r="V26" s="1">
        <v>2</v>
      </c>
      <c r="W26" s="17">
        <v>0</v>
      </c>
      <c r="X26" s="1">
        <v>1</v>
      </c>
      <c r="Y26" s="1">
        <f t="shared" si="0"/>
        <v>53</v>
      </c>
      <c r="Z26" s="1">
        <f t="shared" si="1"/>
        <v>338</v>
      </c>
      <c r="AA26" s="15">
        <f t="shared" si="2"/>
        <v>0.13554987212276215</v>
      </c>
      <c r="AB26" s="15">
        <f t="shared" si="3"/>
        <v>0.86445012787723785</v>
      </c>
    </row>
    <row r="27" spans="1:29" x14ac:dyDescent="0.25">
      <c r="A27" s="2">
        <v>4</v>
      </c>
      <c r="B27" s="2" t="s">
        <v>34</v>
      </c>
      <c r="C27" s="2">
        <v>392</v>
      </c>
      <c r="D27" s="1" t="s">
        <v>734</v>
      </c>
      <c r="E27" s="1" t="s">
        <v>734</v>
      </c>
      <c r="F27" s="2">
        <v>1747</v>
      </c>
      <c r="G27" s="2" t="s">
        <v>11</v>
      </c>
      <c r="H27" s="1">
        <v>391</v>
      </c>
      <c r="I27" s="1">
        <v>16</v>
      </c>
      <c r="J27" s="1">
        <v>18</v>
      </c>
      <c r="K27" s="1">
        <v>6</v>
      </c>
      <c r="L27" s="1">
        <v>0</v>
      </c>
      <c r="M27" s="1">
        <v>1</v>
      </c>
      <c r="N27" s="1">
        <v>10</v>
      </c>
      <c r="O27" s="1">
        <v>1</v>
      </c>
      <c r="P27" s="1">
        <v>0</v>
      </c>
      <c r="Q27" s="1">
        <v>5</v>
      </c>
      <c r="R27" s="1">
        <v>1</v>
      </c>
      <c r="S27" s="1">
        <v>0</v>
      </c>
      <c r="T27" s="1">
        <v>0</v>
      </c>
      <c r="U27" s="1">
        <v>0</v>
      </c>
      <c r="V27" s="1">
        <v>1</v>
      </c>
      <c r="W27" s="17">
        <v>0</v>
      </c>
      <c r="X27" s="1">
        <v>1</v>
      </c>
      <c r="Y27" s="1">
        <f t="shared" si="0"/>
        <v>60</v>
      </c>
      <c r="Z27" s="1">
        <f t="shared" si="1"/>
        <v>331</v>
      </c>
      <c r="AA27" s="15">
        <f t="shared" si="2"/>
        <v>0.15345268542199489</v>
      </c>
      <c r="AB27" s="15">
        <f t="shared" si="3"/>
        <v>0.84654731457800514</v>
      </c>
    </row>
    <row r="28" spans="1:29" x14ac:dyDescent="0.25">
      <c r="A28" s="2">
        <v>5</v>
      </c>
      <c r="B28" s="2" t="s">
        <v>34</v>
      </c>
      <c r="C28" s="2">
        <v>392</v>
      </c>
      <c r="D28" s="1" t="s">
        <v>734</v>
      </c>
      <c r="E28" s="1" t="s">
        <v>734</v>
      </c>
      <c r="F28" s="2">
        <v>1748</v>
      </c>
      <c r="G28" s="2" t="s">
        <v>10</v>
      </c>
      <c r="H28" s="1">
        <v>561</v>
      </c>
      <c r="I28" s="1">
        <v>17</v>
      </c>
      <c r="J28" s="1">
        <v>61</v>
      </c>
      <c r="K28" s="1">
        <v>33</v>
      </c>
      <c r="L28" s="1">
        <v>4</v>
      </c>
      <c r="M28" s="1">
        <v>3</v>
      </c>
      <c r="N28" s="1">
        <v>14</v>
      </c>
      <c r="O28" s="1">
        <v>9</v>
      </c>
      <c r="P28" s="1">
        <v>1</v>
      </c>
      <c r="Q28" s="1">
        <v>26</v>
      </c>
      <c r="R28" s="1">
        <v>3</v>
      </c>
      <c r="S28" s="1">
        <v>0</v>
      </c>
      <c r="T28" s="1">
        <v>1</v>
      </c>
      <c r="U28" s="1">
        <v>1</v>
      </c>
      <c r="V28" s="1">
        <v>2</v>
      </c>
      <c r="W28" s="17">
        <v>0</v>
      </c>
      <c r="X28" s="1">
        <v>11</v>
      </c>
      <c r="Y28" s="1">
        <f t="shared" si="0"/>
        <v>186</v>
      </c>
      <c r="Z28" s="1">
        <f t="shared" si="1"/>
        <v>375</v>
      </c>
      <c r="AA28" s="15">
        <f t="shared" si="2"/>
        <v>0.33155080213903743</v>
      </c>
      <c r="AB28" s="15">
        <f t="shared" si="3"/>
        <v>0.66844919786096257</v>
      </c>
    </row>
    <row r="29" spans="1:29" x14ac:dyDescent="0.25">
      <c r="A29" s="2">
        <v>6</v>
      </c>
      <c r="B29" s="2" t="s">
        <v>34</v>
      </c>
      <c r="C29" s="2">
        <v>392</v>
      </c>
      <c r="D29" s="1" t="s">
        <v>734</v>
      </c>
      <c r="E29" s="1" t="s">
        <v>734</v>
      </c>
      <c r="F29" s="2">
        <v>1748</v>
      </c>
      <c r="G29" s="2" t="s">
        <v>11</v>
      </c>
      <c r="H29" s="1">
        <v>561</v>
      </c>
      <c r="I29" s="1">
        <v>22</v>
      </c>
      <c r="J29" s="1">
        <v>66</v>
      </c>
      <c r="K29" s="1">
        <v>27</v>
      </c>
      <c r="L29" s="1">
        <v>3</v>
      </c>
      <c r="M29" s="1">
        <v>6</v>
      </c>
      <c r="N29" s="1">
        <v>19</v>
      </c>
      <c r="O29" s="1">
        <v>9</v>
      </c>
      <c r="P29" s="1">
        <v>6</v>
      </c>
      <c r="Q29" s="1">
        <v>31</v>
      </c>
      <c r="R29" s="1">
        <v>4</v>
      </c>
      <c r="S29" s="1">
        <v>1</v>
      </c>
      <c r="T29" s="1">
        <v>1</v>
      </c>
      <c r="U29" s="1">
        <v>0</v>
      </c>
      <c r="V29" s="1">
        <v>2</v>
      </c>
      <c r="W29" s="17">
        <v>0</v>
      </c>
      <c r="X29" s="1">
        <v>11</v>
      </c>
      <c r="Y29" s="1">
        <f t="shared" si="0"/>
        <v>208</v>
      </c>
      <c r="Z29" s="1">
        <f t="shared" si="1"/>
        <v>353</v>
      </c>
      <c r="AA29" s="15">
        <f t="shared" si="2"/>
        <v>0.37076648841354726</v>
      </c>
      <c r="AB29" s="15">
        <f t="shared" si="3"/>
        <v>0.6292335115864528</v>
      </c>
    </row>
    <row r="30" spans="1:29" x14ac:dyDescent="0.25">
      <c r="A30" s="2">
        <v>7</v>
      </c>
      <c r="B30" s="2" t="s">
        <v>34</v>
      </c>
      <c r="C30" s="2">
        <v>392</v>
      </c>
      <c r="D30" s="1" t="s">
        <v>734</v>
      </c>
      <c r="E30" s="1" t="s">
        <v>734</v>
      </c>
      <c r="F30" s="2">
        <v>1749</v>
      </c>
      <c r="G30" s="2" t="s">
        <v>10</v>
      </c>
      <c r="H30" s="1">
        <v>434</v>
      </c>
      <c r="I30" s="1">
        <v>24</v>
      </c>
      <c r="J30" s="1">
        <v>42</v>
      </c>
      <c r="K30" s="1">
        <v>18</v>
      </c>
      <c r="L30" s="1">
        <v>2</v>
      </c>
      <c r="M30" s="1">
        <v>13</v>
      </c>
      <c r="N30" s="1">
        <v>10</v>
      </c>
      <c r="O30" s="1">
        <v>9</v>
      </c>
      <c r="P30" s="1">
        <v>7</v>
      </c>
      <c r="Q30" s="1">
        <v>26</v>
      </c>
      <c r="R30" s="1">
        <v>5</v>
      </c>
      <c r="S30" s="1">
        <v>1</v>
      </c>
      <c r="T30" s="1">
        <v>0</v>
      </c>
      <c r="U30" s="1">
        <v>0</v>
      </c>
      <c r="V30" s="1">
        <v>1</v>
      </c>
      <c r="W30" s="17">
        <v>0</v>
      </c>
      <c r="X30" s="1">
        <v>7</v>
      </c>
      <c r="Y30" s="1">
        <f t="shared" si="0"/>
        <v>165</v>
      </c>
      <c r="Z30" s="1">
        <f t="shared" si="1"/>
        <v>269</v>
      </c>
      <c r="AA30" s="15">
        <f t="shared" si="2"/>
        <v>0.38018433179723504</v>
      </c>
      <c r="AB30" s="15">
        <f t="shared" si="3"/>
        <v>0.61981566820276501</v>
      </c>
    </row>
    <row r="31" spans="1:29" x14ac:dyDescent="0.25">
      <c r="A31" s="2">
        <v>8</v>
      </c>
      <c r="B31" s="2" t="s">
        <v>34</v>
      </c>
      <c r="C31" s="2">
        <v>392</v>
      </c>
      <c r="D31" s="1" t="s">
        <v>734</v>
      </c>
      <c r="E31" s="1" t="s">
        <v>734</v>
      </c>
      <c r="F31" s="2">
        <v>1749</v>
      </c>
      <c r="G31" s="2" t="s">
        <v>11</v>
      </c>
      <c r="H31" s="1">
        <v>435</v>
      </c>
      <c r="I31" s="1">
        <v>20</v>
      </c>
      <c r="J31" s="1">
        <v>49</v>
      </c>
      <c r="K31" s="1">
        <v>41</v>
      </c>
      <c r="L31" s="1">
        <v>1</v>
      </c>
      <c r="M31" s="1">
        <v>2</v>
      </c>
      <c r="N31" s="1">
        <v>8</v>
      </c>
      <c r="O31" s="1">
        <v>10</v>
      </c>
      <c r="P31" s="1">
        <v>3</v>
      </c>
      <c r="Q31" s="1">
        <v>38</v>
      </c>
      <c r="R31" s="1">
        <v>2</v>
      </c>
      <c r="S31" s="1">
        <v>1</v>
      </c>
      <c r="T31" s="1">
        <v>0</v>
      </c>
      <c r="U31" s="1">
        <v>0</v>
      </c>
      <c r="V31" s="1">
        <v>1</v>
      </c>
      <c r="W31" s="17">
        <v>0</v>
      </c>
      <c r="X31" s="1">
        <v>8</v>
      </c>
      <c r="Y31" s="1">
        <f t="shared" si="0"/>
        <v>184</v>
      </c>
      <c r="Z31" s="1">
        <f t="shared" si="1"/>
        <v>251</v>
      </c>
      <c r="AA31" s="15">
        <f t="shared" si="2"/>
        <v>0.42298850574712643</v>
      </c>
      <c r="AB31" s="15">
        <f t="shared" si="3"/>
        <v>0.57701149425287357</v>
      </c>
    </row>
    <row r="32" spans="1:29" x14ac:dyDescent="0.25">
      <c r="A32" s="2">
        <v>9</v>
      </c>
      <c r="B32" s="2" t="s">
        <v>34</v>
      </c>
      <c r="C32" s="2">
        <v>392</v>
      </c>
      <c r="D32" s="1" t="s">
        <v>734</v>
      </c>
      <c r="E32" s="1" t="s">
        <v>734</v>
      </c>
      <c r="F32" s="2">
        <v>1750</v>
      </c>
      <c r="G32" s="2" t="s">
        <v>10</v>
      </c>
      <c r="H32" s="1">
        <v>587</v>
      </c>
      <c r="I32" s="1">
        <v>57</v>
      </c>
      <c r="J32" s="1">
        <v>66</v>
      </c>
      <c r="K32" s="1">
        <v>32</v>
      </c>
      <c r="L32" s="1">
        <v>1</v>
      </c>
      <c r="M32" s="1">
        <v>5</v>
      </c>
      <c r="N32" s="1">
        <v>15</v>
      </c>
      <c r="O32" s="1">
        <v>12</v>
      </c>
      <c r="P32" s="1">
        <v>12</v>
      </c>
      <c r="Q32" s="1">
        <v>24</v>
      </c>
      <c r="R32" s="1">
        <v>0</v>
      </c>
      <c r="S32" s="1">
        <v>1</v>
      </c>
      <c r="T32" s="1">
        <v>0</v>
      </c>
      <c r="U32" s="1">
        <v>0</v>
      </c>
      <c r="V32" s="1">
        <v>4</v>
      </c>
      <c r="W32" s="17">
        <v>0</v>
      </c>
      <c r="X32" s="1">
        <v>6</v>
      </c>
      <c r="Y32" s="1">
        <f t="shared" si="0"/>
        <v>235</v>
      </c>
      <c r="Z32" s="1">
        <f t="shared" si="1"/>
        <v>352</v>
      </c>
      <c r="AA32" s="15">
        <f t="shared" si="2"/>
        <v>0.40034071550255534</v>
      </c>
      <c r="AB32" s="15">
        <f t="shared" si="3"/>
        <v>0.59965928449744466</v>
      </c>
    </row>
    <row r="33" spans="1:28" x14ac:dyDescent="0.25">
      <c r="A33" s="2">
        <v>10</v>
      </c>
      <c r="B33" s="2" t="s">
        <v>34</v>
      </c>
      <c r="C33" s="2">
        <v>392</v>
      </c>
      <c r="D33" s="1" t="s">
        <v>734</v>
      </c>
      <c r="E33" s="1" t="s">
        <v>734</v>
      </c>
      <c r="F33" s="2">
        <v>1750</v>
      </c>
      <c r="G33" s="2" t="s">
        <v>11</v>
      </c>
      <c r="H33" s="1">
        <v>587</v>
      </c>
      <c r="I33" s="1">
        <v>56</v>
      </c>
      <c r="J33" s="1">
        <v>59</v>
      </c>
      <c r="K33" s="1">
        <v>23</v>
      </c>
      <c r="L33" s="1">
        <v>7</v>
      </c>
      <c r="M33" s="1">
        <v>2</v>
      </c>
      <c r="N33" s="1">
        <v>14</v>
      </c>
      <c r="O33" s="1">
        <v>5</v>
      </c>
      <c r="P33" s="1">
        <v>12</v>
      </c>
      <c r="Q33" s="1">
        <v>31</v>
      </c>
      <c r="R33" s="1">
        <v>6</v>
      </c>
      <c r="S33" s="1">
        <v>0</v>
      </c>
      <c r="T33" s="1">
        <v>0</v>
      </c>
      <c r="U33" s="1">
        <v>1</v>
      </c>
      <c r="V33" s="1">
        <v>7</v>
      </c>
      <c r="W33" s="17">
        <v>0</v>
      </c>
      <c r="X33" s="1">
        <v>10</v>
      </c>
      <c r="Y33" s="1">
        <f t="shared" si="0"/>
        <v>233</v>
      </c>
      <c r="Z33" s="1">
        <f t="shared" si="1"/>
        <v>354</v>
      </c>
      <c r="AA33" s="15">
        <f t="shared" si="2"/>
        <v>0.39693356047700168</v>
      </c>
      <c r="AB33" s="15">
        <f t="shared" si="3"/>
        <v>0.60306643952299832</v>
      </c>
    </row>
    <row r="34" spans="1:28" x14ac:dyDescent="0.25">
      <c r="A34" s="2">
        <v>11</v>
      </c>
      <c r="B34" s="2" t="s">
        <v>34</v>
      </c>
      <c r="C34" s="2">
        <v>392</v>
      </c>
      <c r="D34" s="1" t="s">
        <v>734</v>
      </c>
      <c r="E34" s="1" t="s">
        <v>734</v>
      </c>
      <c r="F34" s="2">
        <v>1751</v>
      </c>
      <c r="G34" s="2" t="s">
        <v>10</v>
      </c>
      <c r="H34" s="1">
        <v>593</v>
      </c>
      <c r="I34" s="1">
        <v>13</v>
      </c>
      <c r="J34" s="1">
        <v>63</v>
      </c>
      <c r="K34" s="1">
        <v>30</v>
      </c>
      <c r="L34" s="1">
        <v>1</v>
      </c>
      <c r="M34" s="1">
        <v>1</v>
      </c>
      <c r="N34" s="1">
        <v>14</v>
      </c>
      <c r="O34" s="1">
        <v>1</v>
      </c>
      <c r="P34" s="1">
        <v>3</v>
      </c>
      <c r="Q34" s="1">
        <v>162</v>
      </c>
      <c r="R34" s="1">
        <v>0</v>
      </c>
      <c r="S34" s="1">
        <v>0</v>
      </c>
      <c r="T34" s="1">
        <v>0</v>
      </c>
      <c r="U34" s="1">
        <v>2</v>
      </c>
      <c r="V34" s="1">
        <v>4</v>
      </c>
      <c r="W34" s="17">
        <v>0</v>
      </c>
      <c r="X34" s="1">
        <v>17</v>
      </c>
      <c r="Y34" s="1">
        <f t="shared" si="0"/>
        <v>311</v>
      </c>
      <c r="Z34" s="1">
        <f t="shared" si="1"/>
        <v>282</v>
      </c>
      <c r="AA34" s="15">
        <f t="shared" si="2"/>
        <v>0.52445193929173695</v>
      </c>
      <c r="AB34" s="15">
        <f t="shared" si="3"/>
        <v>0.47554806070826305</v>
      </c>
    </row>
    <row r="35" spans="1:28" x14ac:dyDescent="0.25">
      <c r="A35" s="2">
        <v>12</v>
      </c>
      <c r="B35" s="2" t="s">
        <v>34</v>
      </c>
      <c r="C35" s="2">
        <v>392</v>
      </c>
      <c r="D35" s="1" t="s">
        <v>734</v>
      </c>
      <c r="E35" s="1" t="s">
        <v>734</v>
      </c>
      <c r="F35" s="2">
        <v>1751</v>
      </c>
      <c r="G35" s="2" t="s">
        <v>11</v>
      </c>
      <c r="H35" s="1">
        <v>593</v>
      </c>
      <c r="I35" s="1">
        <v>11</v>
      </c>
      <c r="J35" s="1">
        <v>70</v>
      </c>
      <c r="K35" s="1">
        <v>30</v>
      </c>
      <c r="L35" s="1">
        <v>0</v>
      </c>
      <c r="M35" s="1">
        <v>6</v>
      </c>
      <c r="N35" s="1">
        <v>18</v>
      </c>
      <c r="O35" s="1">
        <v>3</v>
      </c>
      <c r="P35" s="1">
        <v>3</v>
      </c>
      <c r="Q35" s="1">
        <v>142</v>
      </c>
      <c r="R35" s="1">
        <v>1</v>
      </c>
      <c r="S35" s="1">
        <v>0</v>
      </c>
      <c r="T35" s="1">
        <v>0</v>
      </c>
      <c r="U35" s="1">
        <v>1</v>
      </c>
      <c r="V35" s="1">
        <v>5</v>
      </c>
      <c r="W35" s="17">
        <v>1</v>
      </c>
      <c r="X35" s="1">
        <v>8</v>
      </c>
      <c r="Y35" s="1">
        <f t="shared" si="0"/>
        <v>299</v>
      </c>
      <c r="Z35" s="1">
        <f t="shared" si="1"/>
        <v>294</v>
      </c>
      <c r="AA35" s="15">
        <f t="shared" si="2"/>
        <v>0.50421585160202365</v>
      </c>
      <c r="AB35" s="15">
        <f t="shared" si="3"/>
        <v>0.49578414839797641</v>
      </c>
    </row>
    <row r="36" spans="1:28" x14ac:dyDescent="0.25">
      <c r="A36" s="2">
        <v>13</v>
      </c>
      <c r="B36" s="2" t="s">
        <v>34</v>
      </c>
      <c r="C36" s="2">
        <v>392</v>
      </c>
      <c r="D36" s="1" t="s">
        <v>734</v>
      </c>
      <c r="E36" s="1" t="s">
        <v>734</v>
      </c>
      <c r="F36" s="2">
        <v>1751</v>
      </c>
      <c r="G36" s="2" t="s">
        <v>12</v>
      </c>
      <c r="H36" s="1">
        <v>593</v>
      </c>
      <c r="I36" s="1">
        <v>9</v>
      </c>
      <c r="J36" s="1">
        <v>58</v>
      </c>
      <c r="K36" s="1">
        <v>24</v>
      </c>
      <c r="L36" s="1">
        <v>2</v>
      </c>
      <c r="M36" s="1">
        <v>2</v>
      </c>
      <c r="N36" s="1">
        <v>11</v>
      </c>
      <c r="O36" s="1">
        <v>4</v>
      </c>
      <c r="P36" s="1">
        <v>6</v>
      </c>
      <c r="Q36" s="1">
        <v>153</v>
      </c>
      <c r="R36" s="1">
        <v>0</v>
      </c>
      <c r="S36" s="1">
        <v>0</v>
      </c>
      <c r="T36" s="1">
        <v>0</v>
      </c>
      <c r="U36" s="1">
        <v>0</v>
      </c>
      <c r="V36" s="1">
        <v>5</v>
      </c>
      <c r="W36" s="17">
        <v>0</v>
      </c>
      <c r="X36" s="1">
        <v>6</v>
      </c>
      <c r="Y36" s="1">
        <f t="shared" si="0"/>
        <v>280</v>
      </c>
      <c r="Z36" s="1">
        <f t="shared" si="1"/>
        <v>313</v>
      </c>
      <c r="AA36" s="15">
        <f t="shared" si="2"/>
        <v>0.47217537942664417</v>
      </c>
      <c r="AB36" s="15">
        <f t="shared" si="3"/>
        <v>0.52782462057335577</v>
      </c>
    </row>
    <row r="37" spans="1:28" x14ac:dyDescent="0.25">
      <c r="A37" s="2">
        <v>14</v>
      </c>
      <c r="B37" s="2" t="s">
        <v>34</v>
      </c>
      <c r="C37" s="2">
        <v>392</v>
      </c>
      <c r="D37" s="1" t="s">
        <v>734</v>
      </c>
      <c r="E37" s="1" t="s">
        <v>734</v>
      </c>
      <c r="F37" s="2">
        <v>1751</v>
      </c>
      <c r="G37" s="2" t="s">
        <v>13</v>
      </c>
      <c r="H37" s="1">
        <v>594</v>
      </c>
      <c r="I37" s="1">
        <v>12</v>
      </c>
      <c r="J37" s="1">
        <v>68</v>
      </c>
      <c r="K37" s="1">
        <v>26</v>
      </c>
      <c r="L37" s="1">
        <v>1</v>
      </c>
      <c r="M37" s="1">
        <v>5</v>
      </c>
      <c r="N37" s="1">
        <v>18</v>
      </c>
      <c r="O37" s="1">
        <v>2</v>
      </c>
      <c r="P37" s="1">
        <v>4</v>
      </c>
      <c r="Q37" s="1">
        <v>148</v>
      </c>
      <c r="R37" s="1">
        <v>3</v>
      </c>
      <c r="S37" s="1">
        <v>0</v>
      </c>
      <c r="T37" s="1">
        <v>0</v>
      </c>
      <c r="U37" s="1">
        <v>0</v>
      </c>
      <c r="V37" s="1">
        <v>5</v>
      </c>
      <c r="W37" s="17">
        <v>0</v>
      </c>
      <c r="X37" s="1">
        <v>13</v>
      </c>
      <c r="Y37" s="1">
        <f t="shared" si="0"/>
        <v>305</v>
      </c>
      <c r="Z37" s="1">
        <f t="shared" si="1"/>
        <v>289</v>
      </c>
      <c r="AA37" s="15">
        <f t="shared" si="2"/>
        <v>0.51346801346801352</v>
      </c>
      <c r="AB37" s="15">
        <f t="shared" si="3"/>
        <v>0.48653198653198654</v>
      </c>
    </row>
    <row r="38" spans="1:28" x14ac:dyDescent="0.25">
      <c r="A38" s="2">
        <v>15</v>
      </c>
      <c r="B38" s="2" t="s">
        <v>34</v>
      </c>
      <c r="C38" s="2">
        <v>392</v>
      </c>
      <c r="D38" s="1" t="s">
        <v>734</v>
      </c>
      <c r="E38" s="1" t="s">
        <v>734</v>
      </c>
      <c r="F38" s="2">
        <v>1752</v>
      </c>
      <c r="G38" s="2" t="s">
        <v>10</v>
      </c>
      <c r="H38" s="1">
        <v>735</v>
      </c>
      <c r="I38" s="1">
        <v>15</v>
      </c>
      <c r="J38" s="1">
        <v>71</v>
      </c>
      <c r="K38" s="1">
        <v>19</v>
      </c>
      <c r="L38" s="1">
        <v>2</v>
      </c>
      <c r="M38" s="1">
        <v>3</v>
      </c>
      <c r="N38" s="1">
        <v>22</v>
      </c>
      <c r="O38" s="1">
        <v>21</v>
      </c>
      <c r="P38" s="1">
        <v>1</v>
      </c>
      <c r="Q38" s="1">
        <v>180</v>
      </c>
      <c r="R38" s="1">
        <v>0</v>
      </c>
      <c r="S38" s="1">
        <v>0</v>
      </c>
      <c r="T38" s="1">
        <v>0</v>
      </c>
      <c r="U38" s="1">
        <v>0</v>
      </c>
      <c r="V38" s="1">
        <v>3</v>
      </c>
      <c r="W38" s="17">
        <v>0</v>
      </c>
      <c r="X38" s="1">
        <v>8</v>
      </c>
      <c r="Y38" s="1">
        <f t="shared" si="0"/>
        <v>345</v>
      </c>
      <c r="Z38" s="1">
        <f t="shared" si="1"/>
        <v>390</v>
      </c>
      <c r="AA38" s="15">
        <f t="shared" si="2"/>
        <v>0.46938775510204084</v>
      </c>
      <c r="AB38" s="15">
        <f t="shared" si="3"/>
        <v>0.53061224489795922</v>
      </c>
    </row>
    <row r="39" spans="1:28" x14ac:dyDescent="0.25">
      <c r="A39" s="2">
        <v>16</v>
      </c>
      <c r="B39" s="2" t="s">
        <v>34</v>
      </c>
      <c r="C39" s="2">
        <v>392</v>
      </c>
      <c r="D39" s="1" t="s">
        <v>734</v>
      </c>
      <c r="E39" s="1" t="s">
        <v>734</v>
      </c>
      <c r="F39" s="2">
        <v>1752</v>
      </c>
      <c r="G39" s="2" t="s">
        <v>11</v>
      </c>
      <c r="H39" s="1">
        <v>736</v>
      </c>
      <c r="I39" s="1">
        <v>12</v>
      </c>
      <c r="J39" s="1">
        <v>87</v>
      </c>
      <c r="K39" s="1">
        <v>24</v>
      </c>
      <c r="L39" s="1">
        <v>5</v>
      </c>
      <c r="M39" s="1">
        <v>3</v>
      </c>
      <c r="N39" s="1">
        <v>20</v>
      </c>
      <c r="O39" s="1">
        <v>19</v>
      </c>
      <c r="P39" s="1">
        <v>4</v>
      </c>
      <c r="Q39" s="1">
        <v>138</v>
      </c>
      <c r="R39" s="1">
        <v>3</v>
      </c>
      <c r="S39" s="1">
        <v>1</v>
      </c>
      <c r="T39" s="1">
        <v>0</v>
      </c>
      <c r="U39" s="1">
        <v>0</v>
      </c>
      <c r="V39" s="1">
        <v>3</v>
      </c>
      <c r="W39" s="17">
        <v>1</v>
      </c>
      <c r="X39" s="1">
        <v>9</v>
      </c>
      <c r="Y39" s="1">
        <f t="shared" si="0"/>
        <v>329</v>
      </c>
      <c r="Z39" s="1">
        <f t="shared" si="1"/>
        <v>407</v>
      </c>
      <c r="AA39" s="15">
        <f t="shared" si="2"/>
        <v>0.44701086956521741</v>
      </c>
      <c r="AB39" s="15">
        <f t="shared" si="3"/>
        <v>0.55298913043478259</v>
      </c>
    </row>
    <row r="40" spans="1:28" x14ac:dyDescent="0.25">
      <c r="A40" s="2">
        <v>17</v>
      </c>
      <c r="B40" s="2" t="s">
        <v>34</v>
      </c>
      <c r="C40" s="2">
        <v>392</v>
      </c>
      <c r="D40" s="1" t="s">
        <v>734</v>
      </c>
      <c r="E40" s="1" t="s">
        <v>734</v>
      </c>
      <c r="F40" s="2">
        <v>1753</v>
      </c>
      <c r="G40" s="2" t="s">
        <v>10</v>
      </c>
      <c r="H40" s="1">
        <v>606</v>
      </c>
      <c r="I40" s="1">
        <v>24</v>
      </c>
      <c r="J40" s="1">
        <v>48</v>
      </c>
      <c r="K40" s="1">
        <v>36</v>
      </c>
      <c r="L40" s="1">
        <v>4</v>
      </c>
      <c r="M40" s="1">
        <v>1</v>
      </c>
      <c r="N40" s="1">
        <v>13</v>
      </c>
      <c r="O40" s="1">
        <v>4</v>
      </c>
      <c r="P40" s="1">
        <v>14</v>
      </c>
      <c r="Q40" s="1">
        <v>84</v>
      </c>
      <c r="R40" s="1">
        <v>3</v>
      </c>
      <c r="S40" s="1">
        <v>1</v>
      </c>
      <c r="T40" s="1">
        <v>3</v>
      </c>
      <c r="U40" s="1">
        <v>0</v>
      </c>
      <c r="V40" s="1">
        <v>6</v>
      </c>
      <c r="W40" s="17">
        <v>4</v>
      </c>
      <c r="X40" s="1">
        <v>12</v>
      </c>
      <c r="Y40" s="1">
        <f t="shared" si="0"/>
        <v>257</v>
      </c>
      <c r="Z40" s="1">
        <f t="shared" si="1"/>
        <v>349</v>
      </c>
      <c r="AA40" s="15">
        <f t="shared" si="2"/>
        <v>0.42409240924092412</v>
      </c>
      <c r="AB40" s="15">
        <f t="shared" si="3"/>
        <v>0.57590759075907594</v>
      </c>
    </row>
    <row r="41" spans="1:28" x14ac:dyDescent="0.25">
      <c r="A41" s="2">
        <v>18</v>
      </c>
      <c r="B41" s="2" t="s">
        <v>34</v>
      </c>
      <c r="C41" s="2">
        <v>392</v>
      </c>
      <c r="D41" s="1" t="s">
        <v>734</v>
      </c>
      <c r="E41" s="1" t="s">
        <v>734</v>
      </c>
      <c r="F41" s="2">
        <v>1753</v>
      </c>
      <c r="G41" s="2" t="s">
        <v>11</v>
      </c>
      <c r="H41" s="1">
        <v>607</v>
      </c>
      <c r="I41" s="1">
        <v>17</v>
      </c>
      <c r="J41" s="1">
        <v>49</v>
      </c>
      <c r="K41" s="1">
        <v>14</v>
      </c>
      <c r="L41" s="1">
        <v>4</v>
      </c>
      <c r="M41" s="1">
        <v>1</v>
      </c>
      <c r="N41" s="1">
        <v>11</v>
      </c>
      <c r="O41" s="1">
        <v>5</v>
      </c>
      <c r="P41" s="1">
        <v>14</v>
      </c>
      <c r="Q41" s="1">
        <v>75</v>
      </c>
      <c r="R41" s="1">
        <v>4</v>
      </c>
      <c r="S41" s="1">
        <v>0</v>
      </c>
      <c r="T41" s="1">
        <v>0</v>
      </c>
      <c r="U41" s="1">
        <v>0</v>
      </c>
      <c r="V41" s="1">
        <v>3</v>
      </c>
      <c r="W41" s="17">
        <v>0</v>
      </c>
      <c r="X41" s="1">
        <v>15</v>
      </c>
      <c r="Y41" s="1">
        <f t="shared" si="0"/>
        <v>212</v>
      </c>
      <c r="Z41" s="1">
        <f t="shared" si="1"/>
        <v>395</v>
      </c>
      <c r="AA41" s="15">
        <f t="shared" si="2"/>
        <v>0.34925864909390447</v>
      </c>
      <c r="AB41" s="15">
        <f t="shared" si="3"/>
        <v>0.65074135090609553</v>
      </c>
    </row>
    <row r="42" spans="1:28" x14ac:dyDescent="0.25">
      <c r="A42" s="2">
        <v>19</v>
      </c>
      <c r="B42" s="2" t="s">
        <v>34</v>
      </c>
      <c r="C42" s="2">
        <v>392</v>
      </c>
      <c r="D42" s="1" t="s">
        <v>734</v>
      </c>
      <c r="E42" s="1" t="s">
        <v>734</v>
      </c>
      <c r="F42" s="2">
        <v>1754</v>
      </c>
      <c r="G42" s="2" t="s">
        <v>10</v>
      </c>
      <c r="H42" s="1">
        <v>700</v>
      </c>
      <c r="I42" s="1">
        <v>26</v>
      </c>
      <c r="J42" s="1">
        <v>80</v>
      </c>
      <c r="K42" s="1">
        <v>23</v>
      </c>
      <c r="L42" s="1">
        <v>4</v>
      </c>
      <c r="M42" s="1">
        <v>4</v>
      </c>
      <c r="N42" s="1">
        <v>12</v>
      </c>
      <c r="O42" s="1">
        <v>20</v>
      </c>
      <c r="P42" s="1">
        <v>5</v>
      </c>
      <c r="Q42" s="1">
        <v>52</v>
      </c>
      <c r="R42" s="1">
        <v>9</v>
      </c>
      <c r="S42" s="1">
        <v>1</v>
      </c>
      <c r="T42" s="1">
        <v>0</v>
      </c>
      <c r="U42" s="1">
        <v>0</v>
      </c>
      <c r="V42" s="1">
        <v>6</v>
      </c>
      <c r="W42" s="17">
        <v>0</v>
      </c>
      <c r="X42" s="1">
        <v>14</v>
      </c>
      <c r="Y42" s="1">
        <f t="shared" si="0"/>
        <v>256</v>
      </c>
      <c r="Z42" s="1">
        <f t="shared" si="1"/>
        <v>444</v>
      </c>
      <c r="AA42" s="15">
        <f t="shared" si="2"/>
        <v>0.36571428571428571</v>
      </c>
      <c r="AB42" s="15">
        <f t="shared" si="3"/>
        <v>0.63428571428571423</v>
      </c>
    </row>
    <row r="43" spans="1:28" x14ac:dyDescent="0.25">
      <c r="A43" s="2">
        <v>20</v>
      </c>
      <c r="B43" s="2" t="s">
        <v>34</v>
      </c>
      <c r="C43" s="2">
        <v>392</v>
      </c>
      <c r="D43" s="1" t="s">
        <v>734</v>
      </c>
      <c r="E43" s="1" t="s">
        <v>734</v>
      </c>
      <c r="F43" s="2">
        <v>1754</v>
      </c>
      <c r="G43" s="2" t="s">
        <v>11</v>
      </c>
      <c r="H43" s="1">
        <v>700</v>
      </c>
      <c r="I43" s="1">
        <v>38</v>
      </c>
      <c r="J43" s="1">
        <v>89</v>
      </c>
      <c r="K43" s="1">
        <v>18</v>
      </c>
      <c r="L43" s="1">
        <v>1</v>
      </c>
      <c r="M43" s="1">
        <v>8</v>
      </c>
      <c r="N43" s="1">
        <v>27</v>
      </c>
      <c r="O43" s="1">
        <v>19</v>
      </c>
      <c r="P43" s="1">
        <v>3</v>
      </c>
      <c r="Q43" s="1">
        <v>64</v>
      </c>
      <c r="R43" s="1">
        <v>1</v>
      </c>
      <c r="S43" s="1">
        <v>0</v>
      </c>
      <c r="T43" s="1">
        <v>0</v>
      </c>
      <c r="U43" s="1">
        <v>1</v>
      </c>
      <c r="V43" s="1">
        <v>7</v>
      </c>
      <c r="W43" s="17">
        <v>1</v>
      </c>
      <c r="X43" s="1">
        <v>10</v>
      </c>
      <c r="Y43" s="1">
        <f t="shared" si="0"/>
        <v>287</v>
      </c>
      <c r="Z43" s="1">
        <f t="shared" si="1"/>
        <v>413</v>
      </c>
      <c r="AA43" s="15">
        <f t="shared" si="2"/>
        <v>0.41</v>
      </c>
      <c r="AB43" s="15">
        <f t="shared" si="3"/>
        <v>0.59</v>
      </c>
    </row>
    <row r="44" spans="1:28" x14ac:dyDescent="0.25">
      <c r="A44" s="2">
        <v>21</v>
      </c>
      <c r="B44" s="2" t="s">
        <v>34</v>
      </c>
      <c r="C44" s="2">
        <v>392</v>
      </c>
      <c r="D44" s="1" t="s">
        <v>734</v>
      </c>
      <c r="E44" s="1" t="s">
        <v>734</v>
      </c>
      <c r="F44" s="2">
        <v>1755</v>
      </c>
      <c r="G44" s="2" t="s">
        <v>10</v>
      </c>
      <c r="H44" s="1">
        <v>534</v>
      </c>
      <c r="I44" s="1">
        <v>23</v>
      </c>
      <c r="J44" s="1">
        <v>66</v>
      </c>
      <c r="K44" s="1">
        <v>20</v>
      </c>
      <c r="L44" s="1">
        <v>13</v>
      </c>
      <c r="M44" s="1">
        <v>3</v>
      </c>
      <c r="N44" s="1">
        <v>15</v>
      </c>
      <c r="O44" s="1">
        <v>23</v>
      </c>
      <c r="P44" s="1">
        <v>3</v>
      </c>
      <c r="Q44" s="1">
        <v>23</v>
      </c>
      <c r="R44" s="1">
        <v>3</v>
      </c>
      <c r="S44" s="1">
        <v>0</v>
      </c>
      <c r="T44" s="1">
        <v>0</v>
      </c>
      <c r="U44" s="1">
        <v>0</v>
      </c>
      <c r="V44" s="1">
        <v>5</v>
      </c>
      <c r="W44" s="17">
        <v>1</v>
      </c>
      <c r="X44" s="1">
        <v>8</v>
      </c>
      <c r="Y44" s="1">
        <f t="shared" si="0"/>
        <v>206</v>
      </c>
      <c r="Z44" s="1">
        <f t="shared" si="1"/>
        <v>328</v>
      </c>
      <c r="AA44" s="15">
        <f t="shared" si="2"/>
        <v>0.38576779026217228</v>
      </c>
      <c r="AB44" s="15">
        <f t="shared" si="3"/>
        <v>0.61423220973782766</v>
      </c>
    </row>
    <row r="45" spans="1:28" x14ac:dyDescent="0.25">
      <c r="A45" s="2">
        <v>22</v>
      </c>
      <c r="B45" s="2" t="s">
        <v>34</v>
      </c>
      <c r="C45" s="2">
        <v>392</v>
      </c>
      <c r="D45" s="1" t="s">
        <v>734</v>
      </c>
      <c r="E45" s="1" t="s">
        <v>734</v>
      </c>
      <c r="F45" s="2">
        <v>1755</v>
      </c>
      <c r="G45" s="2" t="s">
        <v>11</v>
      </c>
      <c r="H45" s="1">
        <v>534</v>
      </c>
      <c r="I45" s="1">
        <v>32</v>
      </c>
      <c r="J45" s="1">
        <v>57</v>
      </c>
      <c r="K45" s="1">
        <v>28</v>
      </c>
      <c r="L45" s="1">
        <v>16</v>
      </c>
      <c r="M45" s="1">
        <v>11</v>
      </c>
      <c r="N45" s="1">
        <v>19</v>
      </c>
      <c r="O45" s="1">
        <v>13</v>
      </c>
      <c r="P45" s="1">
        <v>3</v>
      </c>
      <c r="Q45" s="1">
        <v>25</v>
      </c>
      <c r="R45" s="1">
        <v>4</v>
      </c>
      <c r="S45" s="1">
        <v>0</v>
      </c>
      <c r="T45" s="1">
        <v>0</v>
      </c>
      <c r="U45" s="1">
        <v>0</v>
      </c>
      <c r="V45" s="1">
        <v>7</v>
      </c>
      <c r="W45" s="17">
        <v>0</v>
      </c>
      <c r="X45" s="1">
        <v>15</v>
      </c>
      <c r="Y45" s="1">
        <f t="shared" si="0"/>
        <v>230</v>
      </c>
      <c r="Z45" s="1">
        <f t="shared" si="1"/>
        <v>304</v>
      </c>
      <c r="AA45" s="15">
        <f t="shared" si="2"/>
        <v>0.43071161048689138</v>
      </c>
      <c r="AB45" s="15">
        <f t="shared" si="3"/>
        <v>0.56928838951310856</v>
      </c>
    </row>
    <row r="46" spans="1:28" x14ac:dyDescent="0.25">
      <c r="A46" s="2">
        <v>23</v>
      </c>
      <c r="B46" s="2" t="s">
        <v>34</v>
      </c>
      <c r="C46" s="2">
        <v>392</v>
      </c>
      <c r="D46" s="1" t="s">
        <v>734</v>
      </c>
      <c r="E46" s="1" t="s">
        <v>734</v>
      </c>
      <c r="F46" s="2">
        <v>1755</v>
      </c>
      <c r="G46" s="2" t="s">
        <v>12</v>
      </c>
      <c r="H46" s="1">
        <v>535</v>
      </c>
      <c r="I46" s="1">
        <v>21</v>
      </c>
      <c r="J46" s="1">
        <v>49</v>
      </c>
      <c r="K46" s="1">
        <v>24</v>
      </c>
      <c r="L46" s="1">
        <v>7</v>
      </c>
      <c r="M46" s="1">
        <v>6</v>
      </c>
      <c r="N46" s="1">
        <v>22</v>
      </c>
      <c r="O46" s="1">
        <v>29</v>
      </c>
      <c r="P46" s="1">
        <v>2</v>
      </c>
      <c r="Q46" s="1">
        <v>28</v>
      </c>
      <c r="R46" s="1">
        <v>1</v>
      </c>
      <c r="S46" s="1">
        <v>1</v>
      </c>
      <c r="T46" s="1">
        <v>0</v>
      </c>
      <c r="U46" s="1">
        <v>0</v>
      </c>
      <c r="V46" s="1">
        <v>5</v>
      </c>
      <c r="W46" s="17">
        <v>0</v>
      </c>
      <c r="X46" s="1">
        <v>5</v>
      </c>
      <c r="Y46" s="1">
        <f t="shared" si="0"/>
        <v>200</v>
      </c>
      <c r="Z46" s="1">
        <f t="shared" si="1"/>
        <v>335</v>
      </c>
      <c r="AA46" s="15">
        <f t="shared" si="2"/>
        <v>0.37383177570093457</v>
      </c>
      <c r="AB46" s="15">
        <f t="shared" si="3"/>
        <v>0.62616822429906538</v>
      </c>
    </row>
    <row r="47" spans="1:28" x14ac:dyDescent="0.25">
      <c r="A47" s="2">
        <v>24</v>
      </c>
      <c r="B47" s="2" t="s">
        <v>34</v>
      </c>
      <c r="C47" s="2">
        <v>392</v>
      </c>
      <c r="D47" s="1" t="s">
        <v>734</v>
      </c>
      <c r="E47" s="1" t="s">
        <v>734</v>
      </c>
      <c r="F47" s="2">
        <v>1756</v>
      </c>
      <c r="G47" s="2" t="s">
        <v>10</v>
      </c>
      <c r="H47" s="1">
        <v>616</v>
      </c>
      <c r="I47" s="1">
        <v>63</v>
      </c>
      <c r="J47" s="1">
        <v>71</v>
      </c>
      <c r="K47" s="1">
        <v>29</v>
      </c>
      <c r="L47" s="1">
        <v>3</v>
      </c>
      <c r="M47" s="1">
        <v>4</v>
      </c>
      <c r="N47" s="1">
        <v>14</v>
      </c>
      <c r="O47" s="1">
        <v>7</v>
      </c>
      <c r="P47" s="1">
        <v>2</v>
      </c>
      <c r="Q47" s="1">
        <v>49</v>
      </c>
      <c r="R47" s="1">
        <v>1</v>
      </c>
      <c r="S47" s="1">
        <v>0</v>
      </c>
      <c r="T47" s="1">
        <v>0</v>
      </c>
      <c r="U47" s="1">
        <v>0</v>
      </c>
      <c r="V47" s="1">
        <v>4</v>
      </c>
      <c r="W47" s="17">
        <v>1</v>
      </c>
      <c r="X47" s="1">
        <v>15</v>
      </c>
      <c r="Y47" s="1">
        <f t="shared" si="0"/>
        <v>263</v>
      </c>
      <c r="Z47" s="1">
        <f t="shared" si="1"/>
        <v>353</v>
      </c>
      <c r="AA47" s="15">
        <f t="shared" si="2"/>
        <v>0.42694805194805197</v>
      </c>
      <c r="AB47" s="15">
        <f t="shared" si="3"/>
        <v>0.57305194805194803</v>
      </c>
    </row>
    <row r="48" spans="1:28" x14ac:dyDescent="0.25">
      <c r="A48" s="2">
        <v>25</v>
      </c>
      <c r="B48" s="2" t="s">
        <v>34</v>
      </c>
      <c r="C48" s="2">
        <v>392</v>
      </c>
      <c r="D48" s="1" t="s">
        <v>734</v>
      </c>
      <c r="E48" s="1" t="s">
        <v>734</v>
      </c>
      <c r="F48" s="2">
        <v>1756</v>
      </c>
      <c r="G48" s="2" t="s">
        <v>11</v>
      </c>
      <c r="H48" s="1">
        <v>616</v>
      </c>
      <c r="I48" s="1">
        <v>66</v>
      </c>
      <c r="J48" s="1">
        <v>62</v>
      </c>
      <c r="K48" s="1">
        <v>34</v>
      </c>
      <c r="L48" s="1">
        <v>4</v>
      </c>
      <c r="M48" s="1">
        <v>7</v>
      </c>
      <c r="N48" s="1">
        <v>7</v>
      </c>
      <c r="O48" s="1">
        <v>0</v>
      </c>
      <c r="P48" s="1">
        <v>2</v>
      </c>
      <c r="Q48" s="1">
        <v>61</v>
      </c>
      <c r="R48" s="1">
        <v>6</v>
      </c>
      <c r="S48" s="1">
        <v>0</v>
      </c>
      <c r="T48" s="1">
        <v>1</v>
      </c>
      <c r="U48" s="1">
        <v>0</v>
      </c>
      <c r="V48" s="1">
        <v>4</v>
      </c>
      <c r="W48" s="17">
        <v>0</v>
      </c>
      <c r="X48" s="1">
        <v>9</v>
      </c>
      <c r="Y48" s="1">
        <f t="shared" si="0"/>
        <v>263</v>
      </c>
      <c r="Z48" s="1">
        <f t="shared" si="1"/>
        <v>353</v>
      </c>
      <c r="AA48" s="15">
        <f t="shared" si="2"/>
        <v>0.42694805194805197</v>
      </c>
      <c r="AB48" s="15">
        <f t="shared" si="3"/>
        <v>0.57305194805194803</v>
      </c>
    </row>
    <row r="49" spans="1:28" x14ac:dyDescent="0.25">
      <c r="A49" s="2">
        <v>26</v>
      </c>
      <c r="B49" s="2" t="s">
        <v>34</v>
      </c>
      <c r="C49" s="2">
        <v>392</v>
      </c>
      <c r="D49" s="1" t="s">
        <v>734</v>
      </c>
      <c r="E49" s="1" t="s">
        <v>734</v>
      </c>
      <c r="F49" s="2" t="s">
        <v>739</v>
      </c>
      <c r="G49" s="2" t="s">
        <v>10</v>
      </c>
      <c r="H49" s="1">
        <v>523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23</v>
      </c>
      <c r="O49" s="1">
        <v>6</v>
      </c>
      <c r="P49" s="1">
        <v>6</v>
      </c>
      <c r="Q49" s="1">
        <v>39</v>
      </c>
      <c r="R49" s="1">
        <v>64</v>
      </c>
      <c r="S49" s="1">
        <v>0</v>
      </c>
      <c r="T49" s="1">
        <v>0</v>
      </c>
      <c r="U49" s="1">
        <v>0</v>
      </c>
      <c r="V49" s="1">
        <v>60</v>
      </c>
      <c r="W49" s="17">
        <v>10</v>
      </c>
      <c r="X49" s="1">
        <v>0</v>
      </c>
      <c r="Y49" s="1">
        <f t="shared" si="0"/>
        <v>208</v>
      </c>
      <c r="Z49" s="1">
        <f t="shared" si="1"/>
        <v>315</v>
      </c>
      <c r="AA49" s="15">
        <f t="shared" si="2"/>
        <v>0.39770554493307841</v>
      </c>
      <c r="AB49" s="15">
        <f t="shared" si="3"/>
        <v>0.60229445506692159</v>
      </c>
    </row>
    <row r="50" spans="1:28" x14ac:dyDescent="0.25">
      <c r="A50" s="2">
        <v>27</v>
      </c>
      <c r="B50" s="2" t="s">
        <v>34</v>
      </c>
      <c r="C50" s="2">
        <v>392</v>
      </c>
      <c r="D50" s="1" t="s">
        <v>734</v>
      </c>
      <c r="E50" s="1" t="s">
        <v>734</v>
      </c>
      <c r="F50" s="2">
        <v>1757</v>
      </c>
      <c r="G50" s="2" t="s">
        <v>11</v>
      </c>
      <c r="H50" s="1">
        <v>524</v>
      </c>
      <c r="I50" s="1">
        <v>32</v>
      </c>
      <c r="J50" s="1">
        <v>55</v>
      </c>
      <c r="K50" s="1">
        <v>20</v>
      </c>
      <c r="L50" s="1">
        <v>7</v>
      </c>
      <c r="M50" s="1">
        <v>11</v>
      </c>
      <c r="N50" s="1">
        <v>19</v>
      </c>
      <c r="O50" s="1">
        <v>10</v>
      </c>
      <c r="P50" s="1">
        <v>6</v>
      </c>
      <c r="Q50" s="1">
        <v>56</v>
      </c>
      <c r="R50" s="1">
        <v>3</v>
      </c>
      <c r="S50" s="1">
        <v>1</v>
      </c>
      <c r="T50" s="1">
        <v>1</v>
      </c>
      <c r="U50" s="1">
        <v>0</v>
      </c>
      <c r="V50" s="1">
        <v>2</v>
      </c>
      <c r="W50" s="17">
        <v>0</v>
      </c>
      <c r="X50" s="1">
        <v>10</v>
      </c>
      <c r="Y50" s="1">
        <f t="shared" si="0"/>
        <v>233</v>
      </c>
      <c r="Z50" s="1">
        <f t="shared" si="1"/>
        <v>291</v>
      </c>
      <c r="AA50" s="15">
        <f t="shared" si="2"/>
        <v>0.44465648854961831</v>
      </c>
      <c r="AB50" s="15">
        <f t="shared" si="3"/>
        <v>0.55534351145038163</v>
      </c>
    </row>
    <row r="51" spans="1:28" x14ac:dyDescent="0.25">
      <c r="A51" s="2">
        <v>28</v>
      </c>
      <c r="B51" s="2" t="s">
        <v>34</v>
      </c>
      <c r="C51" s="2">
        <v>392</v>
      </c>
      <c r="D51" s="1" t="s">
        <v>734</v>
      </c>
      <c r="E51" s="1" t="s">
        <v>734</v>
      </c>
      <c r="F51" s="2">
        <v>1757</v>
      </c>
      <c r="G51" s="2" t="s">
        <v>12</v>
      </c>
      <c r="H51" s="1">
        <v>524</v>
      </c>
      <c r="I51" s="1">
        <v>23</v>
      </c>
      <c r="J51" s="1">
        <v>59</v>
      </c>
      <c r="K51" s="1">
        <v>29</v>
      </c>
      <c r="L51" s="1">
        <v>3</v>
      </c>
      <c r="M51" s="1">
        <v>3</v>
      </c>
      <c r="N51" s="1">
        <v>18</v>
      </c>
      <c r="O51" s="1">
        <v>10</v>
      </c>
      <c r="P51" s="1">
        <v>6</v>
      </c>
      <c r="Q51" s="1">
        <v>45</v>
      </c>
      <c r="R51" s="1">
        <v>7</v>
      </c>
      <c r="S51" s="1">
        <v>1</v>
      </c>
      <c r="T51" s="1">
        <v>2</v>
      </c>
      <c r="U51" s="1">
        <v>0</v>
      </c>
      <c r="V51" s="1">
        <v>1</v>
      </c>
      <c r="W51" s="17">
        <v>0</v>
      </c>
      <c r="X51" s="1">
        <v>12</v>
      </c>
      <c r="Y51" s="1">
        <f t="shared" si="0"/>
        <v>219</v>
      </c>
      <c r="Z51" s="1">
        <f t="shared" si="1"/>
        <v>305</v>
      </c>
      <c r="AA51" s="15">
        <f t="shared" si="2"/>
        <v>0.41793893129770993</v>
      </c>
      <c r="AB51" s="15">
        <f t="shared" si="3"/>
        <v>0.58206106870229013</v>
      </c>
    </row>
    <row r="52" spans="1:28" x14ac:dyDescent="0.25">
      <c r="A52" s="2">
        <v>29</v>
      </c>
      <c r="B52" s="2" t="s">
        <v>34</v>
      </c>
      <c r="C52" s="2">
        <v>392</v>
      </c>
      <c r="D52" s="1" t="s">
        <v>734</v>
      </c>
      <c r="E52" s="1" t="s">
        <v>734</v>
      </c>
      <c r="F52" s="2">
        <v>1758</v>
      </c>
      <c r="G52" s="2" t="s">
        <v>10</v>
      </c>
      <c r="H52" s="1">
        <v>534</v>
      </c>
      <c r="I52" s="1">
        <v>21</v>
      </c>
      <c r="J52" s="1">
        <v>56</v>
      </c>
      <c r="K52" s="1">
        <v>27</v>
      </c>
      <c r="L52" s="1">
        <v>5</v>
      </c>
      <c r="M52" s="1">
        <v>1</v>
      </c>
      <c r="N52" s="1">
        <v>36</v>
      </c>
      <c r="O52" s="1">
        <v>6</v>
      </c>
      <c r="P52" s="1">
        <v>3</v>
      </c>
      <c r="Q52" s="1">
        <v>31</v>
      </c>
      <c r="R52" s="1">
        <v>3</v>
      </c>
      <c r="S52" s="1">
        <v>0</v>
      </c>
      <c r="T52" s="1">
        <v>0</v>
      </c>
      <c r="U52" s="1">
        <v>0</v>
      </c>
      <c r="V52" s="1">
        <v>3</v>
      </c>
      <c r="W52" s="17">
        <v>0</v>
      </c>
      <c r="X52" s="1">
        <v>9</v>
      </c>
      <c r="Y52" s="1">
        <f t="shared" si="0"/>
        <v>201</v>
      </c>
      <c r="Z52" s="1">
        <f t="shared" si="1"/>
        <v>333</v>
      </c>
      <c r="AA52" s="15">
        <f t="shared" si="2"/>
        <v>0.37640449438202245</v>
      </c>
      <c r="AB52" s="15">
        <f t="shared" si="3"/>
        <v>0.6235955056179775</v>
      </c>
    </row>
    <row r="53" spans="1:28" x14ac:dyDescent="0.25">
      <c r="A53" s="2">
        <v>30</v>
      </c>
      <c r="B53" s="2" t="s">
        <v>34</v>
      </c>
      <c r="C53" s="2">
        <v>392</v>
      </c>
      <c r="D53" s="1" t="s">
        <v>734</v>
      </c>
      <c r="E53" s="1" t="s">
        <v>734</v>
      </c>
      <c r="F53" s="2">
        <v>1758</v>
      </c>
      <c r="G53" s="2" t="s">
        <v>11</v>
      </c>
      <c r="H53" s="1">
        <v>535</v>
      </c>
      <c r="I53" s="1">
        <v>33</v>
      </c>
      <c r="J53" s="1">
        <v>36</v>
      </c>
      <c r="K53" s="1">
        <v>38</v>
      </c>
      <c r="L53" s="1">
        <v>4</v>
      </c>
      <c r="M53" s="1">
        <v>11</v>
      </c>
      <c r="N53" s="1">
        <v>24</v>
      </c>
      <c r="O53" s="1">
        <v>5</v>
      </c>
      <c r="P53" s="1">
        <v>3</v>
      </c>
      <c r="Q53" s="1">
        <v>44</v>
      </c>
      <c r="R53" s="1">
        <v>2</v>
      </c>
      <c r="S53" s="1">
        <v>0</v>
      </c>
      <c r="T53" s="1">
        <v>0</v>
      </c>
      <c r="U53" s="1">
        <v>5</v>
      </c>
      <c r="V53" s="1">
        <v>3</v>
      </c>
      <c r="W53" s="17">
        <v>0</v>
      </c>
      <c r="X53" s="1">
        <v>7</v>
      </c>
      <c r="Y53" s="1">
        <f t="shared" si="0"/>
        <v>215</v>
      </c>
      <c r="Z53" s="1">
        <f t="shared" si="1"/>
        <v>320</v>
      </c>
      <c r="AA53" s="15">
        <f t="shared" si="2"/>
        <v>0.40186915887850466</v>
      </c>
      <c r="AB53" s="15">
        <f t="shared" si="3"/>
        <v>0.59813084112149528</v>
      </c>
    </row>
    <row r="54" spans="1:28" x14ac:dyDescent="0.25">
      <c r="A54" s="2">
        <v>31</v>
      </c>
      <c r="B54" s="2" t="s">
        <v>34</v>
      </c>
      <c r="C54" s="2">
        <v>392</v>
      </c>
      <c r="D54" s="1" t="s">
        <v>734</v>
      </c>
      <c r="E54" s="1" t="s">
        <v>734</v>
      </c>
      <c r="F54" s="2">
        <v>1758</v>
      </c>
      <c r="G54" s="2" t="s">
        <v>12</v>
      </c>
      <c r="H54" s="1">
        <v>535</v>
      </c>
      <c r="I54" s="1">
        <v>15</v>
      </c>
      <c r="J54" s="1">
        <v>47</v>
      </c>
      <c r="K54" s="1">
        <v>35</v>
      </c>
      <c r="L54" s="1">
        <v>6</v>
      </c>
      <c r="M54" s="1">
        <v>4</v>
      </c>
      <c r="N54" s="1">
        <v>36</v>
      </c>
      <c r="O54" s="1">
        <v>4</v>
      </c>
      <c r="P54" s="1">
        <v>2</v>
      </c>
      <c r="Q54" s="1">
        <v>40</v>
      </c>
      <c r="R54" s="1">
        <v>2</v>
      </c>
      <c r="S54" s="1">
        <v>0</v>
      </c>
      <c r="T54" s="1">
        <v>0</v>
      </c>
      <c r="U54" s="1">
        <v>1</v>
      </c>
      <c r="V54" s="1">
        <v>5</v>
      </c>
      <c r="W54" s="17">
        <v>0</v>
      </c>
      <c r="X54" s="1">
        <v>6</v>
      </c>
      <c r="Y54" s="1">
        <f t="shared" si="0"/>
        <v>203</v>
      </c>
      <c r="Z54" s="1">
        <f t="shared" si="1"/>
        <v>332</v>
      </c>
      <c r="AA54" s="15">
        <f t="shared" si="2"/>
        <v>0.3794392523364486</v>
      </c>
      <c r="AB54" s="15">
        <f t="shared" si="3"/>
        <v>0.6205607476635514</v>
      </c>
    </row>
    <row r="55" spans="1:28" x14ac:dyDescent="0.25">
      <c r="A55" s="2">
        <v>32</v>
      </c>
      <c r="B55" s="2" t="s">
        <v>34</v>
      </c>
      <c r="C55" s="2">
        <v>392</v>
      </c>
      <c r="D55" s="1" t="s">
        <v>734</v>
      </c>
      <c r="E55" s="1" t="s">
        <v>734</v>
      </c>
      <c r="F55" s="2">
        <v>1759</v>
      </c>
      <c r="G55" s="2" t="s">
        <v>10</v>
      </c>
      <c r="H55" s="1">
        <v>559</v>
      </c>
      <c r="I55" s="1">
        <v>20</v>
      </c>
      <c r="J55" s="1">
        <v>33</v>
      </c>
      <c r="K55" s="1">
        <v>39</v>
      </c>
      <c r="L55" s="1">
        <v>2</v>
      </c>
      <c r="M55" s="1">
        <v>3</v>
      </c>
      <c r="N55" s="1">
        <v>21</v>
      </c>
      <c r="O55" s="1">
        <v>15</v>
      </c>
      <c r="P55" s="1">
        <v>4</v>
      </c>
      <c r="Q55" s="1">
        <v>48</v>
      </c>
      <c r="R55" s="1">
        <v>4</v>
      </c>
      <c r="S55" s="1">
        <v>0</v>
      </c>
      <c r="T55" s="1">
        <v>0</v>
      </c>
      <c r="U55" s="1">
        <v>0</v>
      </c>
      <c r="V55" s="1">
        <v>1</v>
      </c>
      <c r="W55" s="17">
        <v>0</v>
      </c>
      <c r="X55" s="1">
        <v>6</v>
      </c>
      <c r="Y55" s="1">
        <f t="shared" si="0"/>
        <v>196</v>
      </c>
      <c r="Z55" s="1">
        <f t="shared" si="1"/>
        <v>363</v>
      </c>
      <c r="AA55" s="15">
        <f t="shared" si="2"/>
        <v>0.35062611806797855</v>
      </c>
      <c r="AB55" s="15">
        <f t="shared" si="3"/>
        <v>0.6493738819320215</v>
      </c>
    </row>
    <row r="56" spans="1:28" x14ac:dyDescent="0.25">
      <c r="A56" s="2">
        <v>33</v>
      </c>
      <c r="B56" s="2" t="s">
        <v>34</v>
      </c>
      <c r="C56" s="2">
        <v>392</v>
      </c>
      <c r="D56" s="1" t="s">
        <v>734</v>
      </c>
      <c r="E56" s="1" t="s">
        <v>734</v>
      </c>
      <c r="F56" s="2">
        <v>1759</v>
      </c>
      <c r="G56" s="2" t="s">
        <v>11</v>
      </c>
      <c r="H56" s="1">
        <v>559</v>
      </c>
      <c r="I56" s="1">
        <v>20</v>
      </c>
      <c r="J56" s="1">
        <v>43</v>
      </c>
      <c r="K56" s="1">
        <v>34</v>
      </c>
      <c r="L56" s="1">
        <v>2</v>
      </c>
      <c r="M56" s="1">
        <v>3</v>
      </c>
      <c r="N56" s="1">
        <v>16</v>
      </c>
      <c r="O56" s="1">
        <v>8</v>
      </c>
      <c r="P56" s="1">
        <v>5</v>
      </c>
      <c r="Q56" s="1">
        <v>65</v>
      </c>
      <c r="R56" s="1">
        <v>0</v>
      </c>
      <c r="S56" s="1">
        <v>6</v>
      </c>
      <c r="T56" s="1">
        <v>0</v>
      </c>
      <c r="U56" s="1">
        <v>2</v>
      </c>
      <c r="V56" s="1">
        <v>2</v>
      </c>
      <c r="W56" s="17">
        <v>0</v>
      </c>
      <c r="X56" s="1">
        <v>15</v>
      </c>
      <c r="Y56" s="1">
        <f t="shared" si="0"/>
        <v>221</v>
      </c>
      <c r="Z56" s="1">
        <f t="shared" si="1"/>
        <v>338</v>
      </c>
      <c r="AA56" s="15">
        <f t="shared" si="2"/>
        <v>0.39534883720930231</v>
      </c>
      <c r="AB56" s="15">
        <f t="shared" si="3"/>
        <v>0.60465116279069764</v>
      </c>
    </row>
    <row r="57" spans="1:28" x14ac:dyDescent="0.25">
      <c r="A57" s="2">
        <v>34</v>
      </c>
      <c r="B57" s="2" t="s">
        <v>34</v>
      </c>
      <c r="C57" s="2">
        <v>392</v>
      </c>
      <c r="D57" s="1" t="s">
        <v>734</v>
      </c>
      <c r="E57" s="1" t="s">
        <v>734</v>
      </c>
      <c r="F57" s="2">
        <v>1759</v>
      </c>
      <c r="G57" s="2" t="s">
        <v>12</v>
      </c>
      <c r="H57" s="1">
        <v>560</v>
      </c>
      <c r="I57" s="1">
        <v>17</v>
      </c>
      <c r="J57" s="1">
        <v>39</v>
      </c>
      <c r="K57" s="1">
        <v>24</v>
      </c>
      <c r="L57" s="1">
        <v>5</v>
      </c>
      <c r="M57" s="1">
        <v>3</v>
      </c>
      <c r="N57" s="1">
        <v>18</v>
      </c>
      <c r="O57" s="1">
        <v>12</v>
      </c>
      <c r="P57" s="1">
        <v>9</v>
      </c>
      <c r="Q57" s="1">
        <v>92</v>
      </c>
      <c r="R57" s="1">
        <v>5</v>
      </c>
      <c r="S57" s="1">
        <v>2</v>
      </c>
      <c r="T57" s="1">
        <v>0</v>
      </c>
      <c r="U57" s="1">
        <v>0</v>
      </c>
      <c r="V57" s="1">
        <v>3</v>
      </c>
      <c r="W57" s="17">
        <v>0</v>
      </c>
      <c r="X57" s="1">
        <v>11</v>
      </c>
      <c r="Y57" s="1">
        <f t="shared" si="0"/>
        <v>240</v>
      </c>
      <c r="Z57" s="1">
        <f t="shared" si="1"/>
        <v>320</v>
      </c>
      <c r="AA57" s="15">
        <f t="shared" si="2"/>
        <v>0.42857142857142855</v>
      </c>
      <c r="AB57" s="15">
        <f t="shared" si="3"/>
        <v>0.5714285714285714</v>
      </c>
    </row>
    <row r="58" spans="1:28" x14ac:dyDescent="0.25">
      <c r="A58" s="2">
        <v>35</v>
      </c>
      <c r="B58" s="2" t="s">
        <v>34</v>
      </c>
      <c r="C58" s="2">
        <v>392</v>
      </c>
      <c r="D58" s="1" t="s">
        <v>734</v>
      </c>
      <c r="E58" s="1" t="s">
        <v>734</v>
      </c>
      <c r="F58" s="2">
        <v>1760</v>
      </c>
      <c r="G58" s="2" t="s">
        <v>10</v>
      </c>
      <c r="H58" s="1">
        <v>603</v>
      </c>
      <c r="I58" s="1">
        <v>14</v>
      </c>
      <c r="J58" s="1">
        <v>52</v>
      </c>
      <c r="K58" s="1">
        <v>44</v>
      </c>
      <c r="L58" s="1">
        <v>3</v>
      </c>
      <c r="M58" s="1">
        <v>3</v>
      </c>
      <c r="N58" s="1">
        <v>19</v>
      </c>
      <c r="O58" s="1">
        <v>18</v>
      </c>
      <c r="P58" s="1">
        <v>2</v>
      </c>
      <c r="Q58" s="1">
        <v>59</v>
      </c>
      <c r="R58" s="1">
        <v>4</v>
      </c>
      <c r="S58" s="1">
        <v>0</v>
      </c>
      <c r="T58" s="1">
        <v>0</v>
      </c>
      <c r="U58" s="1">
        <v>2</v>
      </c>
      <c r="V58" s="1">
        <v>7</v>
      </c>
      <c r="W58" s="17">
        <v>0</v>
      </c>
      <c r="X58" s="1">
        <v>9</v>
      </c>
      <c r="Y58" s="1">
        <f t="shared" si="0"/>
        <v>236</v>
      </c>
      <c r="Z58" s="1">
        <f t="shared" si="1"/>
        <v>367</v>
      </c>
      <c r="AA58" s="15">
        <f t="shared" si="2"/>
        <v>0.39137645107794361</v>
      </c>
      <c r="AB58" s="15">
        <f t="shared" si="3"/>
        <v>0.60862354892205639</v>
      </c>
    </row>
    <row r="59" spans="1:28" x14ac:dyDescent="0.25">
      <c r="A59" s="2">
        <v>36</v>
      </c>
      <c r="B59" s="2" t="s">
        <v>34</v>
      </c>
      <c r="C59" s="2">
        <v>392</v>
      </c>
      <c r="D59" s="1" t="s">
        <v>734</v>
      </c>
      <c r="E59" s="1" t="s">
        <v>734</v>
      </c>
      <c r="F59" s="2">
        <v>1760</v>
      </c>
      <c r="G59" s="2" t="s">
        <v>11</v>
      </c>
      <c r="H59" s="1">
        <v>604</v>
      </c>
      <c r="I59" s="1">
        <v>26</v>
      </c>
      <c r="J59" s="1">
        <v>53</v>
      </c>
      <c r="K59" s="1">
        <v>40</v>
      </c>
      <c r="L59" s="1">
        <v>3</v>
      </c>
      <c r="M59" s="1">
        <v>4</v>
      </c>
      <c r="N59" s="1">
        <v>12</v>
      </c>
      <c r="O59" s="1">
        <v>10</v>
      </c>
      <c r="P59" s="1">
        <v>0</v>
      </c>
      <c r="Q59" s="1">
        <v>62</v>
      </c>
      <c r="R59" s="1">
        <v>0</v>
      </c>
      <c r="S59" s="1">
        <v>0</v>
      </c>
      <c r="T59" s="1">
        <v>0</v>
      </c>
      <c r="U59" s="1">
        <v>1</v>
      </c>
      <c r="V59" s="1">
        <v>5</v>
      </c>
      <c r="W59" s="17">
        <v>2</v>
      </c>
      <c r="X59" s="1">
        <v>3</v>
      </c>
      <c r="Y59" s="1">
        <f t="shared" si="0"/>
        <v>221</v>
      </c>
      <c r="Z59" s="1">
        <f t="shared" si="1"/>
        <v>383</v>
      </c>
      <c r="AA59" s="15">
        <f t="shared" si="2"/>
        <v>0.36589403973509932</v>
      </c>
      <c r="AB59" s="15">
        <f t="shared" si="3"/>
        <v>0.63410596026490063</v>
      </c>
    </row>
    <row r="60" spans="1:28" x14ac:dyDescent="0.25">
      <c r="A60" s="2">
        <v>37</v>
      </c>
      <c r="B60" s="2" t="s">
        <v>34</v>
      </c>
      <c r="C60" s="2">
        <v>392</v>
      </c>
      <c r="D60" s="1" t="s">
        <v>734</v>
      </c>
      <c r="E60" s="1" t="s">
        <v>734</v>
      </c>
      <c r="F60" s="2">
        <v>1760</v>
      </c>
      <c r="G60" s="2" t="s">
        <v>12</v>
      </c>
      <c r="H60" s="1">
        <v>604</v>
      </c>
      <c r="I60" s="1">
        <v>27</v>
      </c>
      <c r="J60" s="1">
        <v>51</v>
      </c>
      <c r="K60" s="1">
        <v>31</v>
      </c>
      <c r="L60" s="1">
        <v>2</v>
      </c>
      <c r="M60" s="1">
        <v>0</v>
      </c>
      <c r="N60" s="1">
        <v>18</v>
      </c>
      <c r="O60" s="1">
        <v>15</v>
      </c>
      <c r="P60" s="1">
        <v>1</v>
      </c>
      <c r="Q60" s="1">
        <v>69</v>
      </c>
      <c r="R60" s="1">
        <v>2</v>
      </c>
      <c r="S60" s="1">
        <v>0</v>
      </c>
      <c r="T60" s="1">
        <v>2</v>
      </c>
      <c r="U60" s="1">
        <v>1</v>
      </c>
      <c r="V60" s="1">
        <v>6</v>
      </c>
      <c r="W60" s="17">
        <v>0</v>
      </c>
      <c r="X60" s="1">
        <v>10</v>
      </c>
      <c r="Y60" s="1">
        <f t="shared" si="0"/>
        <v>235</v>
      </c>
      <c r="Z60" s="1">
        <f t="shared" si="1"/>
        <v>369</v>
      </c>
      <c r="AA60" s="15">
        <f t="shared" si="2"/>
        <v>0.38907284768211919</v>
      </c>
      <c r="AB60" s="15">
        <f t="shared" si="3"/>
        <v>0.61092715231788075</v>
      </c>
    </row>
    <row r="61" spans="1:28" x14ac:dyDescent="0.25">
      <c r="A61" s="2">
        <v>38</v>
      </c>
      <c r="B61" s="2" t="s">
        <v>34</v>
      </c>
      <c r="C61" s="2">
        <v>392</v>
      </c>
      <c r="D61" s="1" t="s">
        <v>734</v>
      </c>
      <c r="E61" s="1" t="s">
        <v>734</v>
      </c>
      <c r="F61" s="2">
        <v>1760</v>
      </c>
      <c r="G61" s="2" t="s">
        <v>13</v>
      </c>
      <c r="H61" s="1">
        <v>604</v>
      </c>
      <c r="I61" s="1">
        <v>19</v>
      </c>
      <c r="J61" s="1">
        <v>63</v>
      </c>
      <c r="K61" s="1">
        <v>42</v>
      </c>
      <c r="L61" s="1">
        <v>0</v>
      </c>
      <c r="M61" s="1">
        <v>1</v>
      </c>
      <c r="N61" s="1">
        <v>13</v>
      </c>
      <c r="O61" s="1">
        <v>10</v>
      </c>
      <c r="P61" s="1">
        <v>0</v>
      </c>
      <c r="Q61" s="1">
        <v>56</v>
      </c>
      <c r="R61" s="1">
        <v>3</v>
      </c>
      <c r="S61" s="1">
        <v>1</v>
      </c>
      <c r="T61" s="1">
        <v>0</v>
      </c>
      <c r="U61" s="1">
        <v>2</v>
      </c>
      <c r="V61" s="1">
        <v>4</v>
      </c>
      <c r="W61" s="17">
        <v>0</v>
      </c>
      <c r="X61" s="1">
        <v>11</v>
      </c>
      <c r="Y61" s="1">
        <f t="shared" si="0"/>
        <v>225</v>
      </c>
      <c r="Z61" s="1">
        <f t="shared" si="1"/>
        <v>379</v>
      </c>
      <c r="AA61" s="15">
        <f t="shared" si="2"/>
        <v>0.37251655629139074</v>
      </c>
      <c r="AB61" s="15">
        <f t="shared" si="3"/>
        <v>0.62748344370860931</v>
      </c>
    </row>
    <row r="62" spans="1:28" x14ac:dyDescent="0.25">
      <c r="A62" s="2">
        <v>39</v>
      </c>
      <c r="B62" s="2" t="s">
        <v>34</v>
      </c>
      <c r="C62" s="2">
        <v>392</v>
      </c>
      <c r="D62" s="1" t="s">
        <v>734</v>
      </c>
      <c r="E62" s="1" t="s">
        <v>734</v>
      </c>
      <c r="F62" s="2">
        <v>1761</v>
      </c>
      <c r="G62" s="2" t="s">
        <v>10</v>
      </c>
      <c r="H62" s="1">
        <v>670</v>
      </c>
      <c r="I62" s="1">
        <v>15</v>
      </c>
      <c r="J62" s="1">
        <v>59</v>
      </c>
      <c r="K62" s="1">
        <v>27</v>
      </c>
      <c r="L62" s="1">
        <v>1</v>
      </c>
      <c r="M62" s="1">
        <v>5</v>
      </c>
      <c r="N62" s="1">
        <v>19</v>
      </c>
      <c r="O62" s="1">
        <v>7</v>
      </c>
      <c r="P62" s="1">
        <v>3</v>
      </c>
      <c r="Q62" s="1">
        <v>136</v>
      </c>
      <c r="R62" s="1">
        <v>2</v>
      </c>
      <c r="S62" s="1">
        <v>0</v>
      </c>
      <c r="T62" s="1">
        <v>0</v>
      </c>
      <c r="U62" s="1">
        <v>1</v>
      </c>
      <c r="V62" s="1">
        <v>4</v>
      </c>
      <c r="W62" s="17">
        <v>0</v>
      </c>
      <c r="X62" s="1">
        <v>17</v>
      </c>
      <c r="Y62" s="1">
        <f t="shared" si="0"/>
        <v>296</v>
      </c>
      <c r="Z62" s="1">
        <f t="shared" si="1"/>
        <v>374</v>
      </c>
      <c r="AA62" s="15">
        <f t="shared" si="2"/>
        <v>0.44179104477611941</v>
      </c>
      <c r="AB62" s="15">
        <f t="shared" si="3"/>
        <v>0.55820895522388059</v>
      </c>
    </row>
    <row r="63" spans="1:28" x14ac:dyDescent="0.25">
      <c r="A63" s="2">
        <v>40</v>
      </c>
      <c r="B63" s="2" t="s">
        <v>34</v>
      </c>
      <c r="C63" s="2">
        <v>392</v>
      </c>
      <c r="D63" s="1" t="s">
        <v>734</v>
      </c>
      <c r="E63" s="1" t="s">
        <v>734</v>
      </c>
      <c r="F63" s="2">
        <v>1761</v>
      </c>
      <c r="G63" s="2" t="s">
        <v>11</v>
      </c>
      <c r="H63" s="1">
        <v>670</v>
      </c>
      <c r="I63" s="1">
        <v>21</v>
      </c>
      <c r="J63" s="1">
        <v>60</v>
      </c>
      <c r="K63" s="1">
        <v>28</v>
      </c>
      <c r="L63" s="1">
        <v>2</v>
      </c>
      <c r="M63" s="1">
        <v>2</v>
      </c>
      <c r="N63" s="1">
        <v>14</v>
      </c>
      <c r="O63" s="1">
        <v>9</v>
      </c>
      <c r="P63" s="1">
        <v>3</v>
      </c>
      <c r="Q63" s="1">
        <v>150</v>
      </c>
      <c r="R63" s="1">
        <v>3</v>
      </c>
      <c r="S63" s="1">
        <v>1</v>
      </c>
      <c r="T63" s="1">
        <v>1</v>
      </c>
      <c r="U63" s="1">
        <v>0</v>
      </c>
      <c r="V63" s="1">
        <v>4</v>
      </c>
      <c r="W63" s="17">
        <v>0</v>
      </c>
      <c r="X63" s="1">
        <v>9</v>
      </c>
      <c r="Y63" s="1">
        <f t="shared" si="0"/>
        <v>307</v>
      </c>
      <c r="Z63" s="1">
        <f t="shared" si="1"/>
        <v>363</v>
      </c>
      <c r="AA63" s="15">
        <f t="shared" si="2"/>
        <v>0.45820895522388061</v>
      </c>
      <c r="AB63" s="15">
        <f t="shared" si="3"/>
        <v>0.54179104477611939</v>
      </c>
    </row>
    <row r="64" spans="1:28" x14ac:dyDescent="0.25">
      <c r="A64" s="2">
        <v>41</v>
      </c>
      <c r="B64" s="2" t="s">
        <v>34</v>
      </c>
      <c r="C64" s="2">
        <v>392</v>
      </c>
      <c r="D64" s="1" t="s">
        <v>734</v>
      </c>
      <c r="E64" s="1" t="s">
        <v>734</v>
      </c>
      <c r="F64" s="2">
        <v>1761</v>
      </c>
      <c r="G64" s="2" t="s">
        <v>12</v>
      </c>
      <c r="H64" s="1">
        <v>670</v>
      </c>
      <c r="I64" s="1">
        <v>17</v>
      </c>
      <c r="J64" s="1">
        <v>56</v>
      </c>
      <c r="K64" s="1">
        <v>26</v>
      </c>
      <c r="L64" s="1">
        <v>1</v>
      </c>
      <c r="M64" s="1">
        <v>6</v>
      </c>
      <c r="N64" s="1">
        <v>11</v>
      </c>
      <c r="O64" s="1">
        <v>9</v>
      </c>
      <c r="P64" s="1">
        <v>1</v>
      </c>
      <c r="Q64" s="1">
        <v>136</v>
      </c>
      <c r="R64" s="1">
        <v>5</v>
      </c>
      <c r="S64" s="1">
        <v>0</v>
      </c>
      <c r="T64" s="1">
        <v>1</v>
      </c>
      <c r="U64" s="1">
        <v>1</v>
      </c>
      <c r="V64" s="1">
        <v>2</v>
      </c>
      <c r="W64" s="17">
        <v>0</v>
      </c>
      <c r="X64" s="1">
        <v>11</v>
      </c>
      <c r="Y64" s="1">
        <f t="shared" si="0"/>
        <v>283</v>
      </c>
      <c r="Z64" s="1">
        <f t="shared" si="1"/>
        <v>387</v>
      </c>
      <c r="AA64" s="15">
        <f t="shared" si="2"/>
        <v>0.42238805970149251</v>
      </c>
      <c r="AB64" s="15">
        <f t="shared" si="3"/>
        <v>0.57761194029850749</v>
      </c>
    </row>
    <row r="65" spans="1:28" x14ac:dyDescent="0.25">
      <c r="A65" s="2">
        <v>42</v>
      </c>
      <c r="B65" s="2" t="s">
        <v>34</v>
      </c>
      <c r="C65" s="2">
        <v>392</v>
      </c>
      <c r="D65" s="1" t="s">
        <v>734</v>
      </c>
      <c r="E65" s="1" t="s">
        <v>734</v>
      </c>
      <c r="F65" s="2">
        <v>1761</v>
      </c>
      <c r="G65" s="2" t="s">
        <v>13</v>
      </c>
      <c r="H65" s="1">
        <v>671</v>
      </c>
      <c r="I65" s="1">
        <v>18</v>
      </c>
      <c r="J65" s="1">
        <v>61</v>
      </c>
      <c r="K65" s="1">
        <v>37</v>
      </c>
      <c r="L65" s="1">
        <v>4</v>
      </c>
      <c r="M65" s="1">
        <v>6</v>
      </c>
      <c r="N65" s="1">
        <v>21</v>
      </c>
      <c r="O65" s="1">
        <v>4</v>
      </c>
      <c r="P65" s="1">
        <v>3</v>
      </c>
      <c r="Q65" s="1">
        <v>143</v>
      </c>
      <c r="R65" s="1">
        <v>3</v>
      </c>
      <c r="S65" s="1">
        <v>1</v>
      </c>
      <c r="T65" s="1">
        <v>0</v>
      </c>
      <c r="U65" s="1">
        <v>0</v>
      </c>
      <c r="V65" s="1">
        <v>5</v>
      </c>
      <c r="W65" s="17">
        <v>1</v>
      </c>
      <c r="X65" s="1">
        <v>5</v>
      </c>
      <c r="Y65" s="1">
        <f t="shared" si="0"/>
        <v>312</v>
      </c>
      <c r="Z65" s="1">
        <f t="shared" si="1"/>
        <v>359</v>
      </c>
      <c r="AA65" s="15">
        <f t="shared" si="2"/>
        <v>0.46497764530551416</v>
      </c>
      <c r="AB65" s="15">
        <f t="shared" si="3"/>
        <v>0.53502235469448589</v>
      </c>
    </row>
    <row r="66" spans="1:28" x14ac:dyDescent="0.25">
      <c r="A66" s="2">
        <v>43</v>
      </c>
      <c r="B66" s="2" t="s">
        <v>34</v>
      </c>
      <c r="C66" s="2">
        <v>392</v>
      </c>
      <c r="D66" s="1" t="s">
        <v>734</v>
      </c>
      <c r="E66" s="1" t="s">
        <v>734</v>
      </c>
      <c r="F66" s="2">
        <v>1762</v>
      </c>
      <c r="G66" s="2" t="s">
        <v>10</v>
      </c>
      <c r="H66" s="1">
        <v>678</v>
      </c>
      <c r="I66" s="1">
        <v>22</v>
      </c>
      <c r="J66" s="1">
        <v>53</v>
      </c>
      <c r="K66" s="1">
        <v>22</v>
      </c>
      <c r="L66" s="1">
        <v>4</v>
      </c>
      <c r="M66" s="1">
        <v>3</v>
      </c>
      <c r="N66" s="1">
        <v>27</v>
      </c>
      <c r="O66" s="1">
        <v>11</v>
      </c>
      <c r="P66" s="1">
        <v>1</v>
      </c>
      <c r="Q66" s="1">
        <v>93</v>
      </c>
      <c r="R66" s="1">
        <v>1</v>
      </c>
      <c r="S66" s="1">
        <v>0</v>
      </c>
      <c r="T66" s="1">
        <v>0</v>
      </c>
      <c r="U66" s="1">
        <v>1</v>
      </c>
      <c r="V66" s="1">
        <v>4</v>
      </c>
      <c r="W66" s="17">
        <v>2</v>
      </c>
      <c r="X66" s="1">
        <v>4</v>
      </c>
      <c r="Y66" s="1">
        <f t="shared" si="0"/>
        <v>248</v>
      </c>
      <c r="Z66" s="1">
        <f t="shared" si="1"/>
        <v>430</v>
      </c>
      <c r="AA66" s="15">
        <f t="shared" si="2"/>
        <v>0.36578171091445427</v>
      </c>
      <c r="AB66" s="15">
        <f t="shared" si="3"/>
        <v>0.63421828908554567</v>
      </c>
    </row>
    <row r="67" spans="1:28" x14ac:dyDescent="0.25">
      <c r="A67" s="2">
        <v>44</v>
      </c>
      <c r="B67" s="2" t="s">
        <v>34</v>
      </c>
      <c r="C67" s="2">
        <v>392</v>
      </c>
      <c r="D67" s="1" t="s">
        <v>734</v>
      </c>
      <c r="E67" s="1" t="s">
        <v>734</v>
      </c>
      <c r="F67" s="2">
        <v>1762</v>
      </c>
      <c r="G67" s="2" t="s">
        <v>11</v>
      </c>
      <c r="H67" s="1">
        <v>678</v>
      </c>
      <c r="I67" s="1">
        <v>23</v>
      </c>
      <c r="J67" s="1">
        <v>55</v>
      </c>
      <c r="K67" s="1">
        <v>34</v>
      </c>
      <c r="L67" s="1">
        <v>2</v>
      </c>
      <c r="M67" s="1">
        <v>4</v>
      </c>
      <c r="N67" s="1">
        <v>17</v>
      </c>
      <c r="O67" s="1">
        <v>5</v>
      </c>
      <c r="P67" s="1">
        <v>3</v>
      </c>
      <c r="Q67" s="1">
        <v>72</v>
      </c>
      <c r="R67" s="1">
        <v>2</v>
      </c>
      <c r="S67" s="1">
        <v>0</v>
      </c>
      <c r="T67" s="1">
        <v>0</v>
      </c>
      <c r="U67" s="1">
        <v>0</v>
      </c>
      <c r="V67" s="1">
        <v>6</v>
      </c>
      <c r="W67" s="17">
        <v>0</v>
      </c>
      <c r="X67" s="1">
        <v>11</v>
      </c>
      <c r="Y67" s="1">
        <f t="shared" si="0"/>
        <v>234</v>
      </c>
      <c r="Z67" s="1">
        <f t="shared" si="1"/>
        <v>444</v>
      </c>
      <c r="AA67" s="15">
        <f t="shared" si="2"/>
        <v>0.34513274336283184</v>
      </c>
      <c r="AB67" s="15">
        <f t="shared" si="3"/>
        <v>0.65486725663716816</v>
      </c>
    </row>
    <row r="68" spans="1:28" x14ac:dyDescent="0.25">
      <c r="A68" s="2">
        <v>45</v>
      </c>
      <c r="B68" s="2" t="s">
        <v>34</v>
      </c>
      <c r="C68" s="2">
        <v>392</v>
      </c>
      <c r="D68" s="1" t="s">
        <v>734</v>
      </c>
      <c r="E68" s="1" t="s">
        <v>734</v>
      </c>
      <c r="F68" s="2">
        <v>1762</v>
      </c>
      <c r="G68" s="2" t="s">
        <v>12</v>
      </c>
      <c r="H68" s="1">
        <v>678</v>
      </c>
      <c r="I68" s="1">
        <v>18</v>
      </c>
      <c r="J68" s="1">
        <v>46</v>
      </c>
      <c r="K68" s="1">
        <v>41</v>
      </c>
      <c r="L68" s="1">
        <v>2</v>
      </c>
      <c r="M68" s="1">
        <v>7</v>
      </c>
      <c r="N68" s="1">
        <v>17</v>
      </c>
      <c r="O68" s="1">
        <v>9</v>
      </c>
      <c r="P68" s="1">
        <v>6</v>
      </c>
      <c r="Q68" s="1">
        <v>81</v>
      </c>
      <c r="R68" s="1">
        <v>4</v>
      </c>
      <c r="S68" s="1">
        <v>0</v>
      </c>
      <c r="T68" s="1">
        <v>0</v>
      </c>
      <c r="U68" s="1">
        <v>0</v>
      </c>
      <c r="V68" s="1">
        <v>0</v>
      </c>
      <c r="W68" s="17">
        <v>0</v>
      </c>
      <c r="X68" s="1">
        <v>14</v>
      </c>
      <c r="Y68" s="1">
        <f t="shared" si="0"/>
        <v>245</v>
      </c>
      <c r="Z68" s="1">
        <f t="shared" si="1"/>
        <v>433</v>
      </c>
      <c r="AA68" s="15">
        <f t="shared" si="2"/>
        <v>0.36135693215339232</v>
      </c>
      <c r="AB68" s="15">
        <f t="shared" si="3"/>
        <v>0.63864306784660763</v>
      </c>
    </row>
    <row r="69" spans="1:28" x14ac:dyDescent="0.25">
      <c r="A69" s="2">
        <v>46</v>
      </c>
      <c r="B69" s="2" t="s">
        <v>34</v>
      </c>
      <c r="C69" s="2">
        <v>392</v>
      </c>
      <c r="D69" s="1" t="s">
        <v>734</v>
      </c>
      <c r="E69" s="1" t="s">
        <v>734</v>
      </c>
      <c r="F69" s="2">
        <v>1762</v>
      </c>
      <c r="G69" s="2" t="s">
        <v>13</v>
      </c>
      <c r="H69" s="1">
        <v>678</v>
      </c>
      <c r="I69" s="1">
        <v>16</v>
      </c>
      <c r="J69" s="1">
        <v>53</v>
      </c>
      <c r="K69" s="1">
        <v>30</v>
      </c>
      <c r="L69" s="1">
        <v>0</v>
      </c>
      <c r="M69" s="1">
        <v>4</v>
      </c>
      <c r="N69" s="1">
        <v>28</v>
      </c>
      <c r="O69" s="1">
        <v>8</v>
      </c>
      <c r="P69" s="1">
        <v>3</v>
      </c>
      <c r="Q69" s="1">
        <v>97</v>
      </c>
      <c r="R69" s="1">
        <v>4</v>
      </c>
      <c r="S69" s="1">
        <v>0</v>
      </c>
      <c r="T69" s="1">
        <v>1</v>
      </c>
      <c r="U69" s="1">
        <v>2</v>
      </c>
      <c r="V69" s="1">
        <v>4</v>
      </c>
      <c r="W69" s="17">
        <v>0</v>
      </c>
      <c r="X69" s="1">
        <v>9</v>
      </c>
      <c r="Y69" s="1">
        <f t="shared" si="0"/>
        <v>259</v>
      </c>
      <c r="Z69" s="1">
        <f t="shared" si="1"/>
        <v>419</v>
      </c>
      <c r="AA69" s="15">
        <f t="shared" si="2"/>
        <v>0.38200589970501475</v>
      </c>
      <c r="AB69" s="15">
        <f t="shared" si="3"/>
        <v>0.61799410029498525</v>
      </c>
    </row>
    <row r="70" spans="1:28" x14ac:dyDescent="0.25">
      <c r="A70" s="2">
        <v>47</v>
      </c>
      <c r="B70" s="2" t="s">
        <v>34</v>
      </c>
      <c r="C70" s="2">
        <v>392</v>
      </c>
      <c r="D70" s="1" t="s">
        <v>734</v>
      </c>
      <c r="E70" s="1" t="s">
        <v>734</v>
      </c>
      <c r="F70" s="2">
        <v>1762</v>
      </c>
      <c r="G70" s="2" t="s">
        <v>14</v>
      </c>
      <c r="H70" s="1">
        <v>678</v>
      </c>
      <c r="I70" s="1">
        <v>17</v>
      </c>
      <c r="J70" s="1">
        <v>69</v>
      </c>
      <c r="K70" s="1">
        <v>28</v>
      </c>
      <c r="L70" s="1">
        <v>3</v>
      </c>
      <c r="M70" s="1">
        <v>3</v>
      </c>
      <c r="N70" s="1">
        <v>14</v>
      </c>
      <c r="O70" s="1">
        <v>12</v>
      </c>
      <c r="P70" s="1">
        <v>4</v>
      </c>
      <c r="Q70" s="1">
        <v>93</v>
      </c>
      <c r="R70" s="1">
        <v>6</v>
      </c>
      <c r="S70" s="1">
        <v>0</v>
      </c>
      <c r="T70" s="1">
        <v>0</v>
      </c>
      <c r="U70" s="1">
        <v>0</v>
      </c>
      <c r="V70" s="1">
        <v>1</v>
      </c>
      <c r="W70" s="17">
        <v>0</v>
      </c>
      <c r="X70" s="1">
        <v>13</v>
      </c>
      <c r="Y70" s="1">
        <f t="shared" si="0"/>
        <v>263</v>
      </c>
      <c r="Z70" s="1">
        <f t="shared" si="1"/>
        <v>415</v>
      </c>
      <c r="AA70" s="15">
        <f t="shared" si="2"/>
        <v>0.38790560471976399</v>
      </c>
      <c r="AB70" s="15">
        <f t="shared" si="3"/>
        <v>0.61209439528023601</v>
      </c>
    </row>
    <row r="71" spans="1:28" x14ac:dyDescent="0.25">
      <c r="A71" s="2">
        <v>48</v>
      </c>
      <c r="B71" s="2" t="s">
        <v>34</v>
      </c>
      <c r="C71" s="2">
        <v>392</v>
      </c>
      <c r="D71" s="1" t="s">
        <v>734</v>
      </c>
      <c r="E71" s="1" t="s">
        <v>734</v>
      </c>
      <c r="F71" s="2">
        <v>1762</v>
      </c>
      <c r="G71" s="2" t="s">
        <v>15</v>
      </c>
      <c r="H71" s="1">
        <v>678</v>
      </c>
      <c r="I71" s="1">
        <v>23</v>
      </c>
      <c r="J71" s="1">
        <v>35</v>
      </c>
      <c r="K71" s="1">
        <v>26</v>
      </c>
      <c r="L71" s="1">
        <v>4</v>
      </c>
      <c r="M71" s="1">
        <v>4</v>
      </c>
      <c r="N71" s="1">
        <v>24</v>
      </c>
      <c r="O71" s="1">
        <v>9</v>
      </c>
      <c r="P71" s="1">
        <v>4</v>
      </c>
      <c r="Q71" s="1">
        <v>76</v>
      </c>
      <c r="R71" s="1">
        <v>2</v>
      </c>
      <c r="S71" s="1">
        <v>0</v>
      </c>
      <c r="T71" s="1">
        <v>0</v>
      </c>
      <c r="U71" s="1">
        <v>0</v>
      </c>
      <c r="V71" s="1">
        <v>5</v>
      </c>
      <c r="W71" s="17">
        <v>0</v>
      </c>
      <c r="X71" s="1">
        <v>9</v>
      </c>
      <c r="Y71" s="1">
        <f t="shared" si="0"/>
        <v>221</v>
      </c>
      <c r="Z71" s="1">
        <f t="shared" si="1"/>
        <v>457</v>
      </c>
      <c r="AA71" s="15">
        <f t="shared" si="2"/>
        <v>0.32595870206489674</v>
      </c>
      <c r="AB71" s="15">
        <f t="shared" si="3"/>
        <v>0.67404129793510326</v>
      </c>
    </row>
    <row r="72" spans="1:28" x14ac:dyDescent="0.25">
      <c r="A72" s="2">
        <v>49</v>
      </c>
      <c r="B72" s="2" t="s">
        <v>34</v>
      </c>
      <c r="C72" s="2">
        <v>392</v>
      </c>
      <c r="D72" s="1" t="s">
        <v>734</v>
      </c>
      <c r="E72" s="1" t="s">
        <v>734</v>
      </c>
      <c r="F72" s="2">
        <v>1762</v>
      </c>
      <c r="G72" s="2" t="s">
        <v>16</v>
      </c>
      <c r="H72" s="1">
        <v>678</v>
      </c>
      <c r="I72" s="1">
        <v>14</v>
      </c>
      <c r="J72" s="1">
        <v>58</v>
      </c>
      <c r="K72" s="1">
        <v>28</v>
      </c>
      <c r="L72" s="1">
        <v>0</v>
      </c>
      <c r="M72" s="1">
        <v>5</v>
      </c>
      <c r="N72" s="1">
        <v>14</v>
      </c>
      <c r="O72" s="1">
        <v>11</v>
      </c>
      <c r="P72" s="1">
        <v>3</v>
      </c>
      <c r="Q72" s="1">
        <v>106</v>
      </c>
      <c r="R72" s="1">
        <v>2</v>
      </c>
      <c r="S72" s="1">
        <v>0</v>
      </c>
      <c r="T72" s="1">
        <v>0</v>
      </c>
      <c r="U72" s="1">
        <v>2</v>
      </c>
      <c r="V72" s="1">
        <v>8</v>
      </c>
      <c r="W72" s="17">
        <v>0</v>
      </c>
      <c r="X72" s="1">
        <v>17</v>
      </c>
      <c r="Y72" s="1">
        <f t="shared" ref="Y72:Y85" si="5">SUM(I72:X72)</f>
        <v>268</v>
      </c>
      <c r="Z72" s="1">
        <f t="shared" ref="Z72:Z86" si="6">H72-Y72</f>
        <v>410</v>
      </c>
      <c r="AA72" s="15">
        <f t="shared" ref="AA72:AA86" si="7">Y72/H72</f>
        <v>0.39528023598820061</v>
      </c>
      <c r="AB72" s="15">
        <f t="shared" ref="AB72:AB86" si="8">Z72/H72</f>
        <v>0.60471976401179939</v>
      </c>
    </row>
    <row r="73" spans="1:28" x14ac:dyDescent="0.25">
      <c r="A73" s="2">
        <v>50</v>
      </c>
      <c r="B73" s="2" t="s">
        <v>34</v>
      </c>
      <c r="C73" s="2">
        <v>392</v>
      </c>
      <c r="D73" s="1" t="s">
        <v>734</v>
      </c>
      <c r="E73" s="1" t="s">
        <v>734</v>
      </c>
      <c r="F73" s="2">
        <v>1763</v>
      </c>
      <c r="G73" s="2" t="s">
        <v>10</v>
      </c>
      <c r="H73" s="1">
        <v>622</v>
      </c>
      <c r="I73" s="1">
        <v>13</v>
      </c>
      <c r="J73" s="1">
        <v>58</v>
      </c>
      <c r="K73" s="1">
        <v>37</v>
      </c>
      <c r="L73" s="1">
        <v>9</v>
      </c>
      <c r="M73" s="1">
        <v>2</v>
      </c>
      <c r="N73" s="1">
        <v>22</v>
      </c>
      <c r="O73" s="1">
        <v>7</v>
      </c>
      <c r="P73" s="1">
        <v>5</v>
      </c>
      <c r="Q73" s="1">
        <v>60</v>
      </c>
      <c r="R73" s="1">
        <v>2</v>
      </c>
      <c r="S73" s="1">
        <v>0</v>
      </c>
      <c r="T73" s="1">
        <v>0</v>
      </c>
      <c r="U73" s="1">
        <v>0</v>
      </c>
      <c r="V73" s="1">
        <v>8</v>
      </c>
      <c r="W73" s="17">
        <v>0</v>
      </c>
      <c r="X73" s="1">
        <v>9</v>
      </c>
      <c r="Y73" s="1">
        <f t="shared" si="5"/>
        <v>232</v>
      </c>
      <c r="Z73" s="1">
        <f t="shared" si="6"/>
        <v>390</v>
      </c>
      <c r="AA73" s="15">
        <f t="shared" si="7"/>
        <v>0.37299035369774919</v>
      </c>
      <c r="AB73" s="15">
        <f t="shared" si="8"/>
        <v>0.62700964630225076</v>
      </c>
    </row>
    <row r="74" spans="1:28" x14ac:dyDescent="0.25">
      <c r="A74" s="2">
        <v>51</v>
      </c>
      <c r="B74" s="2" t="s">
        <v>34</v>
      </c>
      <c r="C74" s="2">
        <v>392</v>
      </c>
      <c r="D74" s="1" t="s">
        <v>734</v>
      </c>
      <c r="E74" s="1" t="s">
        <v>734</v>
      </c>
      <c r="F74" s="2">
        <v>1763</v>
      </c>
      <c r="G74" s="2" t="s">
        <v>11</v>
      </c>
      <c r="H74" s="1">
        <v>622</v>
      </c>
      <c r="I74" s="1">
        <v>21</v>
      </c>
      <c r="J74" s="1">
        <v>85</v>
      </c>
      <c r="K74" s="1">
        <v>33</v>
      </c>
      <c r="L74" s="1">
        <v>5</v>
      </c>
      <c r="M74" s="1">
        <v>3</v>
      </c>
      <c r="N74" s="1">
        <v>17</v>
      </c>
      <c r="O74" s="1">
        <v>12</v>
      </c>
      <c r="P74" s="1">
        <v>5</v>
      </c>
      <c r="Q74" s="1">
        <v>63</v>
      </c>
      <c r="R74" s="1">
        <v>3</v>
      </c>
      <c r="S74" s="1">
        <v>0</v>
      </c>
      <c r="T74" s="1">
        <v>0</v>
      </c>
      <c r="U74" s="1">
        <v>1</v>
      </c>
      <c r="V74" s="1">
        <v>6</v>
      </c>
      <c r="W74" s="17">
        <v>0</v>
      </c>
      <c r="X74" s="1">
        <v>16</v>
      </c>
      <c r="Y74" s="1">
        <f t="shared" si="5"/>
        <v>270</v>
      </c>
      <c r="Z74" s="1">
        <f t="shared" si="6"/>
        <v>352</v>
      </c>
      <c r="AA74" s="15">
        <f t="shared" si="7"/>
        <v>0.43408360128617363</v>
      </c>
      <c r="AB74" s="15">
        <f t="shared" si="8"/>
        <v>0.56591639871382637</v>
      </c>
    </row>
    <row r="75" spans="1:28" x14ac:dyDescent="0.25">
      <c r="A75" s="2">
        <v>52</v>
      </c>
      <c r="B75" s="2" t="s">
        <v>34</v>
      </c>
      <c r="C75" s="2">
        <v>392</v>
      </c>
      <c r="D75" s="1" t="s">
        <v>734</v>
      </c>
      <c r="E75" s="1" t="s">
        <v>734</v>
      </c>
      <c r="F75" s="2">
        <v>1764</v>
      </c>
      <c r="G75" s="2" t="s">
        <v>10</v>
      </c>
      <c r="H75" s="1">
        <v>529</v>
      </c>
      <c r="I75" s="1">
        <v>13</v>
      </c>
      <c r="J75" s="1">
        <v>73</v>
      </c>
      <c r="K75" s="1">
        <v>33</v>
      </c>
      <c r="L75" s="1">
        <v>2</v>
      </c>
      <c r="M75" s="1">
        <v>4</v>
      </c>
      <c r="N75" s="1">
        <v>13</v>
      </c>
      <c r="O75" s="1">
        <v>7</v>
      </c>
      <c r="P75" s="1">
        <v>5</v>
      </c>
      <c r="Q75" s="1">
        <v>56</v>
      </c>
      <c r="R75" s="1">
        <v>2</v>
      </c>
      <c r="S75" s="1">
        <v>2</v>
      </c>
      <c r="T75" s="1">
        <v>0</v>
      </c>
      <c r="U75" s="1">
        <v>0</v>
      </c>
      <c r="V75" s="1">
        <v>11</v>
      </c>
      <c r="W75" s="17">
        <v>0</v>
      </c>
      <c r="X75" s="1">
        <v>16</v>
      </c>
      <c r="Y75" s="1">
        <f t="shared" si="5"/>
        <v>237</v>
      </c>
      <c r="Z75" s="1">
        <f t="shared" si="6"/>
        <v>292</v>
      </c>
      <c r="AA75" s="15">
        <f t="shared" si="7"/>
        <v>0.44801512287334594</v>
      </c>
      <c r="AB75" s="15">
        <f t="shared" si="8"/>
        <v>0.55198487712665412</v>
      </c>
    </row>
    <row r="76" spans="1:28" x14ac:dyDescent="0.25">
      <c r="A76" s="2">
        <v>53</v>
      </c>
      <c r="B76" s="2" t="s">
        <v>34</v>
      </c>
      <c r="C76" s="2">
        <v>392</v>
      </c>
      <c r="D76" s="1" t="s">
        <v>734</v>
      </c>
      <c r="E76" s="1" t="s">
        <v>734</v>
      </c>
      <c r="F76" s="2">
        <v>1764</v>
      </c>
      <c r="G76" s="2" t="s">
        <v>11</v>
      </c>
      <c r="H76" s="1">
        <v>530</v>
      </c>
      <c r="I76" s="1">
        <v>12</v>
      </c>
      <c r="J76" s="1">
        <v>68</v>
      </c>
      <c r="K76" s="1">
        <v>19</v>
      </c>
      <c r="L76" s="1">
        <v>4</v>
      </c>
      <c r="M76" s="1">
        <v>4</v>
      </c>
      <c r="N76" s="1">
        <v>25</v>
      </c>
      <c r="O76" s="1">
        <v>3</v>
      </c>
      <c r="P76" s="1">
        <v>4</v>
      </c>
      <c r="Q76" s="1">
        <v>39</v>
      </c>
      <c r="R76" s="1">
        <v>1</v>
      </c>
      <c r="S76" s="1">
        <v>1</v>
      </c>
      <c r="T76" s="1">
        <v>0</v>
      </c>
      <c r="U76" s="1">
        <v>0</v>
      </c>
      <c r="V76" s="1">
        <v>5</v>
      </c>
      <c r="W76" s="17">
        <v>0</v>
      </c>
      <c r="X76" s="1">
        <v>10</v>
      </c>
      <c r="Y76" s="1">
        <f t="shared" si="5"/>
        <v>195</v>
      </c>
      <c r="Z76" s="1">
        <f t="shared" si="6"/>
        <v>335</v>
      </c>
      <c r="AA76" s="15">
        <f t="shared" si="7"/>
        <v>0.36792452830188677</v>
      </c>
      <c r="AB76" s="15">
        <f t="shared" si="8"/>
        <v>0.63207547169811318</v>
      </c>
    </row>
    <row r="77" spans="1:28" x14ac:dyDescent="0.25">
      <c r="A77" s="2">
        <v>54</v>
      </c>
      <c r="B77" s="2" t="s">
        <v>34</v>
      </c>
      <c r="C77" s="2">
        <v>392</v>
      </c>
      <c r="D77" s="1" t="s">
        <v>734</v>
      </c>
      <c r="E77" s="1" t="s">
        <v>734</v>
      </c>
      <c r="F77" s="2">
        <v>1765</v>
      </c>
      <c r="G77" s="2" t="s">
        <v>10</v>
      </c>
      <c r="H77" s="1">
        <v>720</v>
      </c>
      <c r="I77" s="1">
        <v>24</v>
      </c>
      <c r="J77" s="1">
        <v>80</v>
      </c>
      <c r="K77" s="1">
        <v>54</v>
      </c>
      <c r="L77" s="1">
        <v>8</v>
      </c>
      <c r="M77" s="1">
        <v>5</v>
      </c>
      <c r="N77" s="1">
        <v>15</v>
      </c>
      <c r="O77" s="1">
        <v>8</v>
      </c>
      <c r="P77" s="1">
        <v>6</v>
      </c>
      <c r="Q77" s="1">
        <v>52</v>
      </c>
      <c r="R77" s="1">
        <v>4</v>
      </c>
      <c r="S77" s="1">
        <v>1</v>
      </c>
      <c r="T77" s="1">
        <v>1</v>
      </c>
      <c r="U77" s="1">
        <v>1</v>
      </c>
      <c r="V77" s="1">
        <v>11</v>
      </c>
      <c r="W77" s="17">
        <v>3</v>
      </c>
      <c r="X77" s="1">
        <v>12</v>
      </c>
      <c r="Y77" s="1">
        <f t="shared" si="5"/>
        <v>285</v>
      </c>
      <c r="Z77" s="1">
        <f t="shared" si="6"/>
        <v>435</v>
      </c>
      <c r="AA77" s="15">
        <f t="shared" si="7"/>
        <v>0.39583333333333331</v>
      </c>
      <c r="AB77" s="15">
        <f t="shared" si="8"/>
        <v>0.60416666666666663</v>
      </c>
    </row>
    <row r="78" spans="1:28" x14ac:dyDescent="0.25">
      <c r="A78" s="2">
        <v>55</v>
      </c>
      <c r="B78" s="2" t="s">
        <v>34</v>
      </c>
      <c r="C78" s="2">
        <v>392</v>
      </c>
      <c r="D78" s="1" t="s">
        <v>734</v>
      </c>
      <c r="E78" s="1" t="s">
        <v>734</v>
      </c>
      <c r="F78" s="2">
        <v>1765</v>
      </c>
      <c r="G78" s="2" t="s">
        <v>11</v>
      </c>
      <c r="H78" s="1">
        <v>721</v>
      </c>
      <c r="I78" s="1">
        <v>25</v>
      </c>
      <c r="J78" s="1">
        <v>85</v>
      </c>
      <c r="K78" s="1">
        <v>58</v>
      </c>
      <c r="L78" s="1">
        <v>3</v>
      </c>
      <c r="M78" s="1">
        <v>9</v>
      </c>
      <c r="N78" s="1">
        <v>22</v>
      </c>
      <c r="O78" s="1">
        <v>6</v>
      </c>
      <c r="P78" s="1">
        <v>3</v>
      </c>
      <c r="Q78" s="1">
        <v>43</v>
      </c>
      <c r="R78" s="1">
        <v>2</v>
      </c>
      <c r="S78" s="1">
        <v>0</v>
      </c>
      <c r="T78" s="1">
        <v>0</v>
      </c>
      <c r="U78" s="1">
        <v>2</v>
      </c>
      <c r="V78" s="1">
        <v>7</v>
      </c>
      <c r="W78" s="17">
        <v>2</v>
      </c>
      <c r="X78" s="1">
        <v>18</v>
      </c>
      <c r="Y78" s="1">
        <f t="shared" si="5"/>
        <v>285</v>
      </c>
      <c r="Z78" s="1">
        <f t="shared" si="6"/>
        <v>436</v>
      </c>
      <c r="AA78" s="15">
        <f t="shared" si="7"/>
        <v>0.39528432732316227</v>
      </c>
      <c r="AB78" s="15">
        <f t="shared" si="8"/>
        <v>0.60471567267683768</v>
      </c>
    </row>
    <row r="79" spans="1:28" x14ac:dyDescent="0.25">
      <c r="A79" s="2">
        <v>56</v>
      </c>
      <c r="B79" s="2" t="s">
        <v>34</v>
      </c>
      <c r="C79" s="2">
        <v>392</v>
      </c>
      <c r="D79" s="1" t="s">
        <v>734</v>
      </c>
      <c r="E79" s="1" t="s">
        <v>734</v>
      </c>
      <c r="F79" s="2">
        <v>1766</v>
      </c>
      <c r="G79" s="2" t="s">
        <v>10</v>
      </c>
      <c r="H79" s="1">
        <v>584</v>
      </c>
      <c r="I79" s="1">
        <v>35</v>
      </c>
      <c r="J79" s="1">
        <v>46</v>
      </c>
      <c r="K79" s="1">
        <v>24</v>
      </c>
      <c r="L79" s="1">
        <v>3</v>
      </c>
      <c r="M79" s="1">
        <v>4</v>
      </c>
      <c r="N79" s="1">
        <v>24</v>
      </c>
      <c r="O79" s="1">
        <v>10</v>
      </c>
      <c r="P79" s="1">
        <v>2</v>
      </c>
      <c r="Q79" s="1">
        <v>31</v>
      </c>
      <c r="R79" s="1">
        <v>4</v>
      </c>
      <c r="S79" s="1">
        <v>0</v>
      </c>
      <c r="T79" s="1">
        <v>1</v>
      </c>
      <c r="U79" s="1">
        <v>0</v>
      </c>
      <c r="V79" s="1">
        <v>1</v>
      </c>
      <c r="W79" s="17">
        <v>0</v>
      </c>
      <c r="X79" s="1">
        <v>21</v>
      </c>
      <c r="Y79" s="1">
        <f t="shared" si="5"/>
        <v>206</v>
      </c>
      <c r="Z79" s="1">
        <f t="shared" si="6"/>
        <v>378</v>
      </c>
      <c r="AA79" s="15">
        <f t="shared" si="7"/>
        <v>0.35273972602739728</v>
      </c>
      <c r="AB79" s="15">
        <f t="shared" si="8"/>
        <v>0.64726027397260277</v>
      </c>
    </row>
    <row r="80" spans="1:28" x14ac:dyDescent="0.25">
      <c r="A80" s="2">
        <v>57</v>
      </c>
      <c r="B80" s="2" t="s">
        <v>34</v>
      </c>
      <c r="C80" s="2">
        <v>392</v>
      </c>
      <c r="D80" s="1" t="s">
        <v>734</v>
      </c>
      <c r="E80" s="1" t="s">
        <v>734</v>
      </c>
      <c r="F80" s="2">
        <v>1766</v>
      </c>
      <c r="G80" s="2" t="s">
        <v>11</v>
      </c>
      <c r="H80" s="1">
        <v>585</v>
      </c>
      <c r="I80" s="1">
        <v>23</v>
      </c>
      <c r="J80" s="1">
        <v>70</v>
      </c>
      <c r="K80" s="1">
        <v>35</v>
      </c>
      <c r="L80" s="1">
        <v>4</v>
      </c>
      <c r="M80" s="1">
        <v>5</v>
      </c>
      <c r="N80" s="1">
        <v>31</v>
      </c>
      <c r="O80" s="1">
        <v>6</v>
      </c>
      <c r="P80" s="1">
        <v>3</v>
      </c>
      <c r="Q80" s="1">
        <v>32</v>
      </c>
      <c r="R80" s="1">
        <v>5</v>
      </c>
      <c r="S80" s="1">
        <v>0</v>
      </c>
      <c r="T80" s="1">
        <v>0</v>
      </c>
      <c r="U80" s="1">
        <v>0</v>
      </c>
      <c r="V80" s="1">
        <v>9</v>
      </c>
      <c r="W80" s="17">
        <v>0</v>
      </c>
      <c r="X80" s="1">
        <v>14</v>
      </c>
      <c r="Y80" s="1">
        <f t="shared" si="5"/>
        <v>237</v>
      </c>
      <c r="Z80" s="1">
        <f t="shared" si="6"/>
        <v>348</v>
      </c>
      <c r="AA80" s="15">
        <f t="shared" si="7"/>
        <v>0.40512820512820513</v>
      </c>
      <c r="AB80" s="15">
        <f t="shared" si="8"/>
        <v>0.59487179487179487</v>
      </c>
    </row>
    <row r="81" spans="1:28" x14ac:dyDescent="0.25">
      <c r="A81" s="2">
        <v>58</v>
      </c>
      <c r="B81" s="2" t="s">
        <v>34</v>
      </c>
      <c r="C81" s="2">
        <v>392</v>
      </c>
      <c r="D81" s="1" t="s">
        <v>734</v>
      </c>
      <c r="E81" s="1" t="s">
        <v>734</v>
      </c>
      <c r="F81" s="2">
        <v>1767</v>
      </c>
      <c r="G81" s="2" t="s">
        <v>10</v>
      </c>
      <c r="H81" s="1">
        <v>720</v>
      </c>
      <c r="I81" s="1">
        <v>31</v>
      </c>
      <c r="J81" s="1">
        <v>71</v>
      </c>
      <c r="K81" s="1">
        <v>35</v>
      </c>
      <c r="L81" s="1">
        <v>3</v>
      </c>
      <c r="M81" s="1">
        <v>10</v>
      </c>
      <c r="N81" s="1">
        <v>18</v>
      </c>
      <c r="O81" s="1">
        <v>12</v>
      </c>
      <c r="P81" s="1">
        <v>2</v>
      </c>
      <c r="Q81" s="1">
        <v>42</v>
      </c>
      <c r="R81" s="1">
        <v>3</v>
      </c>
      <c r="S81" s="1">
        <v>0</v>
      </c>
      <c r="T81" s="1">
        <v>0</v>
      </c>
      <c r="U81" s="1">
        <v>0</v>
      </c>
      <c r="V81" s="1">
        <v>5</v>
      </c>
      <c r="W81" s="17">
        <v>0</v>
      </c>
      <c r="X81" s="1">
        <v>19</v>
      </c>
      <c r="Y81" s="1">
        <f t="shared" si="5"/>
        <v>251</v>
      </c>
      <c r="Z81" s="1">
        <f t="shared" si="6"/>
        <v>469</v>
      </c>
      <c r="AA81" s="15">
        <f t="shared" si="7"/>
        <v>0.34861111111111109</v>
      </c>
      <c r="AB81" s="15">
        <f t="shared" si="8"/>
        <v>0.65138888888888891</v>
      </c>
    </row>
    <row r="82" spans="1:28" x14ac:dyDescent="0.25">
      <c r="A82" s="2">
        <v>59</v>
      </c>
      <c r="B82" s="2" t="s">
        <v>34</v>
      </c>
      <c r="C82" s="2">
        <v>392</v>
      </c>
      <c r="D82" s="1" t="s">
        <v>734</v>
      </c>
      <c r="E82" s="1" t="s">
        <v>734</v>
      </c>
      <c r="F82" s="2">
        <v>1767</v>
      </c>
      <c r="G82" s="2" t="s">
        <v>11</v>
      </c>
      <c r="H82" s="1">
        <v>720</v>
      </c>
      <c r="I82" s="1">
        <v>24</v>
      </c>
      <c r="J82" s="1">
        <v>98</v>
      </c>
      <c r="K82" s="1">
        <v>21</v>
      </c>
      <c r="L82" s="1">
        <v>6</v>
      </c>
      <c r="M82" s="1">
        <v>5</v>
      </c>
      <c r="N82" s="1">
        <v>15</v>
      </c>
      <c r="O82" s="1">
        <v>8</v>
      </c>
      <c r="P82" s="1">
        <v>6</v>
      </c>
      <c r="Q82" s="1">
        <v>57</v>
      </c>
      <c r="R82" s="1">
        <v>3</v>
      </c>
      <c r="S82" s="1">
        <v>2</v>
      </c>
      <c r="T82" s="1">
        <v>0</v>
      </c>
      <c r="U82" s="1">
        <v>1</v>
      </c>
      <c r="V82" s="1">
        <v>9</v>
      </c>
      <c r="W82" s="17">
        <v>1</v>
      </c>
      <c r="X82" s="1">
        <v>15</v>
      </c>
      <c r="Y82" s="1">
        <f t="shared" si="5"/>
        <v>271</v>
      </c>
      <c r="Z82" s="1">
        <f t="shared" si="6"/>
        <v>449</v>
      </c>
      <c r="AA82" s="15">
        <f t="shared" si="7"/>
        <v>0.37638888888888888</v>
      </c>
      <c r="AB82" s="15">
        <f t="shared" si="8"/>
        <v>0.62361111111111112</v>
      </c>
    </row>
    <row r="83" spans="1:28" x14ac:dyDescent="0.25">
      <c r="A83" s="2">
        <v>60</v>
      </c>
      <c r="B83" s="2" t="s">
        <v>34</v>
      </c>
      <c r="C83" s="2">
        <v>392</v>
      </c>
      <c r="D83" s="1" t="s">
        <v>734</v>
      </c>
      <c r="E83" s="1" t="s">
        <v>734</v>
      </c>
      <c r="F83" s="2" t="s">
        <v>738</v>
      </c>
      <c r="G83" s="2" t="s">
        <v>12</v>
      </c>
      <c r="H83" s="1">
        <v>721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16</v>
      </c>
      <c r="O83" s="1">
        <v>6</v>
      </c>
      <c r="P83" s="1">
        <v>15</v>
      </c>
      <c r="Q83" s="1">
        <v>46</v>
      </c>
      <c r="R83" s="1">
        <v>72</v>
      </c>
      <c r="S83" s="1">
        <v>0</v>
      </c>
      <c r="T83" s="1">
        <v>0</v>
      </c>
      <c r="U83" s="1">
        <v>0</v>
      </c>
      <c r="V83" s="1">
        <v>108</v>
      </c>
      <c r="W83" s="17">
        <v>18</v>
      </c>
      <c r="X83" s="1">
        <v>2</v>
      </c>
      <c r="Y83" s="1">
        <f t="shared" si="5"/>
        <v>283</v>
      </c>
      <c r="Z83" s="1">
        <f t="shared" si="6"/>
        <v>438</v>
      </c>
      <c r="AA83" s="15">
        <f t="shared" si="7"/>
        <v>0.39251040221914008</v>
      </c>
      <c r="AB83" s="15">
        <f t="shared" si="8"/>
        <v>0.60748959778085987</v>
      </c>
    </row>
    <row r="84" spans="1:28" x14ac:dyDescent="0.25">
      <c r="A84" s="2">
        <v>61</v>
      </c>
      <c r="B84" s="2" t="s">
        <v>34</v>
      </c>
      <c r="C84" s="2">
        <v>392</v>
      </c>
      <c r="D84" s="1" t="s">
        <v>734</v>
      </c>
      <c r="E84" s="1" t="s">
        <v>734</v>
      </c>
      <c r="F84" s="2">
        <v>1768</v>
      </c>
      <c r="G84" s="2" t="s">
        <v>10</v>
      </c>
      <c r="H84" s="1">
        <v>560</v>
      </c>
      <c r="I84" s="1">
        <v>30</v>
      </c>
      <c r="J84" s="1">
        <v>54</v>
      </c>
      <c r="K84" s="1">
        <v>26</v>
      </c>
      <c r="L84" s="1">
        <v>2</v>
      </c>
      <c r="M84" s="1">
        <v>1</v>
      </c>
      <c r="N84" s="1">
        <v>15</v>
      </c>
      <c r="O84" s="1">
        <v>14</v>
      </c>
      <c r="P84" s="1">
        <v>1</v>
      </c>
      <c r="Q84" s="1">
        <v>38</v>
      </c>
      <c r="R84" s="1">
        <v>3</v>
      </c>
      <c r="S84" s="1">
        <v>1</v>
      </c>
      <c r="T84" s="1">
        <v>0</v>
      </c>
      <c r="U84" s="1">
        <v>0</v>
      </c>
      <c r="V84" s="1">
        <v>5</v>
      </c>
      <c r="W84" s="17">
        <v>0</v>
      </c>
      <c r="X84" s="1">
        <v>8</v>
      </c>
      <c r="Y84" s="1">
        <f t="shared" si="5"/>
        <v>198</v>
      </c>
      <c r="Z84" s="1">
        <f t="shared" si="6"/>
        <v>362</v>
      </c>
      <c r="AA84" s="15">
        <f t="shared" si="7"/>
        <v>0.35357142857142859</v>
      </c>
      <c r="AB84" s="15">
        <f t="shared" si="8"/>
        <v>0.64642857142857146</v>
      </c>
    </row>
    <row r="85" spans="1:28" x14ac:dyDescent="0.25">
      <c r="A85" s="2">
        <v>62</v>
      </c>
      <c r="B85" s="2" t="s">
        <v>34</v>
      </c>
      <c r="C85" s="2">
        <v>392</v>
      </c>
      <c r="D85" s="1" t="s">
        <v>734</v>
      </c>
      <c r="E85" s="1" t="s">
        <v>734</v>
      </c>
      <c r="F85" s="2">
        <v>1768</v>
      </c>
      <c r="G85" s="2" t="s">
        <v>11</v>
      </c>
      <c r="H85" s="1">
        <v>561</v>
      </c>
      <c r="I85" s="1">
        <v>22</v>
      </c>
      <c r="J85" s="1">
        <v>60</v>
      </c>
      <c r="K85" s="1">
        <v>24</v>
      </c>
      <c r="L85" s="1">
        <v>6</v>
      </c>
      <c r="M85" s="1">
        <v>2</v>
      </c>
      <c r="N85" s="1">
        <v>7</v>
      </c>
      <c r="O85" s="1">
        <v>12</v>
      </c>
      <c r="P85" s="1">
        <v>3</v>
      </c>
      <c r="Q85" s="1">
        <v>47</v>
      </c>
      <c r="R85" s="1">
        <v>2</v>
      </c>
      <c r="S85" s="1">
        <v>0</v>
      </c>
      <c r="T85" s="1">
        <v>0</v>
      </c>
      <c r="U85" s="1">
        <v>0</v>
      </c>
      <c r="V85" s="1">
        <v>1</v>
      </c>
      <c r="W85" s="17">
        <v>0</v>
      </c>
      <c r="X85" s="1">
        <v>13</v>
      </c>
      <c r="Y85" s="1">
        <f t="shared" si="5"/>
        <v>199</v>
      </c>
      <c r="Z85" s="1">
        <f t="shared" si="6"/>
        <v>362</v>
      </c>
      <c r="AA85" s="15">
        <f t="shared" si="7"/>
        <v>0.35472370766488415</v>
      </c>
      <c r="AB85" s="15">
        <f t="shared" si="8"/>
        <v>0.64527629233511585</v>
      </c>
    </row>
    <row r="86" spans="1:28" x14ac:dyDescent="0.25">
      <c r="A86" s="3"/>
      <c r="D86" s="128" t="s">
        <v>695</v>
      </c>
      <c r="E86" s="129"/>
      <c r="F86" s="81">
        <f>COUNTIF(G24:G85,"B")</f>
        <v>23</v>
      </c>
      <c r="G86" s="81">
        <f>COUNTA(G24:G85)</f>
        <v>62</v>
      </c>
      <c r="H86" s="70">
        <f>SUM(H24:H85)</f>
        <v>37421</v>
      </c>
      <c r="I86" s="70">
        <f t="shared" ref="I86:X86" si="9">SUM(I24:I85)</f>
        <v>1423</v>
      </c>
      <c r="J86" s="70">
        <f t="shared" si="9"/>
        <v>3502</v>
      </c>
      <c r="K86" s="70">
        <f t="shared" si="9"/>
        <v>1779</v>
      </c>
      <c r="L86" s="70">
        <f t="shared" si="9"/>
        <v>214</v>
      </c>
      <c r="M86" s="70">
        <f t="shared" si="9"/>
        <v>271</v>
      </c>
      <c r="N86" s="70">
        <f t="shared" si="9"/>
        <v>1085</v>
      </c>
      <c r="O86" s="70">
        <f t="shared" si="9"/>
        <v>587</v>
      </c>
      <c r="P86" s="70">
        <f t="shared" si="9"/>
        <v>260</v>
      </c>
      <c r="Q86" s="70">
        <f t="shared" si="9"/>
        <v>4142</v>
      </c>
      <c r="R86" s="70">
        <f t="shared" si="9"/>
        <v>304</v>
      </c>
      <c r="S86" s="70">
        <f t="shared" si="9"/>
        <v>29</v>
      </c>
      <c r="T86" s="70">
        <f t="shared" si="9"/>
        <v>17</v>
      </c>
      <c r="U86" s="70">
        <f t="shared" si="9"/>
        <v>34</v>
      </c>
      <c r="V86" s="70">
        <f>SUM(V24:V85)</f>
        <v>427</v>
      </c>
      <c r="W86" s="70">
        <f t="shared" si="9"/>
        <v>49</v>
      </c>
      <c r="X86" s="70">
        <f t="shared" si="9"/>
        <v>640</v>
      </c>
      <c r="Y86" s="70">
        <f>SUM(I86:X86)</f>
        <v>14763</v>
      </c>
      <c r="Z86" s="70">
        <f t="shared" si="6"/>
        <v>22658</v>
      </c>
      <c r="AA86" s="71">
        <f t="shared" si="7"/>
        <v>0.39451110339114404</v>
      </c>
      <c r="AB86" s="71">
        <f t="shared" si="8"/>
        <v>0.60548889660885596</v>
      </c>
    </row>
    <row r="88" spans="1:28" s="32" customFormat="1" ht="12" x14ac:dyDescent="0.25">
      <c r="A88" s="31"/>
      <c r="B88" s="31"/>
      <c r="C88" s="31"/>
      <c r="E88" s="133" t="s">
        <v>51</v>
      </c>
      <c r="F88" s="134"/>
      <c r="G88" s="134"/>
      <c r="H88" s="134"/>
      <c r="I88" s="85" t="s">
        <v>0</v>
      </c>
      <c r="J88" s="85" t="s">
        <v>1</v>
      </c>
      <c r="K88" s="85" t="s">
        <v>2</v>
      </c>
      <c r="L88" s="85" t="s">
        <v>27</v>
      </c>
      <c r="M88" s="85" t="s">
        <v>3</v>
      </c>
      <c r="N88" s="85" t="s">
        <v>28</v>
      </c>
      <c r="O88" s="85" t="s">
        <v>25</v>
      </c>
      <c r="P88" s="85" t="s">
        <v>29</v>
      </c>
      <c r="Q88" s="85" t="s">
        <v>4</v>
      </c>
      <c r="R88" s="36" t="s">
        <v>26</v>
      </c>
      <c r="S88" s="37" t="s">
        <v>46</v>
      </c>
      <c r="T88" s="37"/>
      <c r="AA88" s="33"/>
      <c r="AB88" s="33"/>
    </row>
    <row r="89" spans="1:28" x14ac:dyDescent="0.25">
      <c r="A89" s="3"/>
      <c r="B89" s="3"/>
      <c r="C89" s="3"/>
      <c r="E89" s="134"/>
      <c r="F89" s="134"/>
      <c r="G89" s="134"/>
      <c r="H89" s="134"/>
      <c r="I89" s="96">
        <f>I86+101+14+9</f>
        <v>1547</v>
      </c>
      <c r="J89" s="96">
        <f>J86+214</f>
        <v>3716</v>
      </c>
      <c r="K89" s="96">
        <f>K86+102+15+17</f>
        <v>1913</v>
      </c>
      <c r="L89" s="96">
        <f>L86+213</f>
        <v>427</v>
      </c>
      <c r="M89" s="96">
        <f>M86+101+8+17</f>
        <v>397</v>
      </c>
      <c r="N89" s="96">
        <f>N86</f>
        <v>1085</v>
      </c>
      <c r="O89" s="96">
        <f>O86</f>
        <v>587</v>
      </c>
      <c r="P89" s="96">
        <f>P86</f>
        <v>260</v>
      </c>
      <c r="Q89" s="96">
        <f>Q86</f>
        <v>4142</v>
      </c>
      <c r="R89" s="100">
        <f>W86</f>
        <v>49</v>
      </c>
      <c r="S89" s="101">
        <f>X86</f>
        <v>640</v>
      </c>
      <c r="T89" s="38"/>
      <c r="AA89" s="10"/>
      <c r="AB89" s="10"/>
    </row>
    <row r="90" spans="1:28" ht="6.75" customHeight="1" x14ac:dyDescent="0.25">
      <c r="A90" s="3"/>
      <c r="B90" s="3"/>
      <c r="C90" s="3"/>
      <c r="H90" s="12"/>
      <c r="I90" s="3"/>
      <c r="J90" s="3"/>
      <c r="K90" s="3"/>
      <c r="L90" s="3"/>
      <c r="M90" s="3"/>
      <c r="N90" s="3"/>
      <c r="O90" s="3"/>
      <c r="P90" s="3"/>
      <c r="Q90" s="3"/>
      <c r="R90" s="39"/>
      <c r="S90" s="40"/>
      <c r="T90" s="40"/>
      <c r="AA90" s="10"/>
      <c r="AB90" s="10"/>
    </row>
    <row r="91" spans="1:28" s="13" customFormat="1" ht="12" x14ac:dyDescent="0.25">
      <c r="A91" s="34"/>
      <c r="B91" s="34"/>
      <c r="C91" s="34"/>
      <c r="E91" s="133" t="s">
        <v>621</v>
      </c>
      <c r="F91" s="133"/>
      <c r="G91" s="133"/>
      <c r="H91" s="133"/>
      <c r="I91" s="133" t="s">
        <v>530</v>
      </c>
      <c r="J91" s="134"/>
      <c r="K91" s="134"/>
      <c r="L91" s="133" t="s">
        <v>531</v>
      </c>
      <c r="M91" s="133"/>
      <c r="N91" s="85" t="s">
        <v>28</v>
      </c>
      <c r="O91" s="85" t="s">
        <v>25</v>
      </c>
      <c r="P91" s="85" t="s">
        <v>29</v>
      </c>
      <c r="Q91" s="85" t="s">
        <v>4</v>
      </c>
      <c r="AA91" s="35"/>
      <c r="AB91" s="35"/>
    </row>
    <row r="92" spans="1:28" x14ac:dyDescent="0.25">
      <c r="A92" s="3"/>
      <c r="B92" s="3"/>
      <c r="C92" s="3"/>
      <c r="E92" s="133"/>
      <c r="F92" s="133"/>
      <c r="G92" s="133"/>
      <c r="H92" s="133"/>
      <c r="I92" s="135">
        <f>I89+K89+M89</f>
        <v>3857</v>
      </c>
      <c r="J92" s="136"/>
      <c r="K92" s="136"/>
      <c r="L92" s="135">
        <f>J89+L89</f>
        <v>4143</v>
      </c>
      <c r="M92" s="136"/>
      <c r="N92" s="86">
        <f>N89</f>
        <v>1085</v>
      </c>
      <c r="O92" s="86">
        <f>O89</f>
        <v>587</v>
      </c>
      <c r="P92" s="86">
        <f>P89</f>
        <v>260</v>
      </c>
      <c r="Q92" s="86">
        <f>Q89</f>
        <v>4142</v>
      </c>
      <c r="AA92" s="10"/>
      <c r="AB92" s="10"/>
    </row>
    <row r="93" spans="1:28" s="20" customFormat="1" ht="17.25" customHeight="1" x14ac:dyDescent="0.25">
      <c r="A93" s="151" t="s">
        <v>745</v>
      </c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AA93" s="114"/>
      <c r="AB93" s="114"/>
    </row>
    <row r="94" spans="1:28" s="20" customFormat="1" x14ac:dyDescent="0.25">
      <c r="A94" s="111"/>
      <c r="B94" s="111"/>
      <c r="C94" s="111"/>
      <c r="E94" s="73"/>
      <c r="F94" s="73"/>
      <c r="G94" s="73"/>
      <c r="H94" s="73"/>
      <c r="I94" s="112"/>
      <c r="J94" s="113"/>
      <c r="K94" s="113"/>
      <c r="L94" s="112"/>
      <c r="M94" s="113"/>
      <c r="N94" s="112"/>
      <c r="O94" s="112"/>
      <c r="P94" s="112"/>
      <c r="Q94" s="112"/>
      <c r="AA94" s="114"/>
      <c r="AB94" s="114"/>
    </row>
    <row r="95" spans="1:28" s="20" customFormat="1" x14ac:dyDescent="0.25">
      <c r="A95" s="111"/>
      <c r="B95" s="111"/>
      <c r="C95" s="111"/>
      <c r="E95" s="73"/>
      <c r="F95" s="73"/>
      <c r="G95" s="73"/>
      <c r="H95" s="73"/>
      <c r="I95" s="112"/>
      <c r="J95" s="113"/>
      <c r="K95" s="113"/>
      <c r="L95" s="112"/>
      <c r="M95" s="113"/>
      <c r="N95" s="112"/>
      <c r="O95" s="112"/>
      <c r="P95" s="112"/>
      <c r="Q95" s="112"/>
      <c r="AA95" s="114"/>
      <c r="AB95" s="114"/>
    </row>
    <row r="96" spans="1:28" x14ac:dyDescent="0.25">
      <c r="A96" s="3"/>
      <c r="B96" s="3"/>
      <c r="C96" s="3"/>
    </row>
    <row r="97" spans="1:28" ht="15" customHeight="1" x14ac:dyDescent="0.25">
      <c r="A97" s="132" t="s">
        <v>730</v>
      </c>
      <c r="B97" s="132"/>
      <c r="C97" s="132"/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AA97" s="3"/>
      <c r="AB97" s="3"/>
    </row>
  </sheetData>
  <mergeCells count="33">
    <mergeCell ref="A93:V93"/>
    <mergeCell ref="E88:H89"/>
    <mergeCell ref="E91:H92"/>
    <mergeCell ref="I91:K91"/>
    <mergeCell ref="L91:M91"/>
    <mergeCell ref="I92:K92"/>
    <mergeCell ref="L92:M92"/>
    <mergeCell ref="Y2:Y3"/>
    <mergeCell ref="Z2:Z3"/>
    <mergeCell ref="AA2:AA3"/>
    <mergeCell ref="E17:H18"/>
    <mergeCell ref="E20:H21"/>
    <mergeCell ref="I20:K20"/>
    <mergeCell ref="L20:M20"/>
    <mergeCell ref="I21:K21"/>
    <mergeCell ref="L21:M21"/>
    <mergeCell ref="D15:E15"/>
    <mergeCell ref="D86:E86"/>
    <mergeCell ref="A97:Q97"/>
    <mergeCell ref="Z1:AB1"/>
    <mergeCell ref="A2:A3"/>
    <mergeCell ref="B2:B3"/>
    <mergeCell ref="C2:C3"/>
    <mergeCell ref="D2:D3"/>
    <mergeCell ref="E2:E3"/>
    <mergeCell ref="F2:F3"/>
    <mergeCell ref="G2:G3"/>
    <mergeCell ref="H2:H3"/>
    <mergeCell ref="I2:Q2"/>
    <mergeCell ref="AB2:AB3"/>
    <mergeCell ref="R2:V2"/>
    <mergeCell ref="W2:W3"/>
    <mergeCell ref="X2:X3"/>
  </mergeCells>
  <printOptions horizontalCentered="1"/>
  <pageMargins left="0.59055118110236227" right="0.39370078740157483" top="0.39370078740157483" bottom="0.47244094488188981" header="0.31496062992125984" footer="0.31496062992125984"/>
  <pageSetup paperSize="305" scale="84" firstPageNumber="251" orientation="landscape" useFirstPageNumber="1" r:id="rId1"/>
  <headerFooter>
    <oddFooter>&amp;C&amp;"Humnst777 Cn BT,Normal"&amp;P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L352"/>
  <sheetViews>
    <sheetView view="pageBreakPreview" zoomScale="115" zoomScaleNormal="115" zoomScaleSheetLayoutView="115" workbookViewId="0">
      <pane ySplit="3" topLeftCell="A329" activePane="bottomLeft" state="frozen"/>
      <selection activeCell="W105" sqref="W105"/>
      <selection pane="bottomLeft" activeCell="A348" sqref="A348:AB348"/>
    </sheetView>
  </sheetViews>
  <sheetFormatPr baseColWidth="10" defaultRowHeight="12.75" x14ac:dyDescent="0.25"/>
  <cols>
    <col min="1" max="1" width="3.5703125" style="4" bestFit="1" customWidth="1"/>
    <col min="2" max="2" width="4.42578125" style="4" bestFit="1" customWidth="1"/>
    <col min="3" max="3" width="3.5703125" style="4" bestFit="1" customWidth="1"/>
    <col min="4" max="4" width="29.5703125" style="4" bestFit="1" customWidth="1"/>
    <col min="5" max="5" width="23.140625" style="4" bestFit="1" customWidth="1"/>
    <col min="6" max="6" width="5.7109375" style="3" bestFit="1" customWidth="1"/>
    <col min="7" max="7" width="5.140625" style="3" bestFit="1" customWidth="1"/>
    <col min="8" max="8" width="6.5703125" style="4" bestFit="1" customWidth="1"/>
    <col min="9" max="9" width="5.42578125" style="4" bestFit="1" customWidth="1"/>
    <col min="10" max="11" width="6.42578125" style="4" bestFit="1" customWidth="1"/>
    <col min="12" max="12" width="5.140625" style="4" bestFit="1" customWidth="1"/>
    <col min="13" max="17" width="5.42578125" style="4" bestFit="1" customWidth="1"/>
    <col min="18" max="18" width="9.7109375" style="4" bestFit="1" customWidth="1"/>
    <col min="19" max="19" width="7.28515625" style="4" bestFit="1" customWidth="1"/>
    <col min="20" max="21" width="6.140625" style="4" bestFit="1" customWidth="1"/>
    <col min="22" max="22" width="8.140625" style="4" bestFit="1" customWidth="1"/>
    <col min="23" max="23" width="4" style="4" bestFit="1" customWidth="1"/>
    <col min="24" max="24" width="5.42578125" style="4" bestFit="1" customWidth="1"/>
    <col min="25" max="25" width="6.7109375" style="4" bestFit="1" customWidth="1"/>
    <col min="26" max="26" width="8.140625" style="4" bestFit="1" customWidth="1"/>
    <col min="27" max="27" width="7.140625" style="4" bestFit="1" customWidth="1"/>
    <col min="28" max="28" width="8.140625" style="4" bestFit="1" customWidth="1"/>
    <col min="29" max="29" width="11.42578125" style="4"/>
    <col min="30" max="30" width="30.140625" style="4" bestFit="1" customWidth="1"/>
    <col min="31" max="32" width="5.7109375" style="4" bestFit="1" customWidth="1"/>
    <col min="33" max="33" width="4.85546875" style="4" bestFit="1" customWidth="1"/>
    <col min="34" max="34" width="5.28515625" style="4" bestFit="1" customWidth="1"/>
    <col min="35" max="36" width="4.85546875" style="4" bestFit="1" customWidth="1"/>
    <col min="37" max="37" width="4.140625" style="4" bestFit="1" customWidth="1"/>
    <col min="38" max="38" width="5.42578125" style="4" bestFit="1" customWidth="1"/>
    <col min="39" max="16384" width="11.42578125" style="4"/>
  </cols>
  <sheetData>
    <row r="1" spans="1:38" ht="42" customHeight="1" x14ac:dyDescent="0.25">
      <c r="A1" s="67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139" t="s">
        <v>619</v>
      </c>
      <c r="AA1" s="140"/>
      <c r="AB1" s="140"/>
    </row>
    <row r="2" spans="1:38" s="13" customFormat="1" x14ac:dyDescent="0.25">
      <c r="A2" s="138" t="s">
        <v>24</v>
      </c>
      <c r="B2" s="138" t="s">
        <v>535</v>
      </c>
      <c r="C2" s="138" t="s">
        <v>536</v>
      </c>
      <c r="D2" s="138" t="s">
        <v>41</v>
      </c>
      <c r="E2" s="138" t="s">
        <v>42</v>
      </c>
      <c r="F2" s="138" t="s">
        <v>43</v>
      </c>
      <c r="G2" s="138" t="s">
        <v>44</v>
      </c>
      <c r="H2" s="142" t="s">
        <v>45</v>
      </c>
      <c r="I2" s="138" t="s">
        <v>532</v>
      </c>
      <c r="J2" s="138"/>
      <c r="K2" s="138"/>
      <c r="L2" s="138"/>
      <c r="M2" s="138"/>
      <c r="N2" s="138"/>
      <c r="O2" s="138"/>
      <c r="P2" s="138"/>
      <c r="Q2" s="138"/>
      <c r="R2" s="138" t="s">
        <v>533</v>
      </c>
      <c r="S2" s="138"/>
      <c r="T2" s="138"/>
      <c r="U2" s="138"/>
      <c r="V2" s="138"/>
      <c r="W2" s="138" t="s">
        <v>26</v>
      </c>
      <c r="X2" s="138" t="s">
        <v>46</v>
      </c>
      <c r="Y2" s="137" t="s">
        <v>47</v>
      </c>
      <c r="Z2" s="141" t="s">
        <v>48</v>
      </c>
      <c r="AA2" s="137" t="s">
        <v>50</v>
      </c>
      <c r="AB2" s="137" t="s">
        <v>49</v>
      </c>
      <c r="AD2" s="4"/>
      <c r="AE2" s="4"/>
      <c r="AF2" s="4"/>
      <c r="AG2" s="4"/>
      <c r="AH2" s="4"/>
      <c r="AI2" s="4"/>
      <c r="AJ2" s="4"/>
      <c r="AK2" s="4"/>
      <c r="AL2" s="4"/>
    </row>
    <row r="3" spans="1:38" s="14" customFormat="1" x14ac:dyDescent="0.25">
      <c r="A3" s="138"/>
      <c r="B3" s="138"/>
      <c r="C3" s="138"/>
      <c r="D3" s="138"/>
      <c r="E3" s="138"/>
      <c r="F3" s="138"/>
      <c r="G3" s="138"/>
      <c r="H3" s="143"/>
      <c r="I3" s="118" t="s">
        <v>0</v>
      </c>
      <c r="J3" s="118" t="s">
        <v>1</v>
      </c>
      <c r="K3" s="118" t="s">
        <v>2</v>
      </c>
      <c r="L3" s="118" t="s">
        <v>27</v>
      </c>
      <c r="M3" s="118" t="s">
        <v>3</v>
      </c>
      <c r="N3" s="118" t="s">
        <v>28</v>
      </c>
      <c r="O3" s="118" t="s">
        <v>25</v>
      </c>
      <c r="P3" s="118" t="s">
        <v>29</v>
      </c>
      <c r="Q3" s="118" t="s">
        <v>4</v>
      </c>
      <c r="R3" s="118" t="s">
        <v>5</v>
      </c>
      <c r="S3" s="118" t="s">
        <v>6</v>
      </c>
      <c r="T3" s="118" t="s">
        <v>7</v>
      </c>
      <c r="U3" s="118" t="s">
        <v>8</v>
      </c>
      <c r="V3" s="118" t="s">
        <v>9</v>
      </c>
      <c r="W3" s="138"/>
      <c r="X3" s="138"/>
      <c r="Y3" s="137"/>
      <c r="Z3" s="141"/>
      <c r="AA3" s="137"/>
      <c r="AB3" s="137"/>
      <c r="AD3" s="6"/>
      <c r="AE3" s="52" t="s">
        <v>562</v>
      </c>
      <c r="AF3" s="52" t="s">
        <v>531</v>
      </c>
      <c r="AG3" s="52" t="s">
        <v>28</v>
      </c>
      <c r="AH3" s="52" t="s">
        <v>25</v>
      </c>
      <c r="AI3" s="52" t="s">
        <v>29</v>
      </c>
      <c r="AJ3" s="52" t="s">
        <v>4</v>
      </c>
      <c r="AK3" s="6" t="s">
        <v>26</v>
      </c>
      <c r="AL3" s="6" t="s">
        <v>46</v>
      </c>
    </row>
    <row r="4" spans="1:38" x14ac:dyDescent="0.25">
      <c r="A4" s="2">
        <v>1</v>
      </c>
      <c r="B4" s="2" t="s">
        <v>35</v>
      </c>
      <c r="C4" s="2">
        <v>15</v>
      </c>
      <c r="D4" s="1" t="s">
        <v>337</v>
      </c>
      <c r="E4" s="1" t="s">
        <v>337</v>
      </c>
      <c r="F4" s="2">
        <v>97</v>
      </c>
      <c r="G4" s="2" t="s">
        <v>10</v>
      </c>
      <c r="H4" s="1">
        <v>424</v>
      </c>
      <c r="I4" s="1">
        <v>11</v>
      </c>
      <c r="J4" s="1">
        <v>49</v>
      </c>
      <c r="K4" s="1">
        <v>104</v>
      </c>
      <c r="L4" s="1">
        <v>2</v>
      </c>
      <c r="M4" s="1">
        <v>22</v>
      </c>
      <c r="N4" s="1">
        <v>102</v>
      </c>
      <c r="O4" s="2" t="s">
        <v>727</v>
      </c>
      <c r="P4" s="2" t="s">
        <v>727</v>
      </c>
      <c r="Q4" s="1">
        <v>10</v>
      </c>
      <c r="R4" s="1">
        <v>2</v>
      </c>
      <c r="S4" s="1">
        <v>0</v>
      </c>
      <c r="T4" s="1">
        <v>0</v>
      </c>
      <c r="U4" s="1">
        <v>2</v>
      </c>
      <c r="V4" s="1">
        <v>4</v>
      </c>
      <c r="W4" s="1">
        <v>0</v>
      </c>
      <c r="X4" s="17">
        <v>5</v>
      </c>
      <c r="Y4" s="1">
        <f>SUM(I4:X4)</f>
        <v>313</v>
      </c>
      <c r="Z4" s="1">
        <f>H4-Y4</f>
        <v>111</v>
      </c>
      <c r="AA4" s="15">
        <f>Y4/H4</f>
        <v>0.7382075471698113</v>
      </c>
      <c r="AB4" s="15">
        <f>Z4/H4</f>
        <v>0.2617924528301887</v>
      </c>
      <c r="AD4" s="8" t="s">
        <v>550</v>
      </c>
      <c r="AE4" s="47">
        <v>2066</v>
      </c>
      <c r="AF4" s="47">
        <v>1326</v>
      </c>
      <c r="AG4" s="47">
        <v>1740</v>
      </c>
      <c r="AH4" s="47">
        <v>0</v>
      </c>
      <c r="AI4" s="47">
        <v>0</v>
      </c>
      <c r="AJ4" s="47">
        <v>188</v>
      </c>
      <c r="AK4" s="47">
        <v>1</v>
      </c>
      <c r="AL4" s="47">
        <v>70</v>
      </c>
    </row>
    <row r="5" spans="1:38" x14ac:dyDescent="0.25">
      <c r="A5" s="2">
        <v>2</v>
      </c>
      <c r="B5" s="2" t="s">
        <v>35</v>
      </c>
      <c r="C5" s="2">
        <v>15</v>
      </c>
      <c r="D5" s="1" t="s">
        <v>337</v>
      </c>
      <c r="E5" s="1" t="s">
        <v>337</v>
      </c>
      <c r="F5" s="2">
        <v>97</v>
      </c>
      <c r="G5" s="2" t="s">
        <v>11</v>
      </c>
      <c r="H5" s="1">
        <v>424</v>
      </c>
      <c r="I5" s="1">
        <v>6</v>
      </c>
      <c r="J5" s="1">
        <v>55</v>
      </c>
      <c r="K5" s="1">
        <v>90</v>
      </c>
      <c r="L5" s="1">
        <v>8</v>
      </c>
      <c r="M5" s="1">
        <v>29</v>
      </c>
      <c r="N5" s="1">
        <v>95</v>
      </c>
      <c r="O5" s="2" t="s">
        <v>727</v>
      </c>
      <c r="P5" s="2" t="s">
        <v>727</v>
      </c>
      <c r="Q5" s="1">
        <v>10</v>
      </c>
      <c r="R5" s="1">
        <v>1</v>
      </c>
      <c r="S5" s="1">
        <v>1</v>
      </c>
      <c r="T5" s="1">
        <v>0</v>
      </c>
      <c r="U5" s="1">
        <v>0</v>
      </c>
      <c r="V5" s="1">
        <v>8</v>
      </c>
      <c r="W5" s="1">
        <v>0</v>
      </c>
      <c r="X5" s="17">
        <v>8</v>
      </c>
      <c r="Y5" s="1">
        <f t="shared" ref="Y5:Y77" si="0">SUM(I5:X5)</f>
        <v>311</v>
      </c>
      <c r="Z5" s="1">
        <f t="shared" ref="Z5:Z77" si="1">H5-Y5</f>
        <v>113</v>
      </c>
      <c r="AA5" s="15">
        <f t="shared" ref="AA5:AA77" si="2">Y5/H5</f>
        <v>0.73349056603773588</v>
      </c>
      <c r="AB5" s="15">
        <f t="shared" ref="AB5:AB77" si="3">Z5/H5</f>
        <v>0.26650943396226418</v>
      </c>
      <c r="AD5" s="51" t="s">
        <v>551</v>
      </c>
      <c r="AE5" s="47">
        <v>16893</v>
      </c>
      <c r="AF5" s="47">
        <v>14018</v>
      </c>
      <c r="AG5" s="47">
        <v>306</v>
      </c>
      <c r="AH5" s="47">
        <v>174</v>
      </c>
      <c r="AI5" s="47">
        <v>1392</v>
      </c>
      <c r="AJ5" s="47">
        <v>194</v>
      </c>
      <c r="AK5" s="47">
        <v>181</v>
      </c>
      <c r="AL5" s="47">
        <v>1153</v>
      </c>
    </row>
    <row r="6" spans="1:38" x14ac:dyDescent="0.25">
      <c r="A6" s="2">
        <v>3</v>
      </c>
      <c r="B6" s="2" t="s">
        <v>35</v>
      </c>
      <c r="C6" s="2">
        <v>15</v>
      </c>
      <c r="D6" s="1" t="s">
        <v>337</v>
      </c>
      <c r="E6" s="1" t="s">
        <v>337</v>
      </c>
      <c r="F6" s="2">
        <v>98</v>
      </c>
      <c r="G6" s="2" t="s">
        <v>10</v>
      </c>
      <c r="H6" s="1">
        <v>605</v>
      </c>
      <c r="I6" s="1">
        <v>4</v>
      </c>
      <c r="J6" s="1">
        <v>59</v>
      </c>
      <c r="K6" s="1">
        <v>98</v>
      </c>
      <c r="L6" s="1">
        <v>12</v>
      </c>
      <c r="M6" s="1">
        <v>34</v>
      </c>
      <c r="N6" s="1">
        <v>167</v>
      </c>
      <c r="O6" s="2" t="s">
        <v>727</v>
      </c>
      <c r="P6" s="2" t="s">
        <v>727</v>
      </c>
      <c r="Q6" s="1">
        <v>10</v>
      </c>
      <c r="R6" s="1">
        <v>1</v>
      </c>
      <c r="S6" s="1">
        <v>0</v>
      </c>
      <c r="T6" s="1">
        <v>0</v>
      </c>
      <c r="U6" s="1">
        <v>1</v>
      </c>
      <c r="V6" s="1">
        <v>8</v>
      </c>
      <c r="W6" s="1">
        <v>0</v>
      </c>
      <c r="X6" s="17">
        <v>3</v>
      </c>
      <c r="Y6" s="1">
        <f t="shared" si="0"/>
        <v>397</v>
      </c>
      <c r="Z6" s="1">
        <f t="shared" si="1"/>
        <v>208</v>
      </c>
      <c r="AA6" s="15">
        <f t="shared" si="2"/>
        <v>0.65619834710743796</v>
      </c>
      <c r="AB6" s="15">
        <f t="shared" si="3"/>
        <v>0.34380165289256198</v>
      </c>
      <c r="AD6" s="8" t="s">
        <v>552</v>
      </c>
      <c r="AE6" s="47">
        <v>558</v>
      </c>
      <c r="AF6" s="47">
        <v>742</v>
      </c>
      <c r="AG6" s="47">
        <v>318</v>
      </c>
      <c r="AH6" s="47">
        <v>0</v>
      </c>
      <c r="AI6" s="47">
        <v>0</v>
      </c>
      <c r="AJ6" s="47">
        <v>0</v>
      </c>
      <c r="AK6" s="47">
        <v>0</v>
      </c>
      <c r="AL6" s="47">
        <v>14</v>
      </c>
    </row>
    <row r="7" spans="1:38" x14ac:dyDescent="0.25">
      <c r="A7" s="2">
        <v>4</v>
      </c>
      <c r="B7" s="2" t="s">
        <v>35</v>
      </c>
      <c r="C7" s="2">
        <v>15</v>
      </c>
      <c r="D7" s="1" t="s">
        <v>337</v>
      </c>
      <c r="E7" s="1" t="s">
        <v>337</v>
      </c>
      <c r="F7" s="2">
        <v>98</v>
      </c>
      <c r="G7" s="2" t="s">
        <v>11</v>
      </c>
      <c r="H7" s="1">
        <v>605</v>
      </c>
      <c r="I7" s="1">
        <v>6</v>
      </c>
      <c r="J7" s="1">
        <v>69</v>
      </c>
      <c r="K7" s="1">
        <v>65</v>
      </c>
      <c r="L7" s="1">
        <v>10</v>
      </c>
      <c r="M7" s="1">
        <v>44</v>
      </c>
      <c r="N7" s="1">
        <v>188</v>
      </c>
      <c r="O7" s="2" t="s">
        <v>727</v>
      </c>
      <c r="P7" s="2" t="s">
        <v>727</v>
      </c>
      <c r="Q7" s="1">
        <v>9</v>
      </c>
      <c r="R7" s="1">
        <v>3</v>
      </c>
      <c r="S7" s="1">
        <v>0</v>
      </c>
      <c r="T7" s="1">
        <v>0</v>
      </c>
      <c r="U7" s="1">
        <v>3</v>
      </c>
      <c r="V7" s="1">
        <v>9</v>
      </c>
      <c r="W7" s="1">
        <v>0</v>
      </c>
      <c r="X7" s="17">
        <v>9</v>
      </c>
      <c r="Y7" s="1">
        <f t="shared" si="0"/>
        <v>415</v>
      </c>
      <c r="Z7" s="1">
        <f t="shared" si="1"/>
        <v>190</v>
      </c>
      <c r="AA7" s="15">
        <f t="shared" si="2"/>
        <v>0.68595041322314054</v>
      </c>
      <c r="AB7" s="15">
        <f t="shared" si="3"/>
        <v>0.31404958677685951</v>
      </c>
      <c r="AD7" s="51" t="s">
        <v>553</v>
      </c>
      <c r="AE7" s="47">
        <v>15</v>
      </c>
      <c r="AF7" s="47">
        <v>1286</v>
      </c>
      <c r="AG7" s="47">
        <v>0</v>
      </c>
      <c r="AH7" s="47">
        <v>0</v>
      </c>
      <c r="AI7" s="47">
        <v>0</v>
      </c>
      <c r="AJ7" s="47">
        <v>1303</v>
      </c>
      <c r="AK7" s="47">
        <v>0</v>
      </c>
      <c r="AL7" s="47">
        <v>29</v>
      </c>
    </row>
    <row r="8" spans="1:38" x14ac:dyDescent="0.25">
      <c r="A8" s="2">
        <v>5</v>
      </c>
      <c r="B8" s="2" t="s">
        <v>35</v>
      </c>
      <c r="C8" s="2">
        <v>15</v>
      </c>
      <c r="D8" s="1" t="s">
        <v>337</v>
      </c>
      <c r="E8" s="1" t="s">
        <v>337</v>
      </c>
      <c r="F8" s="2">
        <v>99</v>
      </c>
      <c r="G8" s="2" t="s">
        <v>10</v>
      </c>
      <c r="H8" s="1">
        <v>488</v>
      </c>
      <c r="I8" s="1">
        <v>5</v>
      </c>
      <c r="J8" s="1">
        <v>89</v>
      </c>
      <c r="K8" s="1">
        <v>97</v>
      </c>
      <c r="L8" s="1">
        <v>5</v>
      </c>
      <c r="M8" s="1">
        <v>33</v>
      </c>
      <c r="N8" s="1">
        <v>96</v>
      </c>
      <c r="O8" s="2" t="s">
        <v>727</v>
      </c>
      <c r="P8" s="2" t="s">
        <v>727</v>
      </c>
      <c r="Q8" s="1">
        <v>20</v>
      </c>
      <c r="R8" s="1">
        <v>2</v>
      </c>
      <c r="S8" s="1">
        <v>0</v>
      </c>
      <c r="T8" s="1">
        <v>1</v>
      </c>
      <c r="U8" s="1">
        <v>1</v>
      </c>
      <c r="V8" s="1">
        <v>7</v>
      </c>
      <c r="W8" s="1">
        <v>0</v>
      </c>
      <c r="X8" s="17">
        <v>5</v>
      </c>
      <c r="Y8" s="1">
        <f t="shared" si="0"/>
        <v>361</v>
      </c>
      <c r="Z8" s="1">
        <f t="shared" si="1"/>
        <v>127</v>
      </c>
      <c r="AA8" s="15">
        <f t="shared" si="2"/>
        <v>0.73975409836065575</v>
      </c>
      <c r="AB8" s="15">
        <f t="shared" si="3"/>
        <v>0.26024590163934425</v>
      </c>
      <c r="AD8" s="8" t="s">
        <v>554</v>
      </c>
      <c r="AE8" s="47">
        <v>267</v>
      </c>
      <c r="AF8" s="47">
        <v>1604</v>
      </c>
      <c r="AG8" s="47">
        <v>0</v>
      </c>
      <c r="AH8" s="47">
        <v>1794</v>
      </c>
      <c r="AI8" s="47">
        <v>0</v>
      </c>
      <c r="AJ8" s="47">
        <v>0</v>
      </c>
      <c r="AK8" s="47">
        <v>1</v>
      </c>
      <c r="AL8" s="47">
        <v>10</v>
      </c>
    </row>
    <row r="9" spans="1:38" x14ac:dyDescent="0.25">
      <c r="A9" s="2">
        <v>6</v>
      </c>
      <c r="B9" s="2" t="s">
        <v>35</v>
      </c>
      <c r="C9" s="2">
        <v>15</v>
      </c>
      <c r="D9" s="1" t="s">
        <v>337</v>
      </c>
      <c r="E9" s="1" t="s">
        <v>337</v>
      </c>
      <c r="F9" s="2">
        <v>99</v>
      </c>
      <c r="G9" s="2" t="s">
        <v>11</v>
      </c>
      <c r="H9" s="1">
        <v>488</v>
      </c>
      <c r="I9" s="1">
        <v>8</v>
      </c>
      <c r="J9" s="1">
        <v>99</v>
      </c>
      <c r="K9" s="1">
        <v>112</v>
      </c>
      <c r="L9" s="1">
        <v>3</v>
      </c>
      <c r="M9" s="1">
        <v>12</v>
      </c>
      <c r="N9" s="1">
        <v>96</v>
      </c>
      <c r="O9" s="2" t="s">
        <v>727</v>
      </c>
      <c r="P9" s="2" t="s">
        <v>727</v>
      </c>
      <c r="Q9" s="1">
        <v>6</v>
      </c>
      <c r="R9" s="1">
        <v>2</v>
      </c>
      <c r="S9" s="1">
        <v>0</v>
      </c>
      <c r="T9" s="1">
        <v>0</v>
      </c>
      <c r="U9" s="1">
        <v>4</v>
      </c>
      <c r="V9" s="1">
        <v>6</v>
      </c>
      <c r="W9" s="1">
        <v>0</v>
      </c>
      <c r="X9" s="17">
        <v>4</v>
      </c>
      <c r="Y9" s="1">
        <f t="shared" si="0"/>
        <v>352</v>
      </c>
      <c r="Z9" s="1">
        <f t="shared" si="1"/>
        <v>136</v>
      </c>
      <c r="AA9" s="15">
        <f t="shared" si="2"/>
        <v>0.72131147540983609</v>
      </c>
      <c r="AB9" s="15">
        <f t="shared" si="3"/>
        <v>0.27868852459016391</v>
      </c>
      <c r="AD9" s="51" t="s">
        <v>555</v>
      </c>
      <c r="AE9" s="47">
        <v>2735</v>
      </c>
      <c r="AF9" s="47">
        <v>1800</v>
      </c>
      <c r="AG9" s="47">
        <v>360</v>
      </c>
      <c r="AH9" s="47">
        <v>0</v>
      </c>
      <c r="AI9" s="47">
        <v>0</v>
      </c>
      <c r="AJ9" s="47">
        <v>0</v>
      </c>
      <c r="AK9" s="47">
        <v>0</v>
      </c>
      <c r="AL9" s="47">
        <v>37</v>
      </c>
    </row>
    <row r="10" spans="1:38" x14ac:dyDescent="0.25">
      <c r="A10" s="2">
        <v>7</v>
      </c>
      <c r="B10" s="2" t="s">
        <v>35</v>
      </c>
      <c r="C10" s="2">
        <v>15</v>
      </c>
      <c r="D10" s="1" t="s">
        <v>337</v>
      </c>
      <c r="E10" s="1" t="s">
        <v>337</v>
      </c>
      <c r="F10" s="2">
        <v>100</v>
      </c>
      <c r="G10" s="2" t="s">
        <v>10</v>
      </c>
      <c r="H10" s="1">
        <v>552</v>
      </c>
      <c r="I10" s="1">
        <v>2</v>
      </c>
      <c r="J10" s="1">
        <v>72</v>
      </c>
      <c r="K10" s="1">
        <v>103</v>
      </c>
      <c r="L10" s="1">
        <v>1</v>
      </c>
      <c r="M10" s="1">
        <v>61</v>
      </c>
      <c r="N10" s="1">
        <v>133</v>
      </c>
      <c r="O10" s="2" t="s">
        <v>727</v>
      </c>
      <c r="P10" s="2" t="s">
        <v>727</v>
      </c>
      <c r="Q10" s="1">
        <v>17</v>
      </c>
      <c r="R10" s="1">
        <v>0</v>
      </c>
      <c r="S10" s="1">
        <v>0</v>
      </c>
      <c r="T10" s="1">
        <v>0</v>
      </c>
      <c r="U10" s="1">
        <v>1</v>
      </c>
      <c r="V10" s="1">
        <v>9</v>
      </c>
      <c r="W10" s="1">
        <v>0</v>
      </c>
      <c r="X10" s="17">
        <v>3</v>
      </c>
      <c r="Y10" s="1">
        <f t="shared" si="0"/>
        <v>402</v>
      </c>
      <c r="Z10" s="1">
        <f t="shared" si="1"/>
        <v>150</v>
      </c>
      <c r="AA10" s="15">
        <f t="shared" si="2"/>
        <v>0.72826086956521741</v>
      </c>
      <c r="AB10" s="15">
        <f t="shared" si="3"/>
        <v>0.27173913043478259</v>
      </c>
      <c r="AD10" s="8" t="s">
        <v>556</v>
      </c>
      <c r="AE10" s="47">
        <v>3575</v>
      </c>
      <c r="AF10" s="47">
        <v>3146</v>
      </c>
      <c r="AG10" s="47">
        <v>0</v>
      </c>
      <c r="AH10" s="47">
        <v>0</v>
      </c>
      <c r="AI10" s="47">
        <v>0</v>
      </c>
      <c r="AJ10" s="47">
        <v>0</v>
      </c>
      <c r="AK10" s="47">
        <v>0</v>
      </c>
      <c r="AL10" s="47">
        <v>57</v>
      </c>
    </row>
    <row r="11" spans="1:38" x14ac:dyDescent="0.25">
      <c r="A11" s="2">
        <v>8</v>
      </c>
      <c r="B11" s="2" t="s">
        <v>35</v>
      </c>
      <c r="C11" s="2">
        <v>15</v>
      </c>
      <c r="D11" s="1" t="s">
        <v>337</v>
      </c>
      <c r="E11" s="1" t="s">
        <v>337</v>
      </c>
      <c r="F11" s="2">
        <v>100</v>
      </c>
      <c r="G11" s="2" t="s">
        <v>11</v>
      </c>
      <c r="H11" s="1">
        <v>553</v>
      </c>
      <c r="I11" s="1">
        <v>12</v>
      </c>
      <c r="J11" s="1">
        <v>87</v>
      </c>
      <c r="K11" s="1">
        <v>98</v>
      </c>
      <c r="L11" s="1">
        <v>3</v>
      </c>
      <c r="M11" s="1">
        <v>42</v>
      </c>
      <c r="N11" s="1">
        <v>142</v>
      </c>
      <c r="O11" s="2" t="s">
        <v>727</v>
      </c>
      <c r="P11" s="2" t="s">
        <v>727</v>
      </c>
      <c r="Q11" s="1">
        <v>10</v>
      </c>
      <c r="R11" s="1">
        <v>3</v>
      </c>
      <c r="S11" s="1">
        <v>0</v>
      </c>
      <c r="T11" s="1">
        <v>0</v>
      </c>
      <c r="U11" s="1">
        <v>2</v>
      </c>
      <c r="V11" s="1">
        <v>4</v>
      </c>
      <c r="W11" s="1">
        <v>0</v>
      </c>
      <c r="X11" s="17">
        <v>3</v>
      </c>
      <c r="Y11" s="1">
        <f t="shared" si="0"/>
        <v>406</v>
      </c>
      <c r="Z11" s="1">
        <f t="shared" si="1"/>
        <v>147</v>
      </c>
      <c r="AA11" s="15">
        <f t="shared" si="2"/>
        <v>0.73417721518987344</v>
      </c>
      <c r="AB11" s="15">
        <f t="shared" si="3"/>
        <v>0.26582278481012656</v>
      </c>
      <c r="AD11" s="51" t="s">
        <v>557</v>
      </c>
      <c r="AE11" s="47">
        <v>1863</v>
      </c>
      <c r="AF11" s="47">
        <v>1202</v>
      </c>
      <c r="AG11" s="47">
        <v>0</v>
      </c>
      <c r="AH11" s="47">
        <v>1229</v>
      </c>
      <c r="AI11" s="47">
        <v>303</v>
      </c>
      <c r="AJ11" s="47">
        <v>0</v>
      </c>
      <c r="AK11" s="47">
        <v>0</v>
      </c>
      <c r="AL11" s="47">
        <v>16</v>
      </c>
    </row>
    <row r="12" spans="1:38" x14ac:dyDescent="0.25">
      <c r="A12" s="2">
        <v>9</v>
      </c>
      <c r="B12" s="2" t="s">
        <v>35</v>
      </c>
      <c r="C12" s="2">
        <v>15</v>
      </c>
      <c r="D12" s="1" t="s">
        <v>337</v>
      </c>
      <c r="E12" s="1" t="s">
        <v>337</v>
      </c>
      <c r="F12" s="2">
        <v>101</v>
      </c>
      <c r="G12" s="2" t="s">
        <v>10</v>
      </c>
      <c r="H12" s="1">
        <v>500</v>
      </c>
      <c r="I12" s="1">
        <v>4</v>
      </c>
      <c r="J12" s="1">
        <v>97</v>
      </c>
      <c r="K12" s="1">
        <v>97</v>
      </c>
      <c r="L12" s="1">
        <v>2</v>
      </c>
      <c r="M12" s="1">
        <v>26</v>
      </c>
      <c r="N12" s="1">
        <v>126</v>
      </c>
      <c r="O12" s="2" t="s">
        <v>727</v>
      </c>
      <c r="P12" s="2" t="s">
        <v>727</v>
      </c>
      <c r="Q12" s="1">
        <v>7</v>
      </c>
      <c r="R12" s="1">
        <v>3</v>
      </c>
      <c r="S12" s="1">
        <v>0</v>
      </c>
      <c r="T12" s="1">
        <v>0</v>
      </c>
      <c r="U12" s="1">
        <v>2</v>
      </c>
      <c r="V12" s="1">
        <v>7</v>
      </c>
      <c r="W12" s="1">
        <v>1</v>
      </c>
      <c r="X12" s="17">
        <v>4</v>
      </c>
      <c r="Y12" s="1">
        <f t="shared" si="0"/>
        <v>376</v>
      </c>
      <c r="Z12" s="1">
        <f t="shared" si="1"/>
        <v>124</v>
      </c>
      <c r="AA12" s="15">
        <f t="shared" si="2"/>
        <v>0.752</v>
      </c>
      <c r="AB12" s="15">
        <f t="shared" si="3"/>
        <v>0.248</v>
      </c>
      <c r="AD12" s="8" t="s">
        <v>558</v>
      </c>
      <c r="AE12" s="47">
        <v>882</v>
      </c>
      <c r="AF12" s="47">
        <v>1428</v>
      </c>
      <c r="AG12" s="47">
        <v>826</v>
      </c>
      <c r="AH12" s="47">
        <v>0</v>
      </c>
      <c r="AI12" s="47">
        <v>0</v>
      </c>
      <c r="AJ12" s="47">
        <v>7</v>
      </c>
      <c r="AK12" s="47">
        <v>0</v>
      </c>
      <c r="AL12" s="47">
        <v>44</v>
      </c>
    </row>
    <row r="13" spans="1:38" x14ac:dyDescent="0.25">
      <c r="A13" s="2">
        <v>10</v>
      </c>
      <c r="B13" s="2" t="s">
        <v>35</v>
      </c>
      <c r="C13" s="2">
        <v>15</v>
      </c>
      <c r="D13" s="1" t="s">
        <v>337</v>
      </c>
      <c r="E13" s="1" t="s">
        <v>337</v>
      </c>
      <c r="F13" s="2">
        <v>101</v>
      </c>
      <c r="G13" s="2" t="s">
        <v>11</v>
      </c>
      <c r="H13" s="1">
        <v>500</v>
      </c>
      <c r="I13" s="1">
        <v>2</v>
      </c>
      <c r="J13" s="1">
        <v>88</v>
      </c>
      <c r="K13" s="1">
        <v>94</v>
      </c>
      <c r="L13" s="1">
        <v>4</v>
      </c>
      <c r="M13" s="1">
        <v>36</v>
      </c>
      <c r="N13" s="1">
        <v>120</v>
      </c>
      <c r="O13" s="2" t="s">
        <v>727</v>
      </c>
      <c r="P13" s="2" t="s">
        <v>727</v>
      </c>
      <c r="Q13" s="1">
        <v>9</v>
      </c>
      <c r="R13" s="1">
        <v>1</v>
      </c>
      <c r="S13" s="1">
        <v>0</v>
      </c>
      <c r="T13" s="1">
        <v>0</v>
      </c>
      <c r="U13" s="1">
        <v>0</v>
      </c>
      <c r="V13" s="1">
        <v>14</v>
      </c>
      <c r="W13" s="1">
        <v>0</v>
      </c>
      <c r="X13" s="17">
        <v>4</v>
      </c>
      <c r="Y13" s="1">
        <f t="shared" si="0"/>
        <v>372</v>
      </c>
      <c r="Z13" s="1">
        <f t="shared" si="1"/>
        <v>128</v>
      </c>
      <c r="AA13" s="15">
        <f t="shared" si="2"/>
        <v>0.74399999999999999</v>
      </c>
      <c r="AB13" s="15">
        <f t="shared" si="3"/>
        <v>0.25600000000000001</v>
      </c>
      <c r="AD13" s="51" t="s">
        <v>559</v>
      </c>
      <c r="AE13" s="47">
        <v>2255</v>
      </c>
      <c r="AF13" s="47">
        <v>2005</v>
      </c>
      <c r="AG13" s="47">
        <v>0</v>
      </c>
      <c r="AH13" s="47">
        <v>4</v>
      </c>
      <c r="AI13" s="47">
        <v>266</v>
      </c>
      <c r="AJ13" s="47">
        <v>0</v>
      </c>
      <c r="AK13" s="47">
        <v>0</v>
      </c>
      <c r="AL13" s="47">
        <v>91</v>
      </c>
    </row>
    <row r="14" spans="1:38" x14ac:dyDescent="0.25">
      <c r="A14" s="2">
        <v>11</v>
      </c>
      <c r="B14" s="2" t="s">
        <v>35</v>
      </c>
      <c r="C14" s="2">
        <v>15</v>
      </c>
      <c r="D14" s="1" t="s">
        <v>337</v>
      </c>
      <c r="E14" s="1" t="s">
        <v>337</v>
      </c>
      <c r="F14" s="2">
        <v>102</v>
      </c>
      <c r="G14" s="2" t="s">
        <v>10</v>
      </c>
      <c r="H14" s="1">
        <v>641</v>
      </c>
      <c r="I14" s="1">
        <v>18</v>
      </c>
      <c r="J14" s="1">
        <v>103</v>
      </c>
      <c r="K14" s="1">
        <v>136</v>
      </c>
      <c r="L14" s="1">
        <v>4</v>
      </c>
      <c r="M14" s="1">
        <v>27</v>
      </c>
      <c r="N14" s="1">
        <v>127</v>
      </c>
      <c r="O14" s="2" t="s">
        <v>727</v>
      </c>
      <c r="P14" s="2" t="s">
        <v>727</v>
      </c>
      <c r="Q14" s="1">
        <v>23</v>
      </c>
      <c r="R14" s="1">
        <v>6</v>
      </c>
      <c r="S14" s="1">
        <v>0</v>
      </c>
      <c r="T14" s="1">
        <v>1</v>
      </c>
      <c r="U14" s="1">
        <v>2</v>
      </c>
      <c r="V14" s="1">
        <v>12</v>
      </c>
      <c r="W14" s="1">
        <v>0</v>
      </c>
      <c r="X14" s="17">
        <v>6</v>
      </c>
      <c r="Y14" s="1">
        <f t="shared" si="0"/>
        <v>465</v>
      </c>
      <c r="Z14" s="1">
        <f t="shared" si="1"/>
        <v>176</v>
      </c>
      <c r="AA14" s="15">
        <f t="shared" si="2"/>
        <v>0.72542901716068642</v>
      </c>
      <c r="AB14" s="15">
        <f t="shared" si="3"/>
        <v>0.27457098283931358</v>
      </c>
      <c r="AD14" s="8" t="s">
        <v>560</v>
      </c>
      <c r="AE14" s="47">
        <v>1295</v>
      </c>
      <c r="AF14" s="47">
        <v>1857</v>
      </c>
      <c r="AG14" s="47">
        <v>1103</v>
      </c>
      <c r="AH14" s="47">
        <v>90</v>
      </c>
      <c r="AI14" s="47">
        <v>0</v>
      </c>
      <c r="AJ14" s="47">
        <v>1414</v>
      </c>
      <c r="AK14" s="47">
        <v>1</v>
      </c>
      <c r="AL14" s="47">
        <v>71</v>
      </c>
    </row>
    <row r="15" spans="1:38" x14ac:dyDescent="0.25">
      <c r="A15" s="2">
        <v>12</v>
      </c>
      <c r="B15" s="2" t="s">
        <v>35</v>
      </c>
      <c r="C15" s="2">
        <v>15</v>
      </c>
      <c r="D15" s="1" t="s">
        <v>337</v>
      </c>
      <c r="E15" s="1" t="s">
        <v>337</v>
      </c>
      <c r="F15" s="2">
        <v>102</v>
      </c>
      <c r="G15" s="2" t="s">
        <v>11</v>
      </c>
      <c r="H15" s="1">
        <v>641</v>
      </c>
      <c r="I15" s="1">
        <v>18</v>
      </c>
      <c r="J15" s="1">
        <v>106</v>
      </c>
      <c r="K15" s="1">
        <v>160</v>
      </c>
      <c r="L15" s="1">
        <v>0</v>
      </c>
      <c r="M15" s="1">
        <v>21</v>
      </c>
      <c r="N15" s="1">
        <v>111</v>
      </c>
      <c r="O15" s="2" t="s">
        <v>727</v>
      </c>
      <c r="P15" s="2" t="s">
        <v>727</v>
      </c>
      <c r="Q15" s="1">
        <v>31</v>
      </c>
      <c r="R15" s="1">
        <v>3</v>
      </c>
      <c r="S15" s="1">
        <v>0</v>
      </c>
      <c r="T15" s="1">
        <v>1</v>
      </c>
      <c r="U15" s="1">
        <v>4</v>
      </c>
      <c r="V15" s="1">
        <v>13</v>
      </c>
      <c r="W15" s="1">
        <v>0</v>
      </c>
      <c r="X15" s="17">
        <v>9</v>
      </c>
      <c r="Y15" s="1">
        <f t="shared" si="0"/>
        <v>477</v>
      </c>
      <c r="Z15" s="1">
        <f t="shared" si="1"/>
        <v>164</v>
      </c>
      <c r="AA15" s="15">
        <f t="shared" si="2"/>
        <v>0.74414976599063964</v>
      </c>
      <c r="AB15" s="15">
        <f t="shared" si="3"/>
        <v>0.25585023400936036</v>
      </c>
      <c r="AD15" s="51" t="s">
        <v>561</v>
      </c>
      <c r="AE15" s="47">
        <v>3151</v>
      </c>
      <c r="AF15" s="47">
        <v>3118</v>
      </c>
      <c r="AG15" s="47">
        <v>260</v>
      </c>
      <c r="AH15" s="47">
        <v>0</v>
      </c>
      <c r="AI15" s="47">
        <v>403</v>
      </c>
      <c r="AJ15" s="47">
        <v>0</v>
      </c>
      <c r="AK15" s="47">
        <v>1</v>
      </c>
      <c r="AL15" s="47">
        <v>96</v>
      </c>
    </row>
    <row r="16" spans="1:38" x14ac:dyDescent="0.25">
      <c r="A16" s="2">
        <v>13</v>
      </c>
      <c r="B16" s="2" t="s">
        <v>35</v>
      </c>
      <c r="C16" s="2">
        <v>15</v>
      </c>
      <c r="D16" s="1" t="s">
        <v>337</v>
      </c>
      <c r="E16" s="1" t="s">
        <v>337</v>
      </c>
      <c r="F16" s="2">
        <v>103</v>
      </c>
      <c r="G16" s="2" t="s">
        <v>10</v>
      </c>
      <c r="H16" s="1">
        <v>519</v>
      </c>
      <c r="I16" s="1">
        <v>8</v>
      </c>
      <c r="J16" s="1">
        <v>91</v>
      </c>
      <c r="K16" s="1">
        <v>107</v>
      </c>
      <c r="L16" s="1">
        <v>3</v>
      </c>
      <c r="M16" s="1">
        <v>25</v>
      </c>
      <c r="N16" s="1">
        <v>123</v>
      </c>
      <c r="O16" s="2" t="s">
        <v>727</v>
      </c>
      <c r="P16" s="2" t="s">
        <v>727</v>
      </c>
      <c r="Q16" s="1">
        <v>12</v>
      </c>
      <c r="R16" s="1">
        <v>0</v>
      </c>
      <c r="S16" s="1">
        <v>0</v>
      </c>
      <c r="T16" s="1">
        <v>0</v>
      </c>
      <c r="U16" s="1">
        <v>1</v>
      </c>
      <c r="V16" s="1">
        <v>8</v>
      </c>
      <c r="W16" s="1">
        <v>0</v>
      </c>
      <c r="X16" s="17">
        <v>4</v>
      </c>
      <c r="Y16" s="1">
        <f t="shared" si="0"/>
        <v>382</v>
      </c>
      <c r="Z16" s="1">
        <f t="shared" si="1"/>
        <v>137</v>
      </c>
      <c r="AA16" s="15">
        <f t="shared" si="2"/>
        <v>0.73603082851637769</v>
      </c>
      <c r="AB16" s="15">
        <f t="shared" si="3"/>
        <v>0.26396917148362237</v>
      </c>
    </row>
    <row r="17" spans="1:38" x14ac:dyDescent="0.25">
      <c r="A17" s="2">
        <v>14</v>
      </c>
      <c r="B17" s="2" t="s">
        <v>35</v>
      </c>
      <c r="C17" s="2">
        <v>15</v>
      </c>
      <c r="D17" s="1" t="s">
        <v>337</v>
      </c>
      <c r="E17" s="1" t="s">
        <v>337</v>
      </c>
      <c r="F17" s="2">
        <v>103</v>
      </c>
      <c r="G17" s="2" t="s">
        <v>11</v>
      </c>
      <c r="H17" s="1">
        <v>520</v>
      </c>
      <c r="I17" s="1">
        <v>6</v>
      </c>
      <c r="J17" s="1">
        <v>90</v>
      </c>
      <c r="K17" s="1">
        <v>99</v>
      </c>
      <c r="L17" s="1">
        <v>0</v>
      </c>
      <c r="M17" s="1">
        <v>20</v>
      </c>
      <c r="N17" s="1">
        <v>114</v>
      </c>
      <c r="O17" s="2" t="s">
        <v>727</v>
      </c>
      <c r="P17" s="2" t="s">
        <v>727</v>
      </c>
      <c r="Q17" s="1">
        <v>14</v>
      </c>
      <c r="R17" s="1">
        <v>5</v>
      </c>
      <c r="S17" s="1">
        <v>0</v>
      </c>
      <c r="T17" s="1">
        <v>2</v>
      </c>
      <c r="U17" s="1">
        <v>3</v>
      </c>
      <c r="V17" s="1">
        <v>6</v>
      </c>
      <c r="W17" s="1">
        <v>0</v>
      </c>
      <c r="X17" s="17">
        <v>3</v>
      </c>
      <c r="Y17" s="1">
        <f t="shared" si="0"/>
        <v>362</v>
      </c>
      <c r="Z17" s="1">
        <f t="shared" si="1"/>
        <v>158</v>
      </c>
      <c r="AA17" s="15">
        <f t="shared" si="2"/>
        <v>0.69615384615384612</v>
      </c>
      <c r="AB17" s="15">
        <f t="shared" si="3"/>
        <v>0.30384615384615382</v>
      </c>
    </row>
    <row r="18" spans="1:38" x14ac:dyDescent="0.25">
      <c r="A18" s="3"/>
      <c r="D18" s="128" t="s">
        <v>696</v>
      </c>
      <c r="E18" s="129"/>
      <c r="F18" s="81">
        <f>COUNTIF(G4:G17,"B")</f>
        <v>7</v>
      </c>
      <c r="G18" s="81">
        <f>COUNTA(G4:G17)</f>
        <v>14</v>
      </c>
      <c r="H18" s="70">
        <f>SUM(H4:H17)</f>
        <v>7460</v>
      </c>
      <c r="I18" s="70">
        <f t="shared" ref="I18:X18" si="4">SUM(I4:I17)</f>
        <v>110</v>
      </c>
      <c r="J18" s="70">
        <f t="shared" si="4"/>
        <v>1154</v>
      </c>
      <c r="K18" s="70">
        <f t="shared" si="4"/>
        <v>1460</v>
      </c>
      <c r="L18" s="70">
        <f t="shared" si="4"/>
        <v>57</v>
      </c>
      <c r="M18" s="70">
        <f t="shared" si="4"/>
        <v>432</v>
      </c>
      <c r="N18" s="70">
        <f t="shared" si="4"/>
        <v>1740</v>
      </c>
      <c r="O18" s="120" t="s">
        <v>727</v>
      </c>
      <c r="P18" s="120" t="s">
        <v>727</v>
      </c>
      <c r="Q18" s="70">
        <f t="shared" si="4"/>
        <v>188</v>
      </c>
      <c r="R18" s="70">
        <f t="shared" si="4"/>
        <v>32</v>
      </c>
      <c r="S18" s="70">
        <f t="shared" si="4"/>
        <v>1</v>
      </c>
      <c r="T18" s="70">
        <f t="shared" si="4"/>
        <v>5</v>
      </c>
      <c r="U18" s="70">
        <f t="shared" si="4"/>
        <v>26</v>
      </c>
      <c r="V18" s="70">
        <f t="shared" si="4"/>
        <v>115</v>
      </c>
      <c r="W18" s="70">
        <f t="shared" si="4"/>
        <v>1</v>
      </c>
      <c r="X18" s="70">
        <f t="shared" si="4"/>
        <v>70</v>
      </c>
      <c r="Y18" s="70">
        <f t="shared" ref="Y18" si="5">SUM(I18:X18)</f>
        <v>5391</v>
      </c>
      <c r="Z18" s="70">
        <f t="shared" ref="Z18" si="6">H18-Y18</f>
        <v>2069</v>
      </c>
      <c r="AA18" s="71">
        <f t="shared" ref="AA18" si="7">Y18/H18</f>
        <v>0.72265415549597856</v>
      </c>
      <c r="AB18" s="71">
        <f t="shared" ref="AB18" si="8">Z18/H18</f>
        <v>0.27734584450402144</v>
      </c>
    </row>
    <row r="20" spans="1:38" s="32" customFormat="1" x14ac:dyDescent="0.25">
      <c r="A20" s="31"/>
      <c r="B20" s="31"/>
      <c r="C20" s="31"/>
      <c r="E20" s="133" t="s">
        <v>51</v>
      </c>
      <c r="F20" s="134"/>
      <c r="G20" s="134"/>
      <c r="H20" s="134"/>
      <c r="I20" s="116" t="s">
        <v>0</v>
      </c>
      <c r="J20" s="116" t="s">
        <v>1</v>
      </c>
      <c r="K20" s="116" t="s">
        <v>2</v>
      </c>
      <c r="L20" s="116" t="s">
        <v>27</v>
      </c>
      <c r="M20" s="116" t="s">
        <v>3</v>
      </c>
      <c r="N20" s="116" t="s">
        <v>28</v>
      </c>
      <c r="O20" s="116" t="s">
        <v>25</v>
      </c>
      <c r="P20" s="116" t="s">
        <v>29</v>
      </c>
      <c r="Q20" s="116" t="s">
        <v>4</v>
      </c>
      <c r="R20" s="36" t="s">
        <v>26</v>
      </c>
      <c r="S20" s="37" t="s">
        <v>46</v>
      </c>
      <c r="T20" s="37"/>
      <c r="AA20" s="33"/>
      <c r="AB20" s="3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x14ac:dyDescent="0.25">
      <c r="A21" s="3"/>
      <c r="B21" s="3"/>
      <c r="C21" s="3"/>
      <c r="E21" s="134"/>
      <c r="F21" s="134"/>
      <c r="G21" s="134"/>
      <c r="H21" s="134"/>
      <c r="I21" s="96">
        <v>122</v>
      </c>
      <c r="J21" s="96">
        <v>1212</v>
      </c>
      <c r="K21" s="96">
        <v>1485</v>
      </c>
      <c r="L21" s="96">
        <v>114</v>
      </c>
      <c r="M21" s="96">
        <v>459</v>
      </c>
      <c r="N21" s="96">
        <v>1740</v>
      </c>
      <c r="O21" s="96" t="s">
        <v>727</v>
      </c>
      <c r="P21" s="96" t="s">
        <v>727</v>
      </c>
      <c r="Q21" s="96">
        <v>188</v>
      </c>
      <c r="R21" s="97">
        <f>W18</f>
        <v>1</v>
      </c>
      <c r="S21" s="98">
        <f>X18</f>
        <v>70</v>
      </c>
      <c r="T21" s="38"/>
      <c r="AA21" s="10"/>
      <c r="AB21" s="10"/>
    </row>
    <row r="22" spans="1:38" x14ac:dyDescent="0.25">
      <c r="A22" s="3"/>
      <c r="B22" s="3"/>
      <c r="C22" s="3"/>
      <c r="H22" s="12"/>
      <c r="I22" s="3"/>
      <c r="J22" s="3"/>
      <c r="K22" s="3"/>
      <c r="L22" s="3"/>
      <c r="M22" s="3"/>
      <c r="N22" s="3"/>
      <c r="O22" s="3"/>
      <c r="P22" s="3"/>
      <c r="Q22" s="3"/>
      <c r="R22" s="39"/>
      <c r="S22" s="40"/>
      <c r="T22" s="40"/>
      <c r="AA22" s="10"/>
      <c r="AB22" s="10"/>
    </row>
    <row r="23" spans="1:38" s="13" customFormat="1" x14ac:dyDescent="0.25">
      <c r="A23" s="34"/>
      <c r="B23" s="34"/>
      <c r="C23" s="34"/>
      <c r="E23" s="133" t="s">
        <v>52</v>
      </c>
      <c r="F23" s="133"/>
      <c r="G23" s="133"/>
      <c r="H23" s="133"/>
      <c r="I23" s="133" t="s">
        <v>530</v>
      </c>
      <c r="J23" s="134"/>
      <c r="K23" s="134"/>
      <c r="L23" s="133" t="s">
        <v>531</v>
      </c>
      <c r="M23" s="133"/>
      <c r="N23" s="116" t="s">
        <v>28</v>
      </c>
      <c r="O23" s="116" t="s">
        <v>25</v>
      </c>
      <c r="P23" s="116" t="s">
        <v>29</v>
      </c>
      <c r="Q23" s="116" t="s">
        <v>4</v>
      </c>
      <c r="AA23" s="35"/>
      <c r="AB23" s="35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x14ac:dyDescent="0.25">
      <c r="A24" s="3"/>
      <c r="B24" s="3"/>
      <c r="C24" s="3"/>
      <c r="E24" s="133"/>
      <c r="F24" s="133"/>
      <c r="G24" s="133"/>
      <c r="H24" s="133"/>
      <c r="I24" s="135">
        <f>I21+K21+M21</f>
        <v>2066</v>
      </c>
      <c r="J24" s="136"/>
      <c r="K24" s="136"/>
      <c r="L24" s="135">
        <f>J21+L21</f>
        <v>1326</v>
      </c>
      <c r="M24" s="136"/>
      <c r="N24" s="117">
        <f>N21</f>
        <v>1740</v>
      </c>
      <c r="O24" s="117" t="str">
        <f>O21</f>
        <v>N.P.</v>
      </c>
      <c r="P24" s="117" t="str">
        <f>P21</f>
        <v>N.P.</v>
      </c>
      <c r="Q24" s="117">
        <f>Q21</f>
        <v>188</v>
      </c>
      <c r="AA24" s="10"/>
      <c r="AB24" s="10"/>
    </row>
    <row r="25" spans="1:38" x14ac:dyDescent="0.25">
      <c r="A25" s="3"/>
      <c r="B25" s="3"/>
      <c r="C25" s="3"/>
    </row>
    <row r="27" spans="1:38" x14ac:dyDescent="0.25">
      <c r="A27" s="2">
        <v>1</v>
      </c>
      <c r="B27" s="2" t="s">
        <v>35</v>
      </c>
      <c r="C27" s="2">
        <v>43</v>
      </c>
      <c r="D27" s="1" t="s">
        <v>338</v>
      </c>
      <c r="E27" s="1" t="s">
        <v>724</v>
      </c>
      <c r="F27" s="2">
        <v>283</v>
      </c>
      <c r="G27" s="2" t="s">
        <v>10</v>
      </c>
      <c r="H27" s="1">
        <v>653</v>
      </c>
      <c r="I27" s="1">
        <v>16</v>
      </c>
      <c r="J27" s="1">
        <v>145</v>
      </c>
      <c r="K27" s="1">
        <v>97</v>
      </c>
      <c r="L27" s="1">
        <v>3</v>
      </c>
      <c r="M27" s="1">
        <v>17</v>
      </c>
      <c r="N27" s="1">
        <v>1</v>
      </c>
      <c r="O27" s="1">
        <v>0</v>
      </c>
      <c r="P27" s="1">
        <v>4</v>
      </c>
      <c r="Q27" s="1">
        <v>3</v>
      </c>
      <c r="R27" s="1">
        <v>7</v>
      </c>
      <c r="S27" s="1">
        <v>0</v>
      </c>
      <c r="T27" s="1">
        <v>0</v>
      </c>
      <c r="U27" s="1">
        <v>1</v>
      </c>
      <c r="V27" s="1">
        <v>10</v>
      </c>
      <c r="W27" s="1">
        <v>7</v>
      </c>
      <c r="X27" s="17">
        <v>20</v>
      </c>
      <c r="Y27" s="1">
        <f t="shared" si="0"/>
        <v>331</v>
      </c>
      <c r="Z27" s="1">
        <f t="shared" si="1"/>
        <v>322</v>
      </c>
      <c r="AA27" s="15">
        <f t="shared" si="2"/>
        <v>0.50689127105666154</v>
      </c>
      <c r="AB27" s="15">
        <f t="shared" si="3"/>
        <v>0.49310872894333846</v>
      </c>
    </row>
    <row r="28" spans="1:38" x14ac:dyDescent="0.25">
      <c r="A28" s="2">
        <v>2</v>
      </c>
      <c r="B28" s="2" t="s">
        <v>35</v>
      </c>
      <c r="C28" s="2">
        <v>43</v>
      </c>
      <c r="D28" s="1" t="s">
        <v>338</v>
      </c>
      <c r="E28" s="1" t="s">
        <v>724</v>
      </c>
      <c r="F28" s="2">
        <v>283</v>
      </c>
      <c r="G28" s="2" t="s">
        <v>11</v>
      </c>
      <c r="H28" s="1">
        <v>653</v>
      </c>
      <c r="I28" s="1">
        <v>16</v>
      </c>
      <c r="J28" s="1">
        <v>128</v>
      </c>
      <c r="K28" s="1">
        <v>71</v>
      </c>
      <c r="L28" s="1">
        <v>5</v>
      </c>
      <c r="M28" s="1">
        <v>34</v>
      </c>
      <c r="N28" s="1">
        <v>3</v>
      </c>
      <c r="O28" s="1">
        <v>1</v>
      </c>
      <c r="P28" s="1">
        <v>6</v>
      </c>
      <c r="Q28" s="1">
        <v>2</v>
      </c>
      <c r="R28" s="1">
        <v>6</v>
      </c>
      <c r="S28" s="1">
        <v>3</v>
      </c>
      <c r="T28" s="1">
        <v>0</v>
      </c>
      <c r="U28" s="1">
        <v>0</v>
      </c>
      <c r="V28" s="1">
        <v>6</v>
      </c>
      <c r="W28" s="1">
        <v>5</v>
      </c>
      <c r="X28" s="17">
        <v>17</v>
      </c>
      <c r="Y28" s="1">
        <f t="shared" si="0"/>
        <v>303</v>
      </c>
      <c r="Z28" s="1">
        <f t="shared" si="1"/>
        <v>350</v>
      </c>
      <c r="AA28" s="15">
        <f t="shared" si="2"/>
        <v>0.46401225114854516</v>
      </c>
      <c r="AB28" s="15">
        <f t="shared" si="3"/>
        <v>0.53598774885145484</v>
      </c>
    </row>
    <row r="29" spans="1:38" x14ac:dyDescent="0.25">
      <c r="A29" s="2">
        <v>3</v>
      </c>
      <c r="B29" s="2" t="s">
        <v>35</v>
      </c>
      <c r="C29" s="2">
        <v>43</v>
      </c>
      <c r="D29" s="1" t="s">
        <v>338</v>
      </c>
      <c r="E29" s="1" t="s">
        <v>724</v>
      </c>
      <c r="F29" s="2">
        <v>284</v>
      </c>
      <c r="G29" s="2" t="s">
        <v>10</v>
      </c>
      <c r="H29" s="1">
        <v>691</v>
      </c>
      <c r="I29" s="1">
        <v>5</v>
      </c>
      <c r="J29" s="1">
        <v>55</v>
      </c>
      <c r="K29" s="1">
        <v>178</v>
      </c>
      <c r="L29" s="1">
        <v>5</v>
      </c>
      <c r="M29" s="1">
        <v>60</v>
      </c>
      <c r="N29" s="1">
        <v>2</v>
      </c>
      <c r="O29" s="1">
        <v>2</v>
      </c>
      <c r="P29" s="1">
        <v>47</v>
      </c>
      <c r="Q29" s="1">
        <v>3</v>
      </c>
      <c r="R29" s="1">
        <v>17</v>
      </c>
      <c r="S29" s="1">
        <v>0</v>
      </c>
      <c r="T29" s="1">
        <v>1</v>
      </c>
      <c r="U29" s="1">
        <v>6</v>
      </c>
      <c r="V29" s="1">
        <v>3</v>
      </c>
      <c r="W29" s="1">
        <v>0</v>
      </c>
      <c r="X29" s="17">
        <v>9</v>
      </c>
      <c r="Y29" s="1">
        <f t="shared" si="0"/>
        <v>393</v>
      </c>
      <c r="Z29" s="1">
        <f t="shared" si="1"/>
        <v>298</v>
      </c>
      <c r="AA29" s="15">
        <f t="shared" si="2"/>
        <v>0.56874095513748191</v>
      </c>
      <c r="AB29" s="15">
        <f t="shared" si="3"/>
        <v>0.43125904486251809</v>
      </c>
    </row>
    <row r="30" spans="1:38" x14ac:dyDescent="0.25">
      <c r="A30" s="2">
        <v>4</v>
      </c>
      <c r="B30" s="2" t="s">
        <v>35</v>
      </c>
      <c r="C30" s="2">
        <v>43</v>
      </c>
      <c r="D30" s="1" t="s">
        <v>338</v>
      </c>
      <c r="E30" s="1" t="s">
        <v>724</v>
      </c>
      <c r="F30" s="2">
        <v>284</v>
      </c>
      <c r="G30" s="2" t="s">
        <v>11</v>
      </c>
      <c r="H30" s="1">
        <v>691</v>
      </c>
      <c r="I30" s="1">
        <v>4</v>
      </c>
      <c r="J30" s="1">
        <v>52</v>
      </c>
      <c r="K30" s="1">
        <v>148</v>
      </c>
      <c r="L30" s="1">
        <v>2</v>
      </c>
      <c r="M30" s="1">
        <v>54</v>
      </c>
      <c r="N30" s="1">
        <v>5</v>
      </c>
      <c r="O30" s="1">
        <v>2</v>
      </c>
      <c r="P30" s="1">
        <v>43</v>
      </c>
      <c r="Q30" s="1">
        <v>3</v>
      </c>
      <c r="R30" s="1">
        <v>15</v>
      </c>
      <c r="S30" s="1">
        <v>0</v>
      </c>
      <c r="T30" s="1">
        <v>0</v>
      </c>
      <c r="U30" s="1">
        <v>12</v>
      </c>
      <c r="V30" s="1">
        <v>1</v>
      </c>
      <c r="W30" s="1">
        <v>0</v>
      </c>
      <c r="X30" s="17">
        <v>7</v>
      </c>
      <c r="Y30" s="1">
        <f t="shared" si="0"/>
        <v>348</v>
      </c>
      <c r="Z30" s="1">
        <f t="shared" si="1"/>
        <v>343</v>
      </c>
      <c r="AA30" s="15">
        <f t="shared" si="2"/>
        <v>0.50361794500723589</v>
      </c>
      <c r="AB30" s="15">
        <f t="shared" si="3"/>
        <v>0.49638205499276411</v>
      </c>
    </row>
    <row r="31" spans="1:38" x14ac:dyDescent="0.25">
      <c r="A31" s="2">
        <v>5</v>
      </c>
      <c r="B31" s="2" t="s">
        <v>35</v>
      </c>
      <c r="C31" s="2">
        <v>43</v>
      </c>
      <c r="D31" s="1" t="s">
        <v>338</v>
      </c>
      <c r="E31" s="1" t="s">
        <v>724</v>
      </c>
      <c r="F31" s="2">
        <v>284</v>
      </c>
      <c r="G31" s="2" t="s">
        <v>12</v>
      </c>
      <c r="H31" s="1">
        <v>691</v>
      </c>
      <c r="I31" s="1">
        <v>9</v>
      </c>
      <c r="J31" s="1">
        <v>54</v>
      </c>
      <c r="K31" s="1">
        <v>193</v>
      </c>
      <c r="L31" s="1">
        <v>0</v>
      </c>
      <c r="M31" s="1">
        <v>65</v>
      </c>
      <c r="N31" s="1">
        <v>2</v>
      </c>
      <c r="O31" s="1">
        <v>3</v>
      </c>
      <c r="P31" s="1">
        <v>28</v>
      </c>
      <c r="Q31" s="1">
        <v>0</v>
      </c>
      <c r="R31" s="1">
        <v>6</v>
      </c>
      <c r="S31" s="1">
        <v>0</v>
      </c>
      <c r="T31" s="1">
        <v>0</v>
      </c>
      <c r="U31" s="1">
        <v>9</v>
      </c>
      <c r="V31" s="1">
        <v>4</v>
      </c>
      <c r="W31" s="1">
        <v>1</v>
      </c>
      <c r="X31" s="17">
        <v>6</v>
      </c>
      <c r="Y31" s="1">
        <f t="shared" si="0"/>
        <v>380</v>
      </c>
      <c r="Z31" s="1">
        <f t="shared" si="1"/>
        <v>311</v>
      </c>
      <c r="AA31" s="15">
        <f t="shared" si="2"/>
        <v>0.54992764109985526</v>
      </c>
      <c r="AB31" s="15">
        <f t="shared" si="3"/>
        <v>0.45007235890014474</v>
      </c>
    </row>
    <row r="32" spans="1:38" x14ac:dyDescent="0.25">
      <c r="A32" s="2">
        <v>6</v>
      </c>
      <c r="B32" s="2" t="s">
        <v>35</v>
      </c>
      <c r="C32" s="2">
        <v>43</v>
      </c>
      <c r="D32" s="1" t="s">
        <v>338</v>
      </c>
      <c r="E32" s="1" t="s">
        <v>724</v>
      </c>
      <c r="F32" s="2">
        <v>284</v>
      </c>
      <c r="G32" s="2" t="s">
        <v>13</v>
      </c>
      <c r="H32" s="1">
        <v>691</v>
      </c>
      <c r="I32" s="1">
        <v>5</v>
      </c>
      <c r="J32" s="1">
        <v>59</v>
      </c>
      <c r="K32" s="1">
        <v>196</v>
      </c>
      <c r="L32" s="1">
        <v>3</v>
      </c>
      <c r="M32" s="1">
        <v>60</v>
      </c>
      <c r="N32" s="1">
        <v>7</v>
      </c>
      <c r="O32" s="1">
        <v>2</v>
      </c>
      <c r="P32" s="1">
        <v>32</v>
      </c>
      <c r="Q32" s="1">
        <v>4</v>
      </c>
      <c r="R32" s="1">
        <v>11</v>
      </c>
      <c r="S32" s="1">
        <v>0</v>
      </c>
      <c r="T32" s="1">
        <v>0</v>
      </c>
      <c r="U32" s="1">
        <v>16</v>
      </c>
      <c r="V32" s="1">
        <v>4</v>
      </c>
      <c r="W32" s="1">
        <v>1</v>
      </c>
      <c r="X32" s="17">
        <v>8</v>
      </c>
      <c r="Y32" s="1">
        <f t="shared" si="0"/>
        <v>408</v>
      </c>
      <c r="Z32" s="1">
        <f t="shared" si="1"/>
        <v>283</v>
      </c>
      <c r="AA32" s="15">
        <f t="shared" si="2"/>
        <v>0.59044862518089725</v>
      </c>
      <c r="AB32" s="15">
        <f t="shared" si="3"/>
        <v>0.40955137481910275</v>
      </c>
    </row>
    <row r="33" spans="1:28" x14ac:dyDescent="0.25">
      <c r="A33" s="2">
        <v>7</v>
      </c>
      <c r="B33" s="2" t="s">
        <v>35</v>
      </c>
      <c r="C33" s="2">
        <v>43</v>
      </c>
      <c r="D33" s="1" t="s">
        <v>338</v>
      </c>
      <c r="E33" s="1" t="s">
        <v>724</v>
      </c>
      <c r="F33" s="2">
        <v>284</v>
      </c>
      <c r="G33" s="2" t="s">
        <v>14</v>
      </c>
      <c r="H33" s="1">
        <v>691</v>
      </c>
      <c r="I33" s="1">
        <v>9</v>
      </c>
      <c r="J33" s="1">
        <v>58</v>
      </c>
      <c r="K33" s="1">
        <v>181</v>
      </c>
      <c r="L33" s="1">
        <v>1</v>
      </c>
      <c r="M33" s="1">
        <v>48</v>
      </c>
      <c r="N33" s="1">
        <v>1</v>
      </c>
      <c r="O33" s="1">
        <v>4</v>
      </c>
      <c r="P33" s="1">
        <v>45</v>
      </c>
      <c r="Q33" s="1">
        <v>1</v>
      </c>
      <c r="R33" s="1">
        <v>14</v>
      </c>
      <c r="S33" s="1">
        <v>3</v>
      </c>
      <c r="T33" s="1">
        <v>0</v>
      </c>
      <c r="U33" s="1">
        <v>12</v>
      </c>
      <c r="V33" s="1">
        <v>3</v>
      </c>
      <c r="W33" s="1">
        <v>1</v>
      </c>
      <c r="X33" s="17">
        <v>5</v>
      </c>
      <c r="Y33" s="1">
        <f t="shared" si="0"/>
        <v>386</v>
      </c>
      <c r="Z33" s="1">
        <f t="shared" si="1"/>
        <v>305</v>
      </c>
      <c r="AA33" s="15">
        <f t="shared" si="2"/>
        <v>0.55861070911722144</v>
      </c>
      <c r="AB33" s="15">
        <f t="shared" si="3"/>
        <v>0.44138929088277856</v>
      </c>
    </row>
    <row r="34" spans="1:28" x14ac:dyDescent="0.25">
      <c r="A34" s="2">
        <v>8</v>
      </c>
      <c r="B34" s="2" t="s">
        <v>35</v>
      </c>
      <c r="C34" s="2">
        <v>43</v>
      </c>
      <c r="D34" s="1" t="s">
        <v>338</v>
      </c>
      <c r="E34" s="1" t="s">
        <v>724</v>
      </c>
      <c r="F34" s="2">
        <v>284</v>
      </c>
      <c r="G34" s="2" t="s">
        <v>15</v>
      </c>
      <c r="H34" s="1">
        <v>691</v>
      </c>
      <c r="I34" s="1">
        <v>11</v>
      </c>
      <c r="J34" s="1">
        <v>45</v>
      </c>
      <c r="K34" s="1">
        <v>193</v>
      </c>
      <c r="L34" s="1">
        <v>0</v>
      </c>
      <c r="M34" s="1">
        <v>55</v>
      </c>
      <c r="N34" s="1">
        <v>0</v>
      </c>
      <c r="O34" s="1">
        <v>2</v>
      </c>
      <c r="P34" s="1">
        <v>38</v>
      </c>
      <c r="Q34" s="1">
        <v>2</v>
      </c>
      <c r="R34" s="1">
        <v>10</v>
      </c>
      <c r="S34" s="1">
        <v>2</v>
      </c>
      <c r="T34" s="1">
        <v>0</v>
      </c>
      <c r="U34" s="1">
        <v>15</v>
      </c>
      <c r="V34" s="1">
        <v>2</v>
      </c>
      <c r="W34" s="1">
        <v>0</v>
      </c>
      <c r="X34" s="17">
        <v>6</v>
      </c>
      <c r="Y34" s="1">
        <f t="shared" si="0"/>
        <v>381</v>
      </c>
      <c r="Z34" s="1">
        <f t="shared" si="1"/>
        <v>310</v>
      </c>
      <c r="AA34" s="15">
        <f t="shared" si="2"/>
        <v>0.55137481910274966</v>
      </c>
      <c r="AB34" s="15">
        <f t="shared" si="3"/>
        <v>0.44862518089725034</v>
      </c>
    </row>
    <row r="35" spans="1:28" x14ac:dyDescent="0.25">
      <c r="A35" s="2">
        <v>9</v>
      </c>
      <c r="B35" s="2" t="s">
        <v>35</v>
      </c>
      <c r="C35" s="2">
        <v>43</v>
      </c>
      <c r="D35" s="1" t="s">
        <v>338</v>
      </c>
      <c r="E35" s="1" t="s">
        <v>724</v>
      </c>
      <c r="F35" s="2">
        <v>285</v>
      </c>
      <c r="G35" s="2" t="s">
        <v>10</v>
      </c>
      <c r="H35" s="1">
        <v>704</v>
      </c>
      <c r="I35" s="1">
        <v>15</v>
      </c>
      <c r="J35" s="1">
        <v>159</v>
      </c>
      <c r="K35" s="1">
        <v>62</v>
      </c>
      <c r="L35" s="1">
        <v>7</v>
      </c>
      <c r="M35" s="1">
        <v>41</v>
      </c>
      <c r="N35" s="1">
        <v>1</v>
      </c>
      <c r="O35" s="1">
        <v>2</v>
      </c>
      <c r="P35" s="1">
        <v>44</v>
      </c>
      <c r="Q35" s="1">
        <v>1</v>
      </c>
      <c r="R35" s="1">
        <v>4</v>
      </c>
      <c r="S35" s="1">
        <v>1</v>
      </c>
      <c r="T35" s="1">
        <v>0</v>
      </c>
      <c r="U35" s="1">
        <v>5</v>
      </c>
      <c r="V35" s="1">
        <v>11</v>
      </c>
      <c r="W35" s="1">
        <v>0</v>
      </c>
      <c r="X35" s="17">
        <v>29</v>
      </c>
      <c r="Y35" s="1">
        <f t="shared" si="0"/>
        <v>382</v>
      </c>
      <c r="Z35" s="1">
        <f t="shared" si="1"/>
        <v>322</v>
      </c>
      <c r="AA35" s="15">
        <f t="shared" si="2"/>
        <v>0.54261363636363635</v>
      </c>
      <c r="AB35" s="15">
        <f t="shared" si="3"/>
        <v>0.45738636363636365</v>
      </c>
    </row>
    <row r="36" spans="1:28" x14ac:dyDescent="0.25">
      <c r="A36" s="2">
        <v>10</v>
      </c>
      <c r="B36" s="2" t="s">
        <v>35</v>
      </c>
      <c r="C36" s="2">
        <v>43</v>
      </c>
      <c r="D36" s="1" t="s">
        <v>338</v>
      </c>
      <c r="E36" s="1" t="s">
        <v>724</v>
      </c>
      <c r="F36" s="2">
        <v>285</v>
      </c>
      <c r="G36" s="2" t="s">
        <v>11</v>
      </c>
      <c r="H36" s="1">
        <v>705</v>
      </c>
      <c r="I36" s="1">
        <v>12</v>
      </c>
      <c r="J36" s="1">
        <v>134</v>
      </c>
      <c r="K36" s="1">
        <v>82</v>
      </c>
      <c r="L36" s="1">
        <v>4</v>
      </c>
      <c r="M36" s="1">
        <v>39</v>
      </c>
      <c r="N36" s="1">
        <v>4</v>
      </c>
      <c r="O36" s="1">
        <v>2</v>
      </c>
      <c r="P36" s="1">
        <v>51</v>
      </c>
      <c r="Q36" s="1">
        <v>1</v>
      </c>
      <c r="R36" s="1">
        <v>10</v>
      </c>
      <c r="S36" s="1">
        <v>0</v>
      </c>
      <c r="T36" s="1">
        <v>1</v>
      </c>
      <c r="U36" s="1">
        <v>13</v>
      </c>
      <c r="V36" s="1">
        <v>14</v>
      </c>
      <c r="W36" s="1">
        <v>3</v>
      </c>
      <c r="X36" s="17">
        <v>17</v>
      </c>
      <c r="Y36" s="1">
        <f t="shared" si="0"/>
        <v>387</v>
      </c>
      <c r="Z36" s="1">
        <f t="shared" si="1"/>
        <v>318</v>
      </c>
      <c r="AA36" s="15">
        <f t="shared" si="2"/>
        <v>0.54893617021276597</v>
      </c>
      <c r="AB36" s="15">
        <f t="shared" si="3"/>
        <v>0.45106382978723403</v>
      </c>
    </row>
    <row r="37" spans="1:28" x14ac:dyDescent="0.25">
      <c r="A37" s="2">
        <v>11</v>
      </c>
      <c r="B37" s="2" t="s">
        <v>35</v>
      </c>
      <c r="C37" s="2">
        <v>43</v>
      </c>
      <c r="D37" s="1" t="s">
        <v>338</v>
      </c>
      <c r="E37" s="1" t="s">
        <v>724</v>
      </c>
      <c r="F37" s="2">
        <v>285</v>
      </c>
      <c r="G37" s="2" t="s">
        <v>12</v>
      </c>
      <c r="H37" s="1">
        <v>705</v>
      </c>
      <c r="I37" s="1">
        <v>6</v>
      </c>
      <c r="J37" s="1">
        <v>134</v>
      </c>
      <c r="K37" s="1">
        <v>75</v>
      </c>
      <c r="L37" s="1">
        <v>2</v>
      </c>
      <c r="M37" s="1">
        <v>28</v>
      </c>
      <c r="N37" s="1">
        <v>7</v>
      </c>
      <c r="O37" s="1">
        <v>1</v>
      </c>
      <c r="P37" s="1">
        <v>51</v>
      </c>
      <c r="Q37" s="1">
        <v>2</v>
      </c>
      <c r="R37" s="1">
        <v>6</v>
      </c>
      <c r="S37" s="1">
        <v>0</v>
      </c>
      <c r="T37" s="1">
        <v>1</v>
      </c>
      <c r="U37" s="1">
        <v>11</v>
      </c>
      <c r="V37" s="1">
        <v>21</v>
      </c>
      <c r="W37" s="1">
        <v>0</v>
      </c>
      <c r="X37" s="17">
        <v>16</v>
      </c>
      <c r="Y37" s="1">
        <f t="shared" si="0"/>
        <v>361</v>
      </c>
      <c r="Z37" s="1">
        <f t="shared" si="1"/>
        <v>344</v>
      </c>
      <c r="AA37" s="15">
        <f t="shared" si="2"/>
        <v>0.51205673758865244</v>
      </c>
      <c r="AB37" s="15">
        <f t="shared" si="3"/>
        <v>0.4879432624113475</v>
      </c>
    </row>
    <row r="38" spans="1:28" x14ac:dyDescent="0.25">
      <c r="A38" s="2">
        <v>12</v>
      </c>
      <c r="B38" s="2" t="s">
        <v>35</v>
      </c>
      <c r="C38" s="2">
        <v>43</v>
      </c>
      <c r="D38" s="1" t="s">
        <v>338</v>
      </c>
      <c r="E38" s="1" t="s">
        <v>724</v>
      </c>
      <c r="F38" s="2">
        <v>286</v>
      </c>
      <c r="G38" s="2" t="s">
        <v>10</v>
      </c>
      <c r="H38" s="1">
        <v>636</v>
      </c>
      <c r="I38" s="1">
        <v>8</v>
      </c>
      <c r="J38" s="1">
        <v>115</v>
      </c>
      <c r="K38" s="1">
        <v>105</v>
      </c>
      <c r="L38" s="1">
        <v>3</v>
      </c>
      <c r="M38" s="1">
        <v>23</v>
      </c>
      <c r="N38" s="1">
        <v>2</v>
      </c>
      <c r="O38" s="1">
        <v>0</v>
      </c>
      <c r="P38" s="1">
        <v>11</v>
      </c>
      <c r="Q38" s="1">
        <v>3</v>
      </c>
      <c r="R38" s="1">
        <v>7</v>
      </c>
      <c r="S38" s="1">
        <v>0</v>
      </c>
      <c r="T38" s="1">
        <v>0</v>
      </c>
      <c r="U38" s="1">
        <v>5</v>
      </c>
      <c r="V38" s="1">
        <v>7</v>
      </c>
      <c r="W38" s="1">
        <v>3</v>
      </c>
      <c r="X38" s="17">
        <v>11</v>
      </c>
      <c r="Y38" s="1">
        <f t="shared" si="0"/>
        <v>303</v>
      </c>
      <c r="Z38" s="1">
        <f t="shared" si="1"/>
        <v>333</v>
      </c>
      <c r="AA38" s="15">
        <f t="shared" si="2"/>
        <v>0.47641509433962265</v>
      </c>
      <c r="AB38" s="15">
        <f t="shared" si="3"/>
        <v>0.52358490566037741</v>
      </c>
    </row>
    <row r="39" spans="1:28" x14ac:dyDescent="0.25">
      <c r="A39" s="2">
        <v>13</v>
      </c>
      <c r="B39" s="2" t="s">
        <v>35</v>
      </c>
      <c r="C39" s="2">
        <v>43</v>
      </c>
      <c r="D39" s="1" t="s">
        <v>338</v>
      </c>
      <c r="E39" s="1" t="s">
        <v>724</v>
      </c>
      <c r="F39" s="2">
        <v>286</v>
      </c>
      <c r="G39" s="2" t="s">
        <v>11</v>
      </c>
      <c r="H39" s="1">
        <v>637</v>
      </c>
      <c r="I39" s="1">
        <v>10</v>
      </c>
      <c r="J39" s="1">
        <v>128</v>
      </c>
      <c r="K39" s="1">
        <v>115</v>
      </c>
      <c r="L39" s="1">
        <v>5</v>
      </c>
      <c r="M39" s="1">
        <v>11</v>
      </c>
      <c r="N39" s="1">
        <v>2</v>
      </c>
      <c r="O39" s="1">
        <v>2</v>
      </c>
      <c r="P39" s="1">
        <v>11</v>
      </c>
      <c r="Q39" s="1">
        <v>4</v>
      </c>
      <c r="R39" s="1">
        <v>1</v>
      </c>
      <c r="S39" s="1">
        <v>0</v>
      </c>
      <c r="T39" s="1">
        <v>0</v>
      </c>
      <c r="U39" s="1">
        <v>5</v>
      </c>
      <c r="V39" s="1">
        <v>11</v>
      </c>
      <c r="W39" s="1">
        <v>0</v>
      </c>
      <c r="X39" s="17">
        <v>9</v>
      </c>
      <c r="Y39" s="1">
        <f t="shared" si="0"/>
        <v>314</v>
      </c>
      <c r="Z39" s="1">
        <f t="shared" si="1"/>
        <v>323</v>
      </c>
      <c r="AA39" s="15">
        <f t="shared" si="2"/>
        <v>0.49293563579277866</v>
      </c>
      <c r="AB39" s="15">
        <f t="shared" si="3"/>
        <v>0.50706436420722134</v>
      </c>
    </row>
    <row r="40" spans="1:28" x14ac:dyDescent="0.25">
      <c r="A40" s="2">
        <v>14</v>
      </c>
      <c r="B40" s="2" t="s">
        <v>35</v>
      </c>
      <c r="C40" s="2">
        <v>43</v>
      </c>
      <c r="D40" s="1" t="s">
        <v>338</v>
      </c>
      <c r="E40" s="1" t="s">
        <v>724</v>
      </c>
      <c r="F40" s="2">
        <v>287</v>
      </c>
      <c r="G40" s="2" t="s">
        <v>10</v>
      </c>
      <c r="H40" s="1"/>
      <c r="I40" s="144" t="s">
        <v>729</v>
      </c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6"/>
    </row>
    <row r="41" spans="1:28" x14ac:dyDescent="0.25">
      <c r="A41" s="2">
        <v>15</v>
      </c>
      <c r="B41" s="2" t="s">
        <v>35</v>
      </c>
      <c r="C41" s="2">
        <v>43</v>
      </c>
      <c r="D41" s="1" t="s">
        <v>338</v>
      </c>
      <c r="E41" s="1" t="s">
        <v>724</v>
      </c>
      <c r="F41" s="2">
        <v>287</v>
      </c>
      <c r="G41" s="2" t="s">
        <v>11</v>
      </c>
      <c r="H41" s="1">
        <v>667</v>
      </c>
      <c r="I41" s="1">
        <v>15</v>
      </c>
      <c r="J41" s="1">
        <v>125</v>
      </c>
      <c r="K41" s="1">
        <v>127</v>
      </c>
      <c r="L41" s="1">
        <v>1</v>
      </c>
      <c r="M41" s="1">
        <v>19</v>
      </c>
      <c r="N41" s="1">
        <v>3</v>
      </c>
      <c r="O41" s="1">
        <v>5</v>
      </c>
      <c r="P41" s="1">
        <v>11</v>
      </c>
      <c r="Q41" s="1">
        <v>6</v>
      </c>
      <c r="R41" s="1">
        <v>5</v>
      </c>
      <c r="S41" s="1">
        <v>2</v>
      </c>
      <c r="T41" s="1">
        <v>0</v>
      </c>
      <c r="U41" s="1">
        <v>9</v>
      </c>
      <c r="V41" s="1">
        <v>3</v>
      </c>
      <c r="W41" s="1">
        <v>1</v>
      </c>
      <c r="X41" s="17">
        <v>11</v>
      </c>
      <c r="Y41" s="1">
        <f t="shared" si="0"/>
        <v>343</v>
      </c>
      <c r="Z41" s="1">
        <f t="shared" si="1"/>
        <v>324</v>
      </c>
      <c r="AA41" s="15">
        <f t="shared" si="2"/>
        <v>0.5142428785607196</v>
      </c>
      <c r="AB41" s="15">
        <f t="shared" si="3"/>
        <v>0.48575712143928035</v>
      </c>
    </row>
    <row r="42" spans="1:28" x14ac:dyDescent="0.25">
      <c r="A42" s="2">
        <v>16</v>
      </c>
      <c r="B42" s="2" t="s">
        <v>35</v>
      </c>
      <c r="C42" s="2">
        <v>43</v>
      </c>
      <c r="D42" s="1" t="s">
        <v>338</v>
      </c>
      <c r="E42" s="1" t="s">
        <v>724</v>
      </c>
      <c r="F42" s="2">
        <v>288</v>
      </c>
      <c r="G42" s="2" t="s">
        <v>10</v>
      </c>
      <c r="H42" s="1">
        <v>633</v>
      </c>
      <c r="I42" s="1">
        <v>15</v>
      </c>
      <c r="J42" s="1">
        <v>130</v>
      </c>
      <c r="K42" s="1">
        <v>108</v>
      </c>
      <c r="L42" s="1">
        <v>4</v>
      </c>
      <c r="M42" s="1">
        <v>11</v>
      </c>
      <c r="N42" s="1">
        <v>0</v>
      </c>
      <c r="O42" s="1">
        <v>0</v>
      </c>
      <c r="P42" s="1">
        <v>17</v>
      </c>
      <c r="Q42" s="1">
        <v>18</v>
      </c>
      <c r="R42" s="1">
        <v>3</v>
      </c>
      <c r="S42" s="1">
        <v>0</v>
      </c>
      <c r="T42" s="1">
        <v>0</v>
      </c>
      <c r="U42" s="1">
        <v>5</v>
      </c>
      <c r="V42" s="1">
        <v>8</v>
      </c>
      <c r="W42" s="1">
        <v>4</v>
      </c>
      <c r="X42" s="17">
        <v>3</v>
      </c>
      <c r="Y42" s="1">
        <f t="shared" si="0"/>
        <v>326</v>
      </c>
      <c r="Z42" s="1">
        <f t="shared" si="1"/>
        <v>307</v>
      </c>
      <c r="AA42" s="15">
        <f t="shared" si="2"/>
        <v>0.51500789889415477</v>
      </c>
      <c r="AB42" s="15">
        <f t="shared" si="3"/>
        <v>0.48499210110584517</v>
      </c>
    </row>
    <row r="43" spans="1:28" x14ac:dyDescent="0.25">
      <c r="A43" s="2">
        <v>17</v>
      </c>
      <c r="B43" s="2" t="s">
        <v>35</v>
      </c>
      <c r="C43" s="2">
        <v>43</v>
      </c>
      <c r="D43" s="1" t="s">
        <v>338</v>
      </c>
      <c r="E43" s="1" t="s">
        <v>724</v>
      </c>
      <c r="F43" s="2">
        <v>288</v>
      </c>
      <c r="G43" s="2" t="s">
        <v>11</v>
      </c>
      <c r="H43" s="1">
        <v>634</v>
      </c>
      <c r="I43" s="1">
        <v>12</v>
      </c>
      <c r="J43" s="1">
        <v>139</v>
      </c>
      <c r="K43" s="1">
        <v>95</v>
      </c>
      <c r="L43" s="1">
        <v>4</v>
      </c>
      <c r="M43" s="1">
        <v>28</v>
      </c>
      <c r="N43" s="1">
        <v>4</v>
      </c>
      <c r="O43" s="1">
        <v>0</v>
      </c>
      <c r="P43" s="1">
        <v>18</v>
      </c>
      <c r="Q43" s="1">
        <v>18</v>
      </c>
      <c r="R43" s="1">
        <v>8</v>
      </c>
      <c r="S43" s="1">
        <v>1</v>
      </c>
      <c r="T43" s="1">
        <v>0</v>
      </c>
      <c r="U43" s="1">
        <v>7</v>
      </c>
      <c r="V43" s="1">
        <v>4</v>
      </c>
      <c r="W43" s="1">
        <v>0</v>
      </c>
      <c r="X43" s="17">
        <v>13</v>
      </c>
      <c r="Y43" s="1">
        <f t="shared" si="0"/>
        <v>351</v>
      </c>
      <c r="Z43" s="1">
        <f t="shared" si="1"/>
        <v>283</v>
      </c>
      <c r="AA43" s="15">
        <f t="shared" si="2"/>
        <v>0.55362776025236593</v>
      </c>
      <c r="AB43" s="15">
        <f t="shared" si="3"/>
        <v>0.44637223974763407</v>
      </c>
    </row>
    <row r="44" spans="1:28" x14ac:dyDescent="0.25">
      <c r="A44" s="2">
        <v>18</v>
      </c>
      <c r="B44" s="2" t="s">
        <v>35</v>
      </c>
      <c r="C44" s="2">
        <v>43</v>
      </c>
      <c r="D44" s="1" t="s">
        <v>338</v>
      </c>
      <c r="E44" s="1" t="s">
        <v>724</v>
      </c>
      <c r="F44" s="2">
        <v>289</v>
      </c>
      <c r="G44" s="2" t="s">
        <v>10</v>
      </c>
      <c r="H44" s="1">
        <v>683</v>
      </c>
      <c r="I44" s="1">
        <v>10</v>
      </c>
      <c r="J44" s="1">
        <v>138</v>
      </c>
      <c r="K44" s="1">
        <v>125</v>
      </c>
      <c r="L44" s="1">
        <v>1</v>
      </c>
      <c r="M44" s="1">
        <v>16</v>
      </c>
      <c r="N44" s="1">
        <v>2</v>
      </c>
      <c r="O44" s="1">
        <v>5</v>
      </c>
      <c r="P44" s="1">
        <v>6</v>
      </c>
      <c r="Q44" s="1">
        <v>2</v>
      </c>
      <c r="R44" s="1">
        <v>8</v>
      </c>
      <c r="S44" s="1">
        <v>1</v>
      </c>
      <c r="T44" s="1">
        <v>0</v>
      </c>
      <c r="U44" s="1">
        <v>3</v>
      </c>
      <c r="V44" s="1">
        <v>12</v>
      </c>
      <c r="W44" s="1">
        <v>5</v>
      </c>
      <c r="X44" s="17">
        <v>6</v>
      </c>
      <c r="Y44" s="1">
        <f t="shared" si="0"/>
        <v>340</v>
      </c>
      <c r="Z44" s="1">
        <f t="shared" si="1"/>
        <v>343</v>
      </c>
      <c r="AA44" s="15">
        <f t="shared" si="2"/>
        <v>0.49780380673499269</v>
      </c>
      <c r="AB44" s="15">
        <f t="shared" si="3"/>
        <v>0.50219619326500731</v>
      </c>
    </row>
    <row r="45" spans="1:28" x14ac:dyDescent="0.25">
      <c r="A45" s="2">
        <v>19</v>
      </c>
      <c r="B45" s="2" t="s">
        <v>35</v>
      </c>
      <c r="C45" s="2">
        <v>43</v>
      </c>
      <c r="D45" s="1" t="s">
        <v>338</v>
      </c>
      <c r="E45" s="1" t="s">
        <v>724</v>
      </c>
      <c r="F45" s="2">
        <v>289</v>
      </c>
      <c r="G45" s="2" t="s">
        <v>11</v>
      </c>
      <c r="H45" s="1">
        <v>684</v>
      </c>
      <c r="I45" s="1">
        <v>9</v>
      </c>
      <c r="J45" s="1">
        <v>133</v>
      </c>
      <c r="K45" s="1">
        <v>111</v>
      </c>
      <c r="L45" s="1">
        <v>1</v>
      </c>
      <c r="M45" s="1">
        <v>23</v>
      </c>
      <c r="N45" s="1">
        <v>1</v>
      </c>
      <c r="O45" s="1">
        <v>4</v>
      </c>
      <c r="P45" s="1">
        <v>6</v>
      </c>
      <c r="Q45" s="1">
        <v>2</v>
      </c>
      <c r="R45" s="1">
        <v>9</v>
      </c>
      <c r="S45" s="1">
        <v>0</v>
      </c>
      <c r="T45" s="1">
        <v>0</v>
      </c>
      <c r="U45" s="1">
        <v>4</v>
      </c>
      <c r="V45" s="1">
        <v>7</v>
      </c>
      <c r="W45" s="1">
        <v>8</v>
      </c>
      <c r="X45" s="17">
        <v>8</v>
      </c>
      <c r="Y45" s="1">
        <f t="shared" si="0"/>
        <v>326</v>
      </c>
      <c r="Z45" s="1">
        <f t="shared" si="1"/>
        <v>358</v>
      </c>
      <c r="AA45" s="15">
        <f t="shared" si="2"/>
        <v>0.47660818713450293</v>
      </c>
      <c r="AB45" s="15">
        <f t="shared" si="3"/>
        <v>0.52339181286549707</v>
      </c>
    </row>
    <row r="46" spans="1:28" x14ac:dyDescent="0.25">
      <c r="A46" s="2">
        <v>20</v>
      </c>
      <c r="B46" s="2" t="s">
        <v>35</v>
      </c>
      <c r="C46" s="2">
        <v>43</v>
      </c>
      <c r="D46" s="1" t="s">
        <v>338</v>
      </c>
      <c r="E46" s="1" t="s">
        <v>724</v>
      </c>
      <c r="F46" s="2">
        <v>290</v>
      </c>
      <c r="G46" s="2" t="s">
        <v>10</v>
      </c>
      <c r="H46" s="1">
        <v>604</v>
      </c>
      <c r="I46" s="1">
        <v>2</v>
      </c>
      <c r="J46" s="1">
        <v>111</v>
      </c>
      <c r="K46" s="1">
        <v>181</v>
      </c>
      <c r="L46" s="1">
        <v>0</v>
      </c>
      <c r="M46" s="1">
        <v>19</v>
      </c>
      <c r="N46" s="1">
        <v>1</v>
      </c>
      <c r="O46" s="1">
        <v>1</v>
      </c>
      <c r="P46" s="1">
        <v>51</v>
      </c>
      <c r="Q46" s="1">
        <v>2</v>
      </c>
      <c r="R46" s="1">
        <v>6</v>
      </c>
      <c r="S46" s="1">
        <v>0</v>
      </c>
      <c r="T46" s="1">
        <v>0</v>
      </c>
      <c r="U46" s="1">
        <v>7</v>
      </c>
      <c r="V46" s="1">
        <v>4</v>
      </c>
      <c r="W46" s="1">
        <v>2</v>
      </c>
      <c r="X46" s="17">
        <v>15</v>
      </c>
      <c r="Y46" s="1">
        <f t="shared" si="0"/>
        <v>402</v>
      </c>
      <c r="Z46" s="1">
        <f t="shared" si="1"/>
        <v>202</v>
      </c>
      <c r="AA46" s="15">
        <f t="shared" si="2"/>
        <v>0.66556291390728473</v>
      </c>
      <c r="AB46" s="15">
        <f t="shared" si="3"/>
        <v>0.33443708609271522</v>
      </c>
    </row>
    <row r="47" spans="1:28" x14ac:dyDescent="0.25">
      <c r="A47" s="2">
        <v>21</v>
      </c>
      <c r="B47" s="2" t="s">
        <v>35</v>
      </c>
      <c r="C47" s="2">
        <v>43</v>
      </c>
      <c r="D47" s="1" t="s">
        <v>338</v>
      </c>
      <c r="E47" s="1" t="s">
        <v>724</v>
      </c>
      <c r="F47" s="2">
        <v>290</v>
      </c>
      <c r="G47" s="2" t="s">
        <v>11</v>
      </c>
      <c r="H47" s="1">
        <v>604</v>
      </c>
      <c r="I47" s="1">
        <v>4</v>
      </c>
      <c r="J47" s="1">
        <v>108</v>
      </c>
      <c r="K47" s="1">
        <v>210</v>
      </c>
      <c r="L47" s="1">
        <v>3</v>
      </c>
      <c r="M47" s="1">
        <v>14</v>
      </c>
      <c r="N47" s="1">
        <v>0</v>
      </c>
      <c r="O47" s="1">
        <v>1</v>
      </c>
      <c r="P47" s="1">
        <v>40</v>
      </c>
      <c r="Q47" s="1">
        <v>0</v>
      </c>
      <c r="R47" s="1">
        <v>8</v>
      </c>
      <c r="S47" s="1">
        <v>0</v>
      </c>
      <c r="T47" s="1">
        <v>6</v>
      </c>
      <c r="U47" s="1">
        <v>0</v>
      </c>
      <c r="V47" s="1">
        <v>0</v>
      </c>
      <c r="W47" s="1">
        <v>3</v>
      </c>
      <c r="X47" s="17">
        <v>6</v>
      </c>
      <c r="Y47" s="1">
        <f t="shared" si="0"/>
        <v>403</v>
      </c>
      <c r="Z47" s="1">
        <f t="shared" si="1"/>
        <v>201</v>
      </c>
      <c r="AA47" s="15">
        <f t="shared" si="2"/>
        <v>0.66721854304635764</v>
      </c>
      <c r="AB47" s="15">
        <f t="shared" si="3"/>
        <v>0.33278145695364236</v>
      </c>
    </row>
    <row r="48" spans="1:28" x14ac:dyDescent="0.25">
      <c r="A48" s="2">
        <v>22</v>
      </c>
      <c r="B48" s="2" t="s">
        <v>35</v>
      </c>
      <c r="C48" s="2">
        <v>43</v>
      </c>
      <c r="D48" s="1" t="s">
        <v>338</v>
      </c>
      <c r="E48" s="1" t="s">
        <v>724</v>
      </c>
      <c r="F48" s="2">
        <v>290</v>
      </c>
      <c r="G48" s="2" t="s">
        <v>12</v>
      </c>
      <c r="H48" s="1">
        <v>604</v>
      </c>
      <c r="I48" s="1">
        <v>7</v>
      </c>
      <c r="J48" s="1">
        <v>116</v>
      </c>
      <c r="K48" s="1">
        <v>214</v>
      </c>
      <c r="L48" s="1">
        <v>1</v>
      </c>
      <c r="M48" s="1">
        <v>7</v>
      </c>
      <c r="N48" s="1">
        <v>1</v>
      </c>
      <c r="O48" s="1">
        <v>1</v>
      </c>
      <c r="P48" s="1">
        <v>49</v>
      </c>
      <c r="Q48" s="1">
        <v>0</v>
      </c>
      <c r="R48" s="1">
        <v>3</v>
      </c>
      <c r="S48" s="1">
        <v>0</v>
      </c>
      <c r="T48" s="1">
        <v>1</v>
      </c>
      <c r="U48" s="1">
        <v>5</v>
      </c>
      <c r="V48" s="1">
        <v>3</v>
      </c>
      <c r="W48" s="1">
        <v>1</v>
      </c>
      <c r="X48" s="17">
        <v>10</v>
      </c>
      <c r="Y48" s="1">
        <f t="shared" si="0"/>
        <v>419</v>
      </c>
      <c r="Z48" s="1">
        <f t="shared" si="1"/>
        <v>185</v>
      </c>
      <c r="AA48" s="15">
        <f t="shared" si="2"/>
        <v>0.69370860927152322</v>
      </c>
      <c r="AB48" s="15">
        <f t="shared" si="3"/>
        <v>0.30629139072847683</v>
      </c>
    </row>
    <row r="49" spans="1:28" x14ac:dyDescent="0.25">
      <c r="A49" s="2">
        <v>23</v>
      </c>
      <c r="B49" s="2" t="s">
        <v>35</v>
      </c>
      <c r="C49" s="2">
        <v>43</v>
      </c>
      <c r="D49" s="1" t="s">
        <v>338</v>
      </c>
      <c r="E49" s="1" t="s">
        <v>724</v>
      </c>
      <c r="F49" s="2">
        <v>290</v>
      </c>
      <c r="G49" s="2" t="s">
        <v>13</v>
      </c>
      <c r="H49" s="1">
        <v>605</v>
      </c>
      <c r="I49" s="1">
        <v>6</v>
      </c>
      <c r="J49" s="1">
        <v>83</v>
      </c>
      <c r="K49" s="1">
        <v>181</v>
      </c>
      <c r="L49" s="1">
        <v>2</v>
      </c>
      <c r="M49" s="1">
        <v>12</v>
      </c>
      <c r="N49" s="1">
        <v>1</v>
      </c>
      <c r="O49" s="1">
        <v>0</v>
      </c>
      <c r="P49" s="1">
        <v>43</v>
      </c>
      <c r="Q49" s="1">
        <v>2</v>
      </c>
      <c r="R49" s="1">
        <v>4</v>
      </c>
      <c r="S49" s="1">
        <v>1</v>
      </c>
      <c r="T49" s="1">
        <v>0</v>
      </c>
      <c r="U49" s="1">
        <v>5</v>
      </c>
      <c r="V49" s="1">
        <v>7</v>
      </c>
      <c r="W49" s="1">
        <v>3</v>
      </c>
      <c r="X49" s="17">
        <v>9</v>
      </c>
      <c r="Y49" s="1">
        <f t="shared" si="0"/>
        <v>359</v>
      </c>
      <c r="Z49" s="1">
        <f t="shared" si="1"/>
        <v>246</v>
      </c>
      <c r="AA49" s="15">
        <f t="shared" si="2"/>
        <v>0.59338842975206607</v>
      </c>
      <c r="AB49" s="15">
        <f t="shared" si="3"/>
        <v>0.40661157024793387</v>
      </c>
    </row>
    <row r="50" spans="1:28" x14ac:dyDescent="0.25">
      <c r="A50" s="2">
        <v>24</v>
      </c>
      <c r="B50" s="2" t="s">
        <v>35</v>
      </c>
      <c r="C50" s="2">
        <v>43</v>
      </c>
      <c r="D50" s="1" t="s">
        <v>338</v>
      </c>
      <c r="E50" s="1" t="s">
        <v>724</v>
      </c>
      <c r="F50" s="2">
        <v>291</v>
      </c>
      <c r="G50" s="2" t="s">
        <v>10</v>
      </c>
      <c r="H50" s="1">
        <v>722</v>
      </c>
      <c r="I50" s="1">
        <v>6</v>
      </c>
      <c r="J50" s="1">
        <v>214</v>
      </c>
      <c r="K50" s="1">
        <v>182</v>
      </c>
      <c r="L50" s="1">
        <v>3</v>
      </c>
      <c r="M50" s="1">
        <v>7</v>
      </c>
      <c r="N50" s="1">
        <v>0</v>
      </c>
      <c r="O50" s="1">
        <v>3</v>
      </c>
      <c r="P50" s="1">
        <v>12</v>
      </c>
      <c r="Q50" s="1">
        <v>0</v>
      </c>
      <c r="R50" s="1">
        <v>9</v>
      </c>
      <c r="S50" s="1">
        <v>0</v>
      </c>
      <c r="T50" s="1">
        <v>0</v>
      </c>
      <c r="U50" s="1">
        <v>0</v>
      </c>
      <c r="V50" s="1">
        <v>15</v>
      </c>
      <c r="W50" s="1">
        <v>0</v>
      </c>
      <c r="X50" s="17">
        <v>11</v>
      </c>
      <c r="Y50" s="1">
        <f t="shared" si="0"/>
        <v>462</v>
      </c>
      <c r="Z50" s="1">
        <f t="shared" si="1"/>
        <v>260</v>
      </c>
      <c r="AA50" s="15">
        <f t="shared" si="2"/>
        <v>0.63988919667590027</v>
      </c>
      <c r="AB50" s="15">
        <f t="shared" si="3"/>
        <v>0.36011080332409973</v>
      </c>
    </row>
    <row r="51" spans="1:28" x14ac:dyDescent="0.25">
      <c r="A51" s="2">
        <v>25</v>
      </c>
      <c r="B51" s="2" t="s">
        <v>35</v>
      </c>
      <c r="C51" s="2">
        <v>43</v>
      </c>
      <c r="D51" s="1" t="s">
        <v>338</v>
      </c>
      <c r="E51" s="1" t="s">
        <v>724</v>
      </c>
      <c r="F51" s="2">
        <v>291</v>
      </c>
      <c r="G51" s="2" t="s">
        <v>11</v>
      </c>
      <c r="H51" s="1">
        <v>723</v>
      </c>
      <c r="I51" s="1">
        <v>5</v>
      </c>
      <c r="J51" s="1">
        <v>233</v>
      </c>
      <c r="K51" s="1">
        <v>124</v>
      </c>
      <c r="L51" s="1">
        <v>2</v>
      </c>
      <c r="M51" s="1">
        <v>10</v>
      </c>
      <c r="N51" s="1">
        <v>0</v>
      </c>
      <c r="O51" s="1">
        <v>2</v>
      </c>
      <c r="P51" s="1">
        <v>20</v>
      </c>
      <c r="Q51" s="1">
        <v>1</v>
      </c>
      <c r="R51" s="1">
        <v>4</v>
      </c>
      <c r="S51" s="1">
        <v>3</v>
      </c>
      <c r="T51" s="1">
        <v>0</v>
      </c>
      <c r="U51" s="1">
        <v>9</v>
      </c>
      <c r="V51" s="1">
        <v>30</v>
      </c>
      <c r="W51" s="1">
        <v>5</v>
      </c>
      <c r="X51" s="17">
        <v>19</v>
      </c>
      <c r="Y51" s="1">
        <f t="shared" si="0"/>
        <v>467</v>
      </c>
      <c r="Z51" s="1">
        <f t="shared" si="1"/>
        <v>256</v>
      </c>
      <c r="AA51" s="15">
        <f t="shared" si="2"/>
        <v>0.64591977869986172</v>
      </c>
      <c r="AB51" s="15">
        <f t="shared" si="3"/>
        <v>0.35408022130013833</v>
      </c>
    </row>
    <row r="52" spans="1:28" x14ac:dyDescent="0.25">
      <c r="A52" s="2">
        <v>26</v>
      </c>
      <c r="B52" s="2" t="s">
        <v>35</v>
      </c>
      <c r="C52" s="2">
        <v>43</v>
      </c>
      <c r="D52" s="1" t="s">
        <v>338</v>
      </c>
      <c r="E52" s="1" t="s">
        <v>724</v>
      </c>
      <c r="F52" s="2">
        <v>292</v>
      </c>
      <c r="G52" s="2" t="s">
        <v>10</v>
      </c>
      <c r="H52" s="1">
        <v>615</v>
      </c>
      <c r="I52" s="1">
        <v>13</v>
      </c>
      <c r="J52" s="1">
        <v>167</v>
      </c>
      <c r="K52" s="1">
        <v>102</v>
      </c>
      <c r="L52" s="1">
        <v>2</v>
      </c>
      <c r="M52" s="1">
        <v>16</v>
      </c>
      <c r="N52" s="1">
        <v>3</v>
      </c>
      <c r="O52" s="1">
        <v>3</v>
      </c>
      <c r="P52" s="1">
        <v>7</v>
      </c>
      <c r="Q52" s="1">
        <v>3</v>
      </c>
      <c r="R52" s="1">
        <v>6</v>
      </c>
      <c r="S52" s="1">
        <v>2</v>
      </c>
      <c r="T52" s="1">
        <v>0</v>
      </c>
      <c r="U52" s="1">
        <v>4</v>
      </c>
      <c r="V52" s="1">
        <v>11</v>
      </c>
      <c r="W52" s="1">
        <v>7</v>
      </c>
      <c r="X52" s="17">
        <v>13</v>
      </c>
      <c r="Y52" s="1">
        <f t="shared" si="0"/>
        <v>359</v>
      </c>
      <c r="Z52" s="1">
        <f t="shared" si="1"/>
        <v>256</v>
      </c>
      <c r="AA52" s="15">
        <f t="shared" si="2"/>
        <v>0.58373983739837398</v>
      </c>
      <c r="AB52" s="15">
        <f t="shared" si="3"/>
        <v>0.41626016260162602</v>
      </c>
    </row>
    <row r="53" spans="1:28" x14ac:dyDescent="0.25">
      <c r="A53" s="2">
        <v>27</v>
      </c>
      <c r="B53" s="2" t="s">
        <v>35</v>
      </c>
      <c r="C53" s="2">
        <v>43</v>
      </c>
      <c r="D53" s="1" t="s">
        <v>338</v>
      </c>
      <c r="E53" s="1" t="s">
        <v>724</v>
      </c>
      <c r="F53" s="2">
        <v>292</v>
      </c>
      <c r="G53" s="2" t="s">
        <v>11</v>
      </c>
      <c r="H53" s="1">
        <v>616</v>
      </c>
      <c r="I53" s="1">
        <v>13</v>
      </c>
      <c r="J53" s="1">
        <v>176</v>
      </c>
      <c r="K53" s="1">
        <v>107</v>
      </c>
      <c r="L53" s="1">
        <v>4</v>
      </c>
      <c r="M53" s="1">
        <v>9</v>
      </c>
      <c r="N53" s="1">
        <v>2</v>
      </c>
      <c r="O53" s="1">
        <v>3</v>
      </c>
      <c r="P53" s="1">
        <v>5</v>
      </c>
      <c r="Q53" s="1">
        <v>6</v>
      </c>
      <c r="R53" s="1">
        <v>4</v>
      </c>
      <c r="S53" s="1">
        <v>0</v>
      </c>
      <c r="T53" s="1">
        <v>0</v>
      </c>
      <c r="U53" s="1">
        <v>2</v>
      </c>
      <c r="V53" s="1">
        <v>8</v>
      </c>
      <c r="W53" s="1">
        <v>9</v>
      </c>
      <c r="X53" s="17">
        <v>8</v>
      </c>
      <c r="Y53" s="1">
        <f t="shared" si="0"/>
        <v>356</v>
      </c>
      <c r="Z53" s="1">
        <f t="shared" si="1"/>
        <v>260</v>
      </c>
      <c r="AA53" s="15">
        <f t="shared" si="2"/>
        <v>0.57792207792207795</v>
      </c>
      <c r="AB53" s="15">
        <f t="shared" si="3"/>
        <v>0.42207792207792205</v>
      </c>
    </row>
    <row r="54" spans="1:28" x14ac:dyDescent="0.25">
      <c r="A54" s="2">
        <v>28</v>
      </c>
      <c r="B54" s="2" t="s">
        <v>35</v>
      </c>
      <c r="C54" s="2">
        <v>43</v>
      </c>
      <c r="D54" s="1" t="s">
        <v>338</v>
      </c>
      <c r="E54" s="1" t="s">
        <v>724</v>
      </c>
      <c r="F54" s="2">
        <v>293</v>
      </c>
      <c r="G54" s="2" t="s">
        <v>10</v>
      </c>
      <c r="H54" s="1">
        <v>544</v>
      </c>
      <c r="I54" s="1">
        <v>15</v>
      </c>
      <c r="J54" s="1">
        <v>94</v>
      </c>
      <c r="K54" s="1">
        <v>104</v>
      </c>
      <c r="L54" s="1">
        <v>1</v>
      </c>
      <c r="M54" s="1">
        <v>18</v>
      </c>
      <c r="N54" s="1">
        <v>1</v>
      </c>
      <c r="O54" s="1">
        <v>0</v>
      </c>
      <c r="P54" s="1">
        <v>4</v>
      </c>
      <c r="Q54" s="1">
        <v>18</v>
      </c>
      <c r="R54" s="1">
        <v>4</v>
      </c>
      <c r="S54" s="1">
        <v>0</v>
      </c>
      <c r="T54" s="1">
        <v>0</v>
      </c>
      <c r="U54" s="1">
        <v>0</v>
      </c>
      <c r="V54" s="1">
        <v>6</v>
      </c>
      <c r="W54" s="1">
        <v>0</v>
      </c>
      <c r="X54" s="17">
        <v>6</v>
      </c>
      <c r="Y54" s="1">
        <f t="shared" si="0"/>
        <v>271</v>
      </c>
      <c r="Z54" s="1">
        <f t="shared" si="1"/>
        <v>273</v>
      </c>
      <c r="AA54" s="15">
        <f t="shared" si="2"/>
        <v>0.49816176470588236</v>
      </c>
      <c r="AB54" s="15">
        <f t="shared" si="3"/>
        <v>0.50183823529411764</v>
      </c>
    </row>
    <row r="55" spans="1:28" x14ac:dyDescent="0.25">
      <c r="A55" s="2">
        <v>29</v>
      </c>
      <c r="B55" s="2" t="s">
        <v>35</v>
      </c>
      <c r="C55" s="2">
        <v>43</v>
      </c>
      <c r="D55" s="1" t="s">
        <v>338</v>
      </c>
      <c r="E55" s="1" t="s">
        <v>724</v>
      </c>
      <c r="F55" s="2">
        <v>293</v>
      </c>
      <c r="G55" s="2" t="s">
        <v>11</v>
      </c>
      <c r="H55" s="1"/>
      <c r="I55" s="144" t="s">
        <v>729</v>
      </c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6"/>
    </row>
    <row r="56" spans="1:28" x14ac:dyDescent="0.25">
      <c r="A56" s="2">
        <v>30</v>
      </c>
      <c r="B56" s="2" t="s">
        <v>35</v>
      </c>
      <c r="C56" s="2">
        <v>43</v>
      </c>
      <c r="D56" s="1" t="s">
        <v>338</v>
      </c>
      <c r="E56" s="1" t="s">
        <v>724</v>
      </c>
      <c r="F56" s="2">
        <v>293</v>
      </c>
      <c r="G56" s="2" t="s">
        <v>12</v>
      </c>
      <c r="H56" s="1">
        <v>544</v>
      </c>
      <c r="I56" s="1">
        <v>8</v>
      </c>
      <c r="J56" s="1">
        <v>113</v>
      </c>
      <c r="K56" s="1">
        <v>105</v>
      </c>
      <c r="L56" s="1">
        <v>3</v>
      </c>
      <c r="M56" s="1">
        <v>12</v>
      </c>
      <c r="N56" s="1">
        <v>0</v>
      </c>
      <c r="O56" s="1">
        <v>1</v>
      </c>
      <c r="P56" s="1">
        <v>12</v>
      </c>
      <c r="Q56" s="1">
        <v>7</v>
      </c>
      <c r="R56" s="1">
        <v>7</v>
      </c>
      <c r="S56" s="1">
        <v>0</v>
      </c>
      <c r="T56" s="1">
        <v>0</v>
      </c>
      <c r="U56" s="1">
        <v>5</v>
      </c>
      <c r="V56" s="1">
        <v>8</v>
      </c>
      <c r="W56" s="1">
        <v>4</v>
      </c>
      <c r="X56" s="17">
        <v>10</v>
      </c>
      <c r="Y56" s="1">
        <f t="shared" si="0"/>
        <v>295</v>
      </c>
      <c r="Z56" s="1">
        <f t="shared" si="1"/>
        <v>249</v>
      </c>
      <c r="AA56" s="15">
        <f t="shared" si="2"/>
        <v>0.54227941176470584</v>
      </c>
      <c r="AB56" s="15">
        <f t="shared" si="3"/>
        <v>0.4577205882352941</v>
      </c>
    </row>
    <row r="57" spans="1:28" x14ac:dyDescent="0.25">
      <c r="A57" s="2">
        <v>31</v>
      </c>
      <c r="B57" s="2" t="s">
        <v>35</v>
      </c>
      <c r="C57" s="2">
        <v>43</v>
      </c>
      <c r="D57" s="1" t="s">
        <v>338</v>
      </c>
      <c r="E57" s="1" t="s">
        <v>724</v>
      </c>
      <c r="F57" s="2">
        <v>294</v>
      </c>
      <c r="G57" s="2" t="s">
        <v>10</v>
      </c>
      <c r="H57" s="1">
        <v>717</v>
      </c>
      <c r="I57" s="1">
        <v>7</v>
      </c>
      <c r="J57" s="1">
        <v>126</v>
      </c>
      <c r="K57" s="1">
        <v>136</v>
      </c>
      <c r="L57" s="1">
        <v>3</v>
      </c>
      <c r="M57" s="1">
        <v>23</v>
      </c>
      <c r="N57" s="1">
        <v>2</v>
      </c>
      <c r="O57" s="1">
        <v>3</v>
      </c>
      <c r="P57" s="1">
        <v>16</v>
      </c>
      <c r="Q57" s="1">
        <v>1</v>
      </c>
      <c r="R57" s="1">
        <v>8</v>
      </c>
      <c r="S57" s="1">
        <v>2</v>
      </c>
      <c r="T57" s="1">
        <v>0</v>
      </c>
      <c r="U57" s="1">
        <v>3</v>
      </c>
      <c r="V57" s="1">
        <v>10</v>
      </c>
      <c r="W57" s="1">
        <v>0</v>
      </c>
      <c r="X57" s="17">
        <v>15</v>
      </c>
      <c r="Y57" s="1">
        <f t="shared" si="0"/>
        <v>355</v>
      </c>
      <c r="Z57" s="1">
        <f t="shared" si="1"/>
        <v>362</v>
      </c>
      <c r="AA57" s="15">
        <f t="shared" si="2"/>
        <v>0.49511854951185497</v>
      </c>
      <c r="AB57" s="15">
        <f t="shared" si="3"/>
        <v>0.50488145048814503</v>
      </c>
    </row>
    <row r="58" spans="1:28" x14ac:dyDescent="0.25">
      <c r="A58" s="2">
        <v>32</v>
      </c>
      <c r="B58" s="2" t="s">
        <v>35</v>
      </c>
      <c r="C58" s="2">
        <v>43</v>
      </c>
      <c r="D58" s="1" t="s">
        <v>338</v>
      </c>
      <c r="E58" s="1" t="s">
        <v>724</v>
      </c>
      <c r="F58" s="2">
        <v>294</v>
      </c>
      <c r="G58" s="2" t="s">
        <v>11</v>
      </c>
      <c r="H58" s="1">
        <v>717</v>
      </c>
      <c r="I58" s="1">
        <v>14</v>
      </c>
      <c r="J58" s="1">
        <v>117</v>
      </c>
      <c r="K58" s="1">
        <v>140</v>
      </c>
      <c r="L58" s="1">
        <v>6</v>
      </c>
      <c r="M58" s="1">
        <v>28</v>
      </c>
      <c r="N58" s="1">
        <v>2</v>
      </c>
      <c r="O58" s="1">
        <v>0</v>
      </c>
      <c r="P58" s="1">
        <v>0</v>
      </c>
      <c r="Q58" s="1">
        <v>14</v>
      </c>
      <c r="R58" s="1">
        <v>2</v>
      </c>
      <c r="S58" s="1">
        <v>5</v>
      </c>
      <c r="T58" s="1">
        <v>1</v>
      </c>
      <c r="U58" s="1">
        <v>6</v>
      </c>
      <c r="V58" s="1">
        <v>14</v>
      </c>
      <c r="W58" s="1">
        <v>2</v>
      </c>
      <c r="X58" s="17">
        <v>5</v>
      </c>
      <c r="Y58" s="1">
        <f t="shared" si="0"/>
        <v>356</v>
      </c>
      <c r="Z58" s="1">
        <f t="shared" si="1"/>
        <v>361</v>
      </c>
      <c r="AA58" s="15">
        <f t="shared" si="2"/>
        <v>0.49651324965132498</v>
      </c>
      <c r="AB58" s="15">
        <f t="shared" si="3"/>
        <v>0.50348675034867507</v>
      </c>
    </row>
    <row r="59" spans="1:28" x14ac:dyDescent="0.25">
      <c r="A59" s="2">
        <v>33</v>
      </c>
      <c r="B59" s="2" t="s">
        <v>35</v>
      </c>
      <c r="C59" s="2">
        <v>43</v>
      </c>
      <c r="D59" s="1" t="s">
        <v>338</v>
      </c>
      <c r="E59" s="1" t="s">
        <v>724</v>
      </c>
      <c r="F59" s="2">
        <v>294</v>
      </c>
      <c r="G59" s="2" t="s">
        <v>12</v>
      </c>
      <c r="H59" s="1">
        <v>717</v>
      </c>
      <c r="I59" s="1">
        <v>0</v>
      </c>
      <c r="J59" s="1">
        <v>13</v>
      </c>
      <c r="K59" s="1">
        <v>143</v>
      </c>
      <c r="L59" s="1">
        <v>148</v>
      </c>
      <c r="M59" s="1">
        <v>2</v>
      </c>
      <c r="N59" s="1">
        <v>22</v>
      </c>
      <c r="O59" s="1">
        <v>1</v>
      </c>
      <c r="P59" s="1">
        <v>2</v>
      </c>
      <c r="Q59" s="1">
        <v>11</v>
      </c>
      <c r="R59" s="1">
        <v>3</v>
      </c>
      <c r="S59" s="1">
        <v>10</v>
      </c>
      <c r="T59" s="1">
        <v>1</v>
      </c>
      <c r="U59" s="1">
        <v>0</v>
      </c>
      <c r="V59" s="1">
        <v>7</v>
      </c>
      <c r="W59" s="1">
        <v>6</v>
      </c>
      <c r="X59" s="17">
        <v>0</v>
      </c>
      <c r="Y59" s="1">
        <f t="shared" si="0"/>
        <v>369</v>
      </c>
      <c r="Z59" s="1">
        <f t="shared" si="1"/>
        <v>348</v>
      </c>
      <c r="AA59" s="15">
        <f t="shared" si="2"/>
        <v>0.5146443514644351</v>
      </c>
      <c r="AB59" s="15">
        <f t="shared" si="3"/>
        <v>0.48535564853556484</v>
      </c>
    </row>
    <row r="60" spans="1:28" x14ac:dyDescent="0.25">
      <c r="A60" s="2">
        <v>34</v>
      </c>
      <c r="B60" s="2" t="s">
        <v>35</v>
      </c>
      <c r="C60" s="2">
        <v>43</v>
      </c>
      <c r="D60" s="1" t="s">
        <v>338</v>
      </c>
      <c r="E60" s="1" t="s">
        <v>724</v>
      </c>
      <c r="F60" s="2">
        <v>294</v>
      </c>
      <c r="G60" s="2" t="s">
        <v>13</v>
      </c>
      <c r="H60" s="1">
        <v>717</v>
      </c>
      <c r="I60" s="1">
        <v>8</v>
      </c>
      <c r="J60" s="1">
        <v>127</v>
      </c>
      <c r="K60" s="1">
        <v>134</v>
      </c>
      <c r="L60" s="1">
        <v>2</v>
      </c>
      <c r="M60" s="1">
        <v>36</v>
      </c>
      <c r="N60" s="1">
        <v>3</v>
      </c>
      <c r="O60" s="1">
        <v>1</v>
      </c>
      <c r="P60" s="1">
        <v>16</v>
      </c>
      <c r="Q60" s="1">
        <v>0</v>
      </c>
      <c r="R60" s="1">
        <v>9</v>
      </c>
      <c r="S60" s="1">
        <v>0</v>
      </c>
      <c r="T60" s="1">
        <v>0</v>
      </c>
      <c r="U60" s="1">
        <v>6</v>
      </c>
      <c r="V60" s="1">
        <v>2</v>
      </c>
      <c r="W60" s="1">
        <v>6</v>
      </c>
      <c r="X60" s="17">
        <v>4</v>
      </c>
      <c r="Y60" s="1">
        <f t="shared" si="0"/>
        <v>354</v>
      </c>
      <c r="Z60" s="1">
        <f t="shared" si="1"/>
        <v>363</v>
      </c>
      <c r="AA60" s="15">
        <f t="shared" si="2"/>
        <v>0.49372384937238495</v>
      </c>
      <c r="AB60" s="15">
        <f t="shared" si="3"/>
        <v>0.50627615062761511</v>
      </c>
    </row>
    <row r="61" spans="1:28" x14ac:dyDescent="0.25">
      <c r="A61" s="2">
        <v>35</v>
      </c>
      <c r="B61" s="2" t="s">
        <v>35</v>
      </c>
      <c r="C61" s="2">
        <v>43</v>
      </c>
      <c r="D61" s="1" t="s">
        <v>338</v>
      </c>
      <c r="E61" s="1" t="s">
        <v>724</v>
      </c>
      <c r="F61" s="2">
        <v>295</v>
      </c>
      <c r="G61" s="2" t="s">
        <v>10</v>
      </c>
      <c r="H61" s="1">
        <v>389</v>
      </c>
      <c r="I61" s="1">
        <v>13</v>
      </c>
      <c r="J61" s="1">
        <v>53</v>
      </c>
      <c r="K61" s="1">
        <v>100</v>
      </c>
      <c r="L61" s="1">
        <v>2</v>
      </c>
      <c r="M61" s="1">
        <v>8</v>
      </c>
      <c r="N61" s="1">
        <v>0</v>
      </c>
      <c r="O61" s="1">
        <v>6</v>
      </c>
      <c r="P61" s="1">
        <v>16</v>
      </c>
      <c r="Q61" s="1">
        <v>0</v>
      </c>
      <c r="R61" s="1">
        <v>3</v>
      </c>
      <c r="S61" s="1">
        <v>0</v>
      </c>
      <c r="T61" s="1">
        <v>0</v>
      </c>
      <c r="U61" s="1">
        <v>1</v>
      </c>
      <c r="V61" s="1">
        <v>4</v>
      </c>
      <c r="W61" s="1">
        <v>2</v>
      </c>
      <c r="X61" s="17">
        <v>4</v>
      </c>
      <c r="Y61" s="1">
        <f t="shared" si="0"/>
        <v>212</v>
      </c>
      <c r="Z61" s="1">
        <f t="shared" si="1"/>
        <v>177</v>
      </c>
      <c r="AA61" s="15">
        <f t="shared" si="2"/>
        <v>0.54498714652956293</v>
      </c>
      <c r="AB61" s="15">
        <f t="shared" si="3"/>
        <v>0.45501285347043702</v>
      </c>
    </row>
    <row r="62" spans="1:28" x14ac:dyDescent="0.25">
      <c r="A62" s="2">
        <v>36</v>
      </c>
      <c r="B62" s="2" t="s">
        <v>35</v>
      </c>
      <c r="C62" s="2">
        <v>43</v>
      </c>
      <c r="D62" s="1" t="s">
        <v>338</v>
      </c>
      <c r="E62" s="1" t="s">
        <v>724</v>
      </c>
      <c r="F62" s="2">
        <v>295</v>
      </c>
      <c r="G62" s="2" t="s">
        <v>11</v>
      </c>
      <c r="H62" s="1">
        <v>389</v>
      </c>
      <c r="I62" s="1">
        <v>8</v>
      </c>
      <c r="J62" s="1">
        <v>63</v>
      </c>
      <c r="K62" s="1">
        <v>100</v>
      </c>
      <c r="L62" s="1">
        <v>1</v>
      </c>
      <c r="M62" s="1">
        <v>9</v>
      </c>
      <c r="N62" s="1">
        <v>1</v>
      </c>
      <c r="O62" s="1">
        <v>2</v>
      </c>
      <c r="P62" s="1">
        <v>10</v>
      </c>
      <c r="Q62" s="1">
        <v>0</v>
      </c>
      <c r="R62" s="1">
        <v>6</v>
      </c>
      <c r="S62" s="1">
        <v>0</v>
      </c>
      <c r="T62" s="1">
        <v>1</v>
      </c>
      <c r="U62" s="1">
        <v>1</v>
      </c>
      <c r="V62" s="1">
        <v>3</v>
      </c>
      <c r="W62" s="1">
        <v>0</v>
      </c>
      <c r="X62" s="17">
        <v>8</v>
      </c>
      <c r="Y62" s="1">
        <f t="shared" si="0"/>
        <v>213</v>
      </c>
      <c r="Z62" s="1">
        <f t="shared" si="1"/>
        <v>176</v>
      </c>
      <c r="AA62" s="15">
        <f t="shared" si="2"/>
        <v>0.54755784061696655</v>
      </c>
      <c r="AB62" s="15">
        <f t="shared" si="3"/>
        <v>0.45244215938303339</v>
      </c>
    </row>
    <row r="63" spans="1:28" x14ac:dyDescent="0.25">
      <c r="A63" s="2">
        <v>37</v>
      </c>
      <c r="B63" s="2" t="s">
        <v>35</v>
      </c>
      <c r="C63" s="2">
        <v>43</v>
      </c>
      <c r="D63" s="1" t="s">
        <v>338</v>
      </c>
      <c r="E63" s="1" t="s">
        <v>724</v>
      </c>
      <c r="F63" s="2">
        <v>296</v>
      </c>
      <c r="G63" s="2" t="s">
        <v>10</v>
      </c>
      <c r="H63" s="1">
        <v>472</v>
      </c>
      <c r="I63" s="1">
        <v>6</v>
      </c>
      <c r="J63" s="1">
        <v>102</v>
      </c>
      <c r="K63" s="1">
        <v>88</v>
      </c>
      <c r="L63" s="1">
        <v>1</v>
      </c>
      <c r="M63" s="1">
        <v>11</v>
      </c>
      <c r="N63" s="1">
        <v>6</v>
      </c>
      <c r="O63" s="1">
        <v>2</v>
      </c>
      <c r="P63" s="1">
        <v>3</v>
      </c>
      <c r="Q63" s="1">
        <v>2</v>
      </c>
      <c r="R63" s="1">
        <v>8</v>
      </c>
      <c r="S63" s="1">
        <v>0</v>
      </c>
      <c r="T63" s="1">
        <v>0</v>
      </c>
      <c r="U63" s="1">
        <v>2</v>
      </c>
      <c r="V63" s="1">
        <v>4</v>
      </c>
      <c r="W63" s="1">
        <v>2</v>
      </c>
      <c r="X63" s="17">
        <v>6</v>
      </c>
      <c r="Y63" s="1">
        <f t="shared" si="0"/>
        <v>243</v>
      </c>
      <c r="Z63" s="1">
        <f t="shared" si="1"/>
        <v>229</v>
      </c>
      <c r="AA63" s="15">
        <f t="shared" si="2"/>
        <v>0.51483050847457623</v>
      </c>
      <c r="AB63" s="15">
        <f t="shared" si="3"/>
        <v>0.48516949152542371</v>
      </c>
    </row>
    <row r="64" spans="1:28" x14ac:dyDescent="0.25">
      <c r="A64" s="2">
        <v>38</v>
      </c>
      <c r="B64" s="2" t="s">
        <v>35</v>
      </c>
      <c r="C64" s="2">
        <v>43</v>
      </c>
      <c r="D64" s="1" t="s">
        <v>338</v>
      </c>
      <c r="E64" s="1" t="s">
        <v>724</v>
      </c>
      <c r="F64" s="2">
        <v>296</v>
      </c>
      <c r="G64" s="2" t="s">
        <v>11</v>
      </c>
      <c r="H64" s="1">
        <v>473</v>
      </c>
      <c r="I64" s="1">
        <v>21</v>
      </c>
      <c r="J64" s="1">
        <v>94</v>
      </c>
      <c r="K64" s="1">
        <v>81</v>
      </c>
      <c r="L64" s="1">
        <v>3</v>
      </c>
      <c r="M64" s="1">
        <v>7</v>
      </c>
      <c r="N64" s="1">
        <v>10</v>
      </c>
      <c r="O64" s="1">
        <v>0</v>
      </c>
      <c r="P64" s="1">
        <v>11</v>
      </c>
      <c r="Q64" s="1">
        <v>6</v>
      </c>
      <c r="R64" s="1">
        <v>8</v>
      </c>
      <c r="S64" s="1">
        <v>0</v>
      </c>
      <c r="T64" s="1">
        <v>0</v>
      </c>
      <c r="U64" s="1">
        <v>3</v>
      </c>
      <c r="V64" s="1">
        <v>8</v>
      </c>
      <c r="W64" s="1">
        <v>3</v>
      </c>
      <c r="X64" s="17">
        <v>4</v>
      </c>
      <c r="Y64" s="1">
        <f t="shared" si="0"/>
        <v>259</v>
      </c>
      <c r="Z64" s="1">
        <f t="shared" si="1"/>
        <v>214</v>
      </c>
      <c r="AA64" s="15">
        <f t="shared" si="2"/>
        <v>0.54756871035940802</v>
      </c>
      <c r="AB64" s="15">
        <f t="shared" si="3"/>
        <v>0.45243128964059198</v>
      </c>
    </row>
    <row r="65" spans="1:28" x14ac:dyDescent="0.25">
      <c r="A65" s="2">
        <v>39</v>
      </c>
      <c r="B65" s="2" t="s">
        <v>35</v>
      </c>
      <c r="C65" s="2">
        <v>43</v>
      </c>
      <c r="D65" s="1" t="s">
        <v>338</v>
      </c>
      <c r="E65" s="1" t="s">
        <v>724</v>
      </c>
      <c r="F65" s="2">
        <v>297</v>
      </c>
      <c r="G65" s="2" t="s">
        <v>10</v>
      </c>
      <c r="H65" s="1">
        <v>737</v>
      </c>
      <c r="I65" s="1">
        <v>30</v>
      </c>
      <c r="J65" s="1">
        <v>174</v>
      </c>
      <c r="K65" s="1">
        <v>111</v>
      </c>
      <c r="L65" s="1">
        <v>3</v>
      </c>
      <c r="M65" s="1">
        <v>7</v>
      </c>
      <c r="N65" s="1">
        <v>1</v>
      </c>
      <c r="O65" s="1">
        <v>2</v>
      </c>
      <c r="P65" s="1">
        <v>25</v>
      </c>
      <c r="Q65" s="1">
        <v>0</v>
      </c>
      <c r="R65" s="1">
        <v>4</v>
      </c>
      <c r="S65" s="1">
        <v>0</v>
      </c>
      <c r="T65" s="1">
        <v>0</v>
      </c>
      <c r="U65" s="1">
        <v>2</v>
      </c>
      <c r="V65" s="1">
        <v>12</v>
      </c>
      <c r="W65" s="1">
        <v>0</v>
      </c>
      <c r="X65" s="17">
        <v>31</v>
      </c>
      <c r="Y65" s="1">
        <f t="shared" si="0"/>
        <v>402</v>
      </c>
      <c r="Z65" s="1">
        <f t="shared" si="1"/>
        <v>335</v>
      </c>
      <c r="AA65" s="15">
        <f t="shared" si="2"/>
        <v>0.54545454545454541</v>
      </c>
      <c r="AB65" s="15">
        <f t="shared" si="3"/>
        <v>0.45454545454545453</v>
      </c>
    </row>
    <row r="66" spans="1:28" x14ac:dyDescent="0.25">
      <c r="A66" s="2">
        <v>40</v>
      </c>
      <c r="B66" s="2" t="s">
        <v>35</v>
      </c>
      <c r="C66" s="2">
        <v>43</v>
      </c>
      <c r="D66" s="1" t="s">
        <v>338</v>
      </c>
      <c r="E66" s="1" t="s">
        <v>724</v>
      </c>
      <c r="F66" s="2">
        <v>298</v>
      </c>
      <c r="G66" s="2" t="s">
        <v>10</v>
      </c>
      <c r="H66" s="1">
        <v>573</v>
      </c>
      <c r="I66" s="1">
        <v>11</v>
      </c>
      <c r="J66" s="1">
        <v>148</v>
      </c>
      <c r="K66" s="1">
        <v>101</v>
      </c>
      <c r="L66" s="1">
        <v>5</v>
      </c>
      <c r="M66" s="1">
        <v>7</v>
      </c>
      <c r="N66" s="1">
        <v>0</v>
      </c>
      <c r="O66" s="1">
        <v>1</v>
      </c>
      <c r="P66" s="1">
        <v>7</v>
      </c>
      <c r="Q66" s="1">
        <v>7</v>
      </c>
      <c r="R66" s="1">
        <v>5</v>
      </c>
      <c r="S66" s="1">
        <v>0</v>
      </c>
      <c r="T66" s="1">
        <v>0</v>
      </c>
      <c r="U66" s="1">
        <v>2</v>
      </c>
      <c r="V66" s="1">
        <v>15</v>
      </c>
      <c r="W66" s="1">
        <v>0</v>
      </c>
      <c r="X66" s="17">
        <v>20</v>
      </c>
      <c r="Y66" s="1">
        <f t="shared" si="0"/>
        <v>329</v>
      </c>
      <c r="Z66" s="1">
        <f t="shared" si="1"/>
        <v>244</v>
      </c>
      <c r="AA66" s="15">
        <f t="shared" si="2"/>
        <v>0.57417102966841183</v>
      </c>
      <c r="AB66" s="15">
        <f t="shared" si="3"/>
        <v>0.42582897033158812</v>
      </c>
    </row>
    <row r="67" spans="1:28" x14ac:dyDescent="0.25">
      <c r="A67" s="2">
        <v>41</v>
      </c>
      <c r="B67" s="2" t="s">
        <v>35</v>
      </c>
      <c r="C67" s="2">
        <v>43</v>
      </c>
      <c r="D67" s="1" t="s">
        <v>338</v>
      </c>
      <c r="E67" s="1" t="s">
        <v>724</v>
      </c>
      <c r="F67" s="2">
        <v>299</v>
      </c>
      <c r="G67" s="2" t="s">
        <v>10</v>
      </c>
      <c r="H67" s="1">
        <v>516</v>
      </c>
      <c r="I67" s="1">
        <v>3</v>
      </c>
      <c r="J67" s="1">
        <v>211</v>
      </c>
      <c r="K67" s="1">
        <v>76</v>
      </c>
      <c r="L67" s="1">
        <v>2</v>
      </c>
      <c r="M67" s="1">
        <v>18</v>
      </c>
      <c r="N67" s="1">
        <v>1</v>
      </c>
      <c r="O67" s="1">
        <v>0</v>
      </c>
      <c r="P67" s="1">
        <v>9</v>
      </c>
      <c r="Q67" s="1">
        <v>0</v>
      </c>
      <c r="R67" s="1">
        <v>2</v>
      </c>
      <c r="S67" s="1">
        <v>0</v>
      </c>
      <c r="T67" s="1">
        <v>0</v>
      </c>
      <c r="U67" s="1">
        <v>0</v>
      </c>
      <c r="V67" s="1">
        <v>17</v>
      </c>
      <c r="W67" s="1">
        <v>4</v>
      </c>
      <c r="X67" s="17">
        <v>3</v>
      </c>
      <c r="Y67" s="1">
        <f t="shared" si="0"/>
        <v>346</v>
      </c>
      <c r="Z67" s="1">
        <f t="shared" si="1"/>
        <v>170</v>
      </c>
      <c r="AA67" s="15">
        <f t="shared" si="2"/>
        <v>0.6705426356589147</v>
      </c>
      <c r="AB67" s="15">
        <f t="shared" si="3"/>
        <v>0.32945736434108525</v>
      </c>
    </row>
    <row r="68" spans="1:28" x14ac:dyDescent="0.25">
      <c r="A68" s="2">
        <v>42</v>
      </c>
      <c r="B68" s="2" t="s">
        <v>35</v>
      </c>
      <c r="C68" s="2">
        <v>43</v>
      </c>
      <c r="D68" s="1" t="s">
        <v>338</v>
      </c>
      <c r="E68" s="1" t="s">
        <v>724</v>
      </c>
      <c r="F68" s="2">
        <v>299</v>
      </c>
      <c r="G68" s="2" t="s">
        <v>11</v>
      </c>
      <c r="H68" s="1">
        <v>516</v>
      </c>
      <c r="I68" s="1">
        <v>3</v>
      </c>
      <c r="J68" s="1">
        <v>176</v>
      </c>
      <c r="K68" s="1">
        <v>69</v>
      </c>
      <c r="L68" s="1">
        <v>10</v>
      </c>
      <c r="M68" s="1">
        <v>16</v>
      </c>
      <c r="N68" s="1">
        <v>6</v>
      </c>
      <c r="O68" s="1">
        <v>9</v>
      </c>
      <c r="P68" s="1">
        <v>12</v>
      </c>
      <c r="Q68" s="1">
        <v>1</v>
      </c>
      <c r="R68" s="1">
        <v>3</v>
      </c>
      <c r="S68" s="1">
        <v>1</v>
      </c>
      <c r="T68" s="1">
        <v>0</v>
      </c>
      <c r="U68" s="1">
        <v>0</v>
      </c>
      <c r="V68" s="1">
        <v>9</v>
      </c>
      <c r="W68" s="1">
        <v>3</v>
      </c>
      <c r="X68" s="17">
        <v>29</v>
      </c>
      <c r="Y68" s="1">
        <f t="shared" si="0"/>
        <v>347</v>
      </c>
      <c r="Z68" s="1">
        <f t="shared" si="1"/>
        <v>169</v>
      </c>
      <c r="AA68" s="15">
        <f t="shared" si="2"/>
        <v>0.67248062015503873</v>
      </c>
      <c r="AB68" s="15">
        <f t="shared" si="3"/>
        <v>0.32751937984496127</v>
      </c>
    </row>
    <row r="69" spans="1:28" x14ac:dyDescent="0.25">
      <c r="A69" s="2">
        <v>43</v>
      </c>
      <c r="B69" s="2" t="s">
        <v>35</v>
      </c>
      <c r="C69" s="2">
        <v>43</v>
      </c>
      <c r="D69" s="1" t="s">
        <v>338</v>
      </c>
      <c r="E69" s="1" t="s">
        <v>724</v>
      </c>
      <c r="F69" s="2">
        <v>300</v>
      </c>
      <c r="G69" s="2" t="s">
        <v>10</v>
      </c>
      <c r="H69" s="1">
        <v>598</v>
      </c>
      <c r="I69" s="1">
        <v>5</v>
      </c>
      <c r="J69" s="1">
        <v>152</v>
      </c>
      <c r="K69" s="1">
        <v>129</v>
      </c>
      <c r="L69" s="1">
        <v>4</v>
      </c>
      <c r="M69" s="1">
        <v>9</v>
      </c>
      <c r="N69" s="1">
        <v>0</v>
      </c>
      <c r="O69" s="1">
        <v>2</v>
      </c>
      <c r="P69" s="1">
        <v>14</v>
      </c>
      <c r="Q69" s="1">
        <v>0</v>
      </c>
      <c r="R69" s="1">
        <v>3</v>
      </c>
      <c r="S69" s="1">
        <v>0</v>
      </c>
      <c r="T69" s="1">
        <v>0</v>
      </c>
      <c r="U69" s="1">
        <v>13</v>
      </c>
      <c r="V69" s="1">
        <v>6</v>
      </c>
      <c r="W69" s="1">
        <v>1</v>
      </c>
      <c r="X69" s="17">
        <v>10</v>
      </c>
      <c r="Y69" s="1">
        <f t="shared" si="0"/>
        <v>348</v>
      </c>
      <c r="Z69" s="1">
        <f t="shared" si="1"/>
        <v>250</v>
      </c>
      <c r="AA69" s="15">
        <f t="shared" si="2"/>
        <v>0.58193979933110362</v>
      </c>
      <c r="AB69" s="15">
        <f t="shared" si="3"/>
        <v>0.41806020066889632</v>
      </c>
    </row>
    <row r="70" spans="1:28" x14ac:dyDescent="0.25">
      <c r="A70" s="2">
        <v>44</v>
      </c>
      <c r="B70" s="2" t="s">
        <v>35</v>
      </c>
      <c r="C70" s="2">
        <v>43</v>
      </c>
      <c r="D70" s="1" t="s">
        <v>338</v>
      </c>
      <c r="E70" s="1" t="s">
        <v>724</v>
      </c>
      <c r="F70" s="2">
        <v>300</v>
      </c>
      <c r="G70" s="2" t="s">
        <v>11</v>
      </c>
      <c r="H70" s="1">
        <v>599</v>
      </c>
      <c r="I70" s="1">
        <v>10</v>
      </c>
      <c r="J70" s="1">
        <v>173</v>
      </c>
      <c r="K70" s="1">
        <v>117</v>
      </c>
      <c r="L70" s="1">
        <v>3</v>
      </c>
      <c r="M70" s="1">
        <v>9</v>
      </c>
      <c r="N70" s="1">
        <v>4</v>
      </c>
      <c r="O70" s="1">
        <v>2</v>
      </c>
      <c r="P70" s="1">
        <v>12</v>
      </c>
      <c r="Q70" s="1">
        <v>0</v>
      </c>
      <c r="R70" s="1">
        <v>8</v>
      </c>
      <c r="S70" s="1">
        <v>1</v>
      </c>
      <c r="T70" s="1">
        <v>0</v>
      </c>
      <c r="U70" s="1">
        <v>6</v>
      </c>
      <c r="V70" s="1">
        <v>9</v>
      </c>
      <c r="W70" s="1">
        <v>2</v>
      </c>
      <c r="X70" s="17">
        <v>262</v>
      </c>
      <c r="Y70" s="1">
        <f t="shared" si="0"/>
        <v>618</v>
      </c>
      <c r="Z70" s="1">
        <v>0</v>
      </c>
      <c r="AA70" s="15">
        <v>1</v>
      </c>
      <c r="AB70" s="15">
        <f t="shared" si="3"/>
        <v>0</v>
      </c>
    </row>
    <row r="71" spans="1:28" x14ac:dyDescent="0.25">
      <c r="A71" s="2">
        <v>45</v>
      </c>
      <c r="B71" s="2" t="s">
        <v>35</v>
      </c>
      <c r="C71" s="2">
        <v>43</v>
      </c>
      <c r="D71" s="1" t="s">
        <v>338</v>
      </c>
      <c r="E71" s="1" t="s">
        <v>724</v>
      </c>
      <c r="F71" s="2">
        <v>300</v>
      </c>
      <c r="G71" s="2" t="s">
        <v>12</v>
      </c>
      <c r="H71" s="1">
        <v>599</v>
      </c>
      <c r="I71" s="1">
        <v>2</v>
      </c>
      <c r="J71" s="1">
        <v>158</v>
      </c>
      <c r="K71" s="1">
        <v>113</v>
      </c>
      <c r="L71" s="1">
        <v>15</v>
      </c>
      <c r="M71" s="1">
        <v>18</v>
      </c>
      <c r="N71" s="1">
        <v>3</v>
      </c>
      <c r="O71" s="1">
        <v>2</v>
      </c>
      <c r="P71" s="1">
        <v>11</v>
      </c>
      <c r="Q71" s="1">
        <v>1</v>
      </c>
      <c r="R71" s="1">
        <v>5</v>
      </c>
      <c r="S71" s="1">
        <v>1</v>
      </c>
      <c r="T71" s="1">
        <v>0</v>
      </c>
      <c r="U71" s="1">
        <v>8</v>
      </c>
      <c r="V71" s="1">
        <v>7</v>
      </c>
      <c r="W71" s="1">
        <v>3</v>
      </c>
      <c r="X71" s="17">
        <v>3</v>
      </c>
      <c r="Y71" s="1">
        <f t="shared" si="0"/>
        <v>350</v>
      </c>
      <c r="Z71" s="1">
        <f t="shared" si="1"/>
        <v>249</v>
      </c>
      <c r="AA71" s="15">
        <f t="shared" si="2"/>
        <v>0.58430717863105175</v>
      </c>
      <c r="AB71" s="15">
        <f t="shared" si="3"/>
        <v>0.41569282136894825</v>
      </c>
    </row>
    <row r="72" spans="1:28" x14ac:dyDescent="0.25">
      <c r="A72" s="2">
        <v>46</v>
      </c>
      <c r="B72" s="2" t="s">
        <v>35</v>
      </c>
      <c r="C72" s="2">
        <v>43</v>
      </c>
      <c r="D72" s="1" t="s">
        <v>338</v>
      </c>
      <c r="E72" s="1" t="s">
        <v>724</v>
      </c>
      <c r="F72" s="2">
        <v>301</v>
      </c>
      <c r="G72" s="2" t="s">
        <v>10</v>
      </c>
      <c r="H72" s="1">
        <v>501</v>
      </c>
      <c r="I72" s="1">
        <v>1</v>
      </c>
      <c r="J72" s="1">
        <v>225</v>
      </c>
      <c r="K72" s="1">
        <v>72</v>
      </c>
      <c r="L72" s="1">
        <v>2</v>
      </c>
      <c r="M72" s="1">
        <v>20</v>
      </c>
      <c r="N72" s="1">
        <v>0</v>
      </c>
      <c r="O72" s="1">
        <v>0</v>
      </c>
      <c r="P72" s="1">
        <v>11</v>
      </c>
      <c r="Q72" s="1">
        <v>0</v>
      </c>
      <c r="R72" s="1">
        <v>2</v>
      </c>
      <c r="S72" s="1">
        <v>0</v>
      </c>
      <c r="T72" s="1">
        <v>0</v>
      </c>
      <c r="U72" s="1">
        <v>2</v>
      </c>
      <c r="V72" s="1">
        <v>9</v>
      </c>
      <c r="W72" s="1">
        <v>2</v>
      </c>
      <c r="X72" s="17">
        <v>6</v>
      </c>
      <c r="Y72" s="1">
        <f t="shared" si="0"/>
        <v>352</v>
      </c>
      <c r="Z72" s="1">
        <f t="shared" si="1"/>
        <v>149</v>
      </c>
      <c r="AA72" s="15">
        <f t="shared" si="2"/>
        <v>0.70259481037924154</v>
      </c>
      <c r="AB72" s="15">
        <f t="shared" si="3"/>
        <v>0.29740518962075846</v>
      </c>
    </row>
    <row r="73" spans="1:28" x14ac:dyDescent="0.25">
      <c r="A73" s="2">
        <v>47</v>
      </c>
      <c r="B73" s="2" t="s">
        <v>35</v>
      </c>
      <c r="C73" s="2">
        <v>43</v>
      </c>
      <c r="D73" s="1" t="s">
        <v>338</v>
      </c>
      <c r="E73" s="1" t="s">
        <v>724</v>
      </c>
      <c r="F73" s="2">
        <v>301</v>
      </c>
      <c r="G73" s="2" t="s">
        <v>11</v>
      </c>
      <c r="H73" s="1">
        <v>502</v>
      </c>
      <c r="I73" s="1">
        <v>1</v>
      </c>
      <c r="J73" s="1">
        <v>210</v>
      </c>
      <c r="K73" s="1">
        <v>87</v>
      </c>
      <c r="L73" s="1">
        <v>3</v>
      </c>
      <c r="M73" s="1">
        <v>1</v>
      </c>
      <c r="N73" s="1">
        <v>0</v>
      </c>
      <c r="O73" s="1">
        <v>1</v>
      </c>
      <c r="P73" s="1">
        <v>4</v>
      </c>
      <c r="Q73" s="1">
        <v>3</v>
      </c>
      <c r="R73" s="1">
        <v>4</v>
      </c>
      <c r="S73" s="1">
        <v>0</v>
      </c>
      <c r="T73" s="1">
        <v>0</v>
      </c>
      <c r="U73" s="1">
        <v>1</v>
      </c>
      <c r="V73" s="1">
        <v>11</v>
      </c>
      <c r="W73" s="1">
        <v>1</v>
      </c>
      <c r="X73" s="17">
        <v>6</v>
      </c>
      <c r="Y73" s="1">
        <f t="shared" si="0"/>
        <v>333</v>
      </c>
      <c r="Z73" s="1">
        <f t="shared" si="1"/>
        <v>169</v>
      </c>
      <c r="AA73" s="15">
        <f t="shared" si="2"/>
        <v>0.6633466135458167</v>
      </c>
      <c r="AB73" s="15">
        <f t="shared" si="3"/>
        <v>0.33665338645418325</v>
      </c>
    </row>
    <row r="74" spans="1:28" x14ac:dyDescent="0.25">
      <c r="A74" s="2">
        <v>48</v>
      </c>
      <c r="B74" s="2" t="s">
        <v>35</v>
      </c>
      <c r="C74" s="2">
        <v>43</v>
      </c>
      <c r="D74" s="1" t="s">
        <v>338</v>
      </c>
      <c r="E74" s="1" t="s">
        <v>724</v>
      </c>
      <c r="F74" s="2">
        <v>302</v>
      </c>
      <c r="G74" s="2" t="s">
        <v>10</v>
      </c>
      <c r="H74" s="1">
        <v>569</v>
      </c>
      <c r="I74" s="1">
        <v>12</v>
      </c>
      <c r="J74" s="1">
        <v>155</v>
      </c>
      <c r="K74" s="1">
        <v>78</v>
      </c>
      <c r="L74" s="1">
        <v>1</v>
      </c>
      <c r="M74" s="1">
        <v>9</v>
      </c>
      <c r="N74" s="1">
        <v>2</v>
      </c>
      <c r="O74" s="1">
        <v>1</v>
      </c>
      <c r="P74" s="1">
        <v>3</v>
      </c>
      <c r="Q74" s="1">
        <v>3</v>
      </c>
      <c r="R74" s="1">
        <v>8</v>
      </c>
      <c r="S74" s="1">
        <v>0</v>
      </c>
      <c r="T74" s="1">
        <v>0</v>
      </c>
      <c r="U74" s="1">
        <v>1</v>
      </c>
      <c r="V74" s="1">
        <v>10</v>
      </c>
      <c r="W74" s="1">
        <v>8</v>
      </c>
      <c r="X74" s="17">
        <v>4</v>
      </c>
      <c r="Y74" s="1">
        <f t="shared" si="0"/>
        <v>295</v>
      </c>
      <c r="Z74" s="1">
        <f t="shared" si="1"/>
        <v>274</v>
      </c>
      <c r="AA74" s="15">
        <f t="shared" si="2"/>
        <v>0.5184534270650264</v>
      </c>
      <c r="AB74" s="15">
        <f t="shared" si="3"/>
        <v>0.48154657293497366</v>
      </c>
    </row>
    <row r="75" spans="1:28" x14ac:dyDescent="0.25">
      <c r="A75" s="2">
        <v>49</v>
      </c>
      <c r="B75" s="2" t="s">
        <v>35</v>
      </c>
      <c r="C75" s="2">
        <v>43</v>
      </c>
      <c r="D75" s="1" t="s">
        <v>338</v>
      </c>
      <c r="E75" s="1" t="s">
        <v>724</v>
      </c>
      <c r="F75" s="2">
        <v>302</v>
      </c>
      <c r="G75" s="2" t="s">
        <v>11</v>
      </c>
      <c r="H75" s="1">
        <v>569</v>
      </c>
      <c r="I75" s="1">
        <v>12</v>
      </c>
      <c r="J75" s="1">
        <v>196</v>
      </c>
      <c r="K75" s="1">
        <v>77</v>
      </c>
      <c r="L75" s="1">
        <v>2</v>
      </c>
      <c r="M75" s="1">
        <v>9</v>
      </c>
      <c r="N75" s="1">
        <v>0</v>
      </c>
      <c r="O75" s="1">
        <v>3</v>
      </c>
      <c r="P75" s="1">
        <v>6</v>
      </c>
      <c r="Q75" s="1">
        <v>3</v>
      </c>
      <c r="R75" s="1">
        <v>3</v>
      </c>
      <c r="S75" s="1">
        <v>2</v>
      </c>
      <c r="T75" s="1">
        <v>0</v>
      </c>
      <c r="U75" s="1">
        <v>3</v>
      </c>
      <c r="V75" s="1">
        <v>7</v>
      </c>
      <c r="W75" s="1">
        <v>1</v>
      </c>
      <c r="X75" s="17">
        <v>11</v>
      </c>
      <c r="Y75" s="1">
        <f t="shared" si="0"/>
        <v>335</v>
      </c>
      <c r="Z75" s="1">
        <f t="shared" si="1"/>
        <v>234</v>
      </c>
      <c r="AA75" s="15">
        <f t="shared" si="2"/>
        <v>0.58875219683655533</v>
      </c>
      <c r="AB75" s="15">
        <f t="shared" si="3"/>
        <v>0.41124780316344461</v>
      </c>
    </row>
    <row r="76" spans="1:28" x14ac:dyDescent="0.25">
      <c r="A76" s="2">
        <v>50</v>
      </c>
      <c r="B76" s="2" t="s">
        <v>35</v>
      </c>
      <c r="C76" s="2">
        <v>43</v>
      </c>
      <c r="D76" s="1" t="s">
        <v>338</v>
      </c>
      <c r="E76" s="1" t="s">
        <v>724</v>
      </c>
      <c r="F76" s="2">
        <v>303</v>
      </c>
      <c r="G76" s="2" t="s">
        <v>10</v>
      </c>
      <c r="H76" s="1">
        <v>540</v>
      </c>
      <c r="I76" s="1">
        <v>6</v>
      </c>
      <c r="J76" s="1">
        <v>124</v>
      </c>
      <c r="K76" s="1">
        <v>94</v>
      </c>
      <c r="L76" s="1">
        <v>2</v>
      </c>
      <c r="M76" s="1">
        <v>21</v>
      </c>
      <c r="N76" s="1">
        <v>2</v>
      </c>
      <c r="O76" s="1">
        <v>2</v>
      </c>
      <c r="P76" s="1">
        <v>9</v>
      </c>
      <c r="Q76" s="1">
        <v>4</v>
      </c>
      <c r="R76" s="1">
        <v>2</v>
      </c>
      <c r="S76" s="1">
        <v>2</v>
      </c>
      <c r="T76" s="1">
        <v>0</v>
      </c>
      <c r="U76" s="1">
        <v>4</v>
      </c>
      <c r="V76" s="1">
        <v>9</v>
      </c>
      <c r="W76" s="1">
        <v>3</v>
      </c>
      <c r="X76" s="17">
        <v>10</v>
      </c>
      <c r="Y76" s="1">
        <f t="shared" si="0"/>
        <v>294</v>
      </c>
      <c r="Z76" s="1">
        <f t="shared" si="1"/>
        <v>246</v>
      </c>
      <c r="AA76" s="15">
        <f t="shared" si="2"/>
        <v>0.5444444444444444</v>
      </c>
      <c r="AB76" s="15">
        <f t="shared" si="3"/>
        <v>0.45555555555555555</v>
      </c>
    </row>
    <row r="77" spans="1:28" x14ac:dyDescent="0.25">
      <c r="A77" s="2">
        <v>51</v>
      </c>
      <c r="B77" s="2" t="s">
        <v>35</v>
      </c>
      <c r="C77" s="2">
        <v>43</v>
      </c>
      <c r="D77" s="1" t="s">
        <v>338</v>
      </c>
      <c r="E77" s="1" t="s">
        <v>724</v>
      </c>
      <c r="F77" s="2">
        <v>303</v>
      </c>
      <c r="G77" s="2" t="s">
        <v>11</v>
      </c>
      <c r="H77" s="1">
        <v>541</v>
      </c>
      <c r="I77" s="1">
        <v>7</v>
      </c>
      <c r="J77" s="1">
        <v>102</v>
      </c>
      <c r="K77" s="1">
        <v>140</v>
      </c>
      <c r="L77" s="1">
        <v>4</v>
      </c>
      <c r="M77" s="1">
        <v>20</v>
      </c>
      <c r="N77" s="1">
        <v>2</v>
      </c>
      <c r="O77" s="1">
        <v>2</v>
      </c>
      <c r="P77" s="1">
        <v>13</v>
      </c>
      <c r="Q77" s="1">
        <v>1</v>
      </c>
      <c r="R77" s="1">
        <v>7</v>
      </c>
      <c r="S77" s="1">
        <v>1</v>
      </c>
      <c r="T77" s="1">
        <v>0</v>
      </c>
      <c r="U77" s="1">
        <v>6</v>
      </c>
      <c r="V77" s="1">
        <v>8</v>
      </c>
      <c r="W77" s="1">
        <v>1</v>
      </c>
      <c r="X77" s="17">
        <v>7</v>
      </c>
      <c r="Y77" s="1">
        <f t="shared" si="0"/>
        <v>321</v>
      </c>
      <c r="Z77" s="1">
        <f t="shared" si="1"/>
        <v>220</v>
      </c>
      <c r="AA77" s="15">
        <f t="shared" si="2"/>
        <v>0.59334565619223656</v>
      </c>
      <c r="AB77" s="15">
        <f t="shared" si="3"/>
        <v>0.40665434380776339</v>
      </c>
    </row>
    <row r="78" spans="1:28" x14ac:dyDescent="0.25">
      <c r="A78" s="2">
        <v>52</v>
      </c>
      <c r="B78" s="2" t="s">
        <v>35</v>
      </c>
      <c r="C78" s="2">
        <v>43</v>
      </c>
      <c r="D78" s="1" t="s">
        <v>338</v>
      </c>
      <c r="E78" s="1" t="s">
        <v>724</v>
      </c>
      <c r="F78" s="2">
        <v>304</v>
      </c>
      <c r="G78" s="2" t="s">
        <v>10</v>
      </c>
      <c r="H78" s="1">
        <v>546</v>
      </c>
      <c r="I78" s="1">
        <v>7</v>
      </c>
      <c r="J78" s="1">
        <v>127</v>
      </c>
      <c r="K78" s="1">
        <v>98</v>
      </c>
      <c r="L78" s="1">
        <v>3</v>
      </c>
      <c r="M78" s="1">
        <v>15</v>
      </c>
      <c r="N78" s="1">
        <v>1</v>
      </c>
      <c r="O78" s="1">
        <v>2</v>
      </c>
      <c r="P78" s="1">
        <v>13</v>
      </c>
      <c r="Q78" s="1">
        <v>3</v>
      </c>
      <c r="R78" s="1">
        <v>9</v>
      </c>
      <c r="S78" s="1">
        <v>0</v>
      </c>
      <c r="T78" s="1">
        <v>0</v>
      </c>
      <c r="U78" s="1">
        <v>0</v>
      </c>
      <c r="V78" s="1">
        <v>8</v>
      </c>
      <c r="W78" s="1">
        <v>2</v>
      </c>
      <c r="X78" s="17">
        <v>10</v>
      </c>
      <c r="Y78" s="1">
        <f t="shared" ref="Y78:Y159" si="9">SUM(I78:X78)</f>
        <v>298</v>
      </c>
      <c r="Z78" s="1">
        <f t="shared" ref="Z78:Z159" si="10">H78-Y78</f>
        <v>248</v>
      </c>
      <c r="AA78" s="15">
        <f t="shared" ref="AA78:AA159" si="11">Y78/H78</f>
        <v>0.54578754578754574</v>
      </c>
      <c r="AB78" s="15">
        <f t="shared" ref="AB78:AB159" si="12">Z78/H78</f>
        <v>0.45421245421245421</v>
      </c>
    </row>
    <row r="79" spans="1:28" x14ac:dyDescent="0.25">
      <c r="A79" s="2">
        <v>53</v>
      </c>
      <c r="B79" s="2" t="s">
        <v>35</v>
      </c>
      <c r="C79" s="2">
        <v>43</v>
      </c>
      <c r="D79" s="1" t="s">
        <v>338</v>
      </c>
      <c r="E79" s="1" t="s">
        <v>724</v>
      </c>
      <c r="F79" s="2">
        <v>304</v>
      </c>
      <c r="G79" s="2" t="s">
        <v>11</v>
      </c>
      <c r="H79" s="1">
        <v>546</v>
      </c>
      <c r="I79" s="1">
        <v>7</v>
      </c>
      <c r="J79" s="1">
        <v>109</v>
      </c>
      <c r="K79" s="1">
        <v>116</v>
      </c>
      <c r="L79" s="1">
        <v>1</v>
      </c>
      <c r="M79" s="1">
        <v>16</v>
      </c>
      <c r="N79" s="1">
        <v>1</v>
      </c>
      <c r="O79" s="1">
        <v>1</v>
      </c>
      <c r="P79" s="1">
        <v>23</v>
      </c>
      <c r="Q79" s="1">
        <v>2</v>
      </c>
      <c r="R79" s="1">
        <v>5</v>
      </c>
      <c r="S79" s="1">
        <v>1</v>
      </c>
      <c r="T79" s="1">
        <v>0</v>
      </c>
      <c r="U79" s="1">
        <v>5</v>
      </c>
      <c r="V79" s="1">
        <v>7</v>
      </c>
      <c r="W79" s="1">
        <v>5</v>
      </c>
      <c r="X79" s="17">
        <v>13</v>
      </c>
      <c r="Y79" s="1">
        <f t="shared" si="9"/>
        <v>312</v>
      </c>
      <c r="Z79" s="1">
        <f t="shared" si="10"/>
        <v>234</v>
      </c>
      <c r="AA79" s="15">
        <f t="shared" si="11"/>
        <v>0.5714285714285714</v>
      </c>
      <c r="AB79" s="15">
        <f t="shared" si="12"/>
        <v>0.42857142857142855</v>
      </c>
    </row>
    <row r="80" spans="1:28" x14ac:dyDescent="0.25">
      <c r="A80" s="2">
        <v>54</v>
      </c>
      <c r="B80" s="2" t="s">
        <v>35</v>
      </c>
      <c r="C80" s="2">
        <v>43</v>
      </c>
      <c r="D80" s="1" t="s">
        <v>338</v>
      </c>
      <c r="E80" s="1" t="s">
        <v>724</v>
      </c>
      <c r="F80" s="2">
        <v>305</v>
      </c>
      <c r="G80" s="2" t="s">
        <v>10</v>
      </c>
      <c r="H80" s="1">
        <v>676</v>
      </c>
      <c r="I80" s="1">
        <v>14</v>
      </c>
      <c r="J80" s="1">
        <v>193</v>
      </c>
      <c r="K80" s="1">
        <v>112</v>
      </c>
      <c r="L80" s="1">
        <v>3</v>
      </c>
      <c r="M80" s="1">
        <v>15</v>
      </c>
      <c r="N80" s="1">
        <v>1</v>
      </c>
      <c r="O80" s="1">
        <v>4</v>
      </c>
      <c r="P80" s="1">
        <v>9</v>
      </c>
      <c r="Q80" s="1">
        <v>2</v>
      </c>
      <c r="R80" s="1">
        <v>6</v>
      </c>
      <c r="S80" s="1">
        <v>1</v>
      </c>
      <c r="T80" s="1">
        <v>0</v>
      </c>
      <c r="U80" s="1">
        <v>2</v>
      </c>
      <c r="V80" s="1">
        <v>8</v>
      </c>
      <c r="W80" s="1">
        <v>5</v>
      </c>
      <c r="X80" s="17">
        <v>15</v>
      </c>
      <c r="Y80" s="1">
        <f t="shared" si="9"/>
        <v>390</v>
      </c>
      <c r="Z80" s="1">
        <f t="shared" si="10"/>
        <v>286</v>
      </c>
      <c r="AA80" s="15">
        <f t="shared" si="11"/>
        <v>0.57692307692307687</v>
      </c>
      <c r="AB80" s="15">
        <f t="shared" si="12"/>
        <v>0.42307692307692307</v>
      </c>
    </row>
    <row r="81" spans="1:28" x14ac:dyDescent="0.25">
      <c r="A81" s="2">
        <v>55</v>
      </c>
      <c r="B81" s="2" t="s">
        <v>35</v>
      </c>
      <c r="C81" s="2">
        <v>43</v>
      </c>
      <c r="D81" s="1" t="s">
        <v>338</v>
      </c>
      <c r="E81" s="1" t="s">
        <v>724</v>
      </c>
      <c r="F81" s="2">
        <v>306</v>
      </c>
      <c r="G81" s="2" t="s">
        <v>10</v>
      </c>
      <c r="H81" s="1">
        <v>520</v>
      </c>
      <c r="I81" s="1">
        <v>5</v>
      </c>
      <c r="J81" s="1">
        <v>178</v>
      </c>
      <c r="K81" s="1">
        <v>67</v>
      </c>
      <c r="L81" s="1">
        <v>1</v>
      </c>
      <c r="M81" s="1">
        <v>15</v>
      </c>
      <c r="N81" s="1">
        <v>6</v>
      </c>
      <c r="O81" s="1">
        <v>5</v>
      </c>
      <c r="P81" s="1">
        <v>13</v>
      </c>
      <c r="Q81" s="1">
        <v>1</v>
      </c>
      <c r="R81" s="1">
        <v>5</v>
      </c>
      <c r="S81" s="1">
        <v>1</v>
      </c>
      <c r="T81" s="1">
        <v>0</v>
      </c>
      <c r="U81" s="1">
        <v>4</v>
      </c>
      <c r="V81" s="1">
        <v>7</v>
      </c>
      <c r="W81" s="1">
        <v>0</v>
      </c>
      <c r="X81" s="17">
        <v>1</v>
      </c>
      <c r="Y81" s="1">
        <f t="shared" si="9"/>
        <v>309</v>
      </c>
      <c r="Z81" s="1">
        <f t="shared" si="10"/>
        <v>211</v>
      </c>
      <c r="AA81" s="15">
        <f t="shared" si="11"/>
        <v>0.59423076923076923</v>
      </c>
      <c r="AB81" s="15">
        <f t="shared" si="12"/>
        <v>0.40576923076923077</v>
      </c>
    </row>
    <row r="82" spans="1:28" x14ac:dyDescent="0.25">
      <c r="A82" s="2">
        <v>56</v>
      </c>
      <c r="B82" s="2" t="s">
        <v>35</v>
      </c>
      <c r="C82" s="2">
        <v>43</v>
      </c>
      <c r="D82" s="1" t="s">
        <v>338</v>
      </c>
      <c r="E82" s="1" t="s">
        <v>724</v>
      </c>
      <c r="F82" s="2">
        <v>306</v>
      </c>
      <c r="G82" s="2" t="s">
        <v>11</v>
      </c>
      <c r="H82" s="1">
        <v>521</v>
      </c>
      <c r="I82" s="1">
        <v>4</v>
      </c>
      <c r="J82" s="1">
        <v>176</v>
      </c>
      <c r="K82" s="1">
        <v>115</v>
      </c>
      <c r="L82" s="1">
        <v>0</v>
      </c>
      <c r="M82" s="1">
        <v>10</v>
      </c>
      <c r="N82" s="1">
        <v>0</v>
      </c>
      <c r="O82" s="1">
        <v>7</v>
      </c>
      <c r="P82" s="1">
        <v>7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7">
        <v>17</v>
      </c>
      <c r="Y82" s="1">
        <f t="shared" si="9"/>
        <v>336</v>
      </c>
      <c r="Z82" s="1">
        <f t="shared" si="10"/>
        <v>185</v>
      </c>
      <c r="AA82" s="15">
        <f t="shared" si="11"/>
        <v>0.6449136276391555</v>
      </c>
      <c r="AB82" s="15">
        <f t="shared" si="12"/>
        <v>0.3550863723608445</v>
      </c>
    </row>
    <row r="83" spans="1:28" x14ac:dyDescent="0.25">
      <c r="A83" s="2">
        <v>57</v>
      </c>
      <c r="B83" s="2" t="s">
        <v>35</v>
      </c>
      <c r="C83" s="2">
        <v>43</v>
      </c>
      <c r="D83" s="1" t="s">
        <v>338</v>
      </c>
      <c r="E83" s="1" t="s">
        <v>724</v>
      </c>
      <c r="F83" s="2">
        <v>307</v>
      </c>
      <c r="G83" s="2" t="s">
        <v>10</v>
      </c>
      <c r="H83" s="1">
        <v>445</v>
      </c>
      <c r="I83" s="1">
        <v>3</v>
      </c>
      <c r="J83" s="1">
        <v>117</v>
      </c>
      <c r="K83" s="1">
        <v>77</v>
      </c>
      <c r="L83" s="1">
        <v>3</v>
      </c>
      <c r="M83" s="1">
        <v>13</v>
      </c>
      <c r="N83" s="1">
        <v>8</v>
      </c>
      <c r="O83" s="1">
        <v>2</v>
      </c>
      <c r="P83" s="1">
        <v>8</v>
      </c>
      <c r="Q83" s="1">
        <v>1</v>
      </c>
      <c r="R83" s="1">
        <v>5</v>
      </c>
      <c r="S83" s="1">
        <v>1</v>
      </c>
      <c r="T83" s="1">
        <v>0</v>
      </c>
      <c r="U83" s="1">
        <v>5</v>
      </c>
      <c r="V83" s="1">
        <v>8</v>
      </c>
      <c r="W83" s="1">
        <v>1</v>
      </c>
      <c r="X83" s="17">
        <v>2</v>
      </c>
      <c r="Y83" s="1">
        <f t="shared" si="9"/>
        <v>254</v>
      </c>
      <c r="Z83" s="1">
        <f t="shared" si="10"/>
        <v>191</v>
      </c>
      <c r="AA83" s="15">
        <f t="shared" si="11"/>
        <v>0.57078651685393256</v>
      </c>
      <c r="AB83" s="15">
        <f t="shared" si="12"/>
        <v>0.42921348314606744</v>
      </c>
    </row>
    <row r="84" spans="1:28" x14ac:dyDescent="0.25">
      <c r="A84" s="2">
        <v>58</v>
      </c>
      <c r="B84" s="2" t="s">
        <v>35</v>
      </c>
      <c r="C84" s="2">
        <v>43</v>
      </c>
      <c r="D84" s="1" t="s">
        <v>338</v>
      </c>
      <c r="E84" s="1" t="s">
        <v>724</v>
      </c>
      <c r="F84" s="2">
        <v>307</v>
      </c>
      <c r="G84" s="2" t="s">
        <v>11</v>
      </c>
      <c r="H84" s="1">
        <v>446</v>
      </c>
      <c r="I84" s="1">
        <v>3</v>
      </c>
      <c r="J84" s="1">
        <v>82</v>
      </c>
      <c r="K84" s="1">
        <v>110</v>
      </c>
      <c r="L84" s="1">
        <v>6</v>
      </c>
      <c r="M84" s="1">
        <v>23</v>
      </c>
      <c r="N84" s="1">
        <v>4</v>
      </c>
      <c r="O84" s="1">
        <v>4</v>
      </c>
      <c r="P84" s="1">
        <v>3</v>
      </c>
      <c r="Q84" s="1">
        <v>0</v>
      </c>
      <c r="R84" s="1">
        <v>9</v>
      </c>
      <c r="S84" s="1">
        <v>1</v>
      </c>
      <c r="T84" s="1">
        <v>0</v>
      </c>
      <c r="U84" s="1">
        <v>4</v>
      </c>
      <c r="V84" s="1">
        <v>8</v>
      </c>
      <c r="W84" s="1">
        <v>3</v>
      </c>
      <c r="X84" s="17">
        <v>7</v>
      </c>
      <c r="Y84" s="1">
        <f t="shared" si="9"/>
        <v>267</v>
      </c>
      <c r="Z84" s="1">
        <f t="shared" si="10"/>
        <v>179</v>
      </c>
      <c r="AA84" s="15">
        <f t="shared" si="11"/>
        <v>0.59865470852017932</v>
      </c>
      <c r="AB84" s="15">
        <f t="shared" si="12"/>
        <v>0.40134529147982062</v>
      </c>
    </row>
    <row r="85" spans="1:28" x14ac:dyDescent="0.25">
      <c r="A85" s="2">
        <v>59</v>
      </c>
      <c r="B85" s="2" t="s">
        <v>35</v>
      </c>
      <c r="C85" s="2">
        <v>43</v>
      </c>
      <c r="D85" s="1" t="s">
        <v>338</v>
      </c>
      <c r="E85" s="1" t="s">
        <v>724</v>
      </c>
      <c r="F85" s="2">
        <v>308</v>
      </c>
      <c r="G85" s="2" t="s">
        <v>10</v>
      </c>
      <c r="H85" s="1">
        <v>407</v>
      </c>
      <c r="I85" s="1">
        <v>8</v>
      </c>
      <c r="J85" s="1">
        <v>112</v>
      </c>
      <c r="K85" s="1">
        <v>50</v>
      </c>
      <c r="L85" s="1">
        <v>0</v>
      </c>
      <c r="M85" s="1">
        <v>5</v>
      </c>
      <c r="N85" s="1">
        <v>3</v>
      </c>
      <c r="O85" s="1">
        <v>3</v>
      </c>
      <c r="P85" s="1">
        <v>4</v>
      </c>
      <c r="Q85" s="1">
        <v>0</v>
      </c>
      <c r="R85" s="1">
        <v>6</v>
      </c>
      <c r="S85" s="1">
        <v>1</v>
      </c>
      <c r="T85" s="1">
        <v>0</v>
      </c>
      <c r="U85" s="1">
        <v>5</v>
      </c>
      <c r="V85" s="1">
        <v>3</v>
      </c>
      <c r="W85" s="1">
        <v>3</v>
      </c>
      <c r="X85" s="17">
        <v>6</v>
      </c>
      <c r="Y85" s="1">
        <f t="shared" si="9"/>
        <v>209</v>
      </c>
      <c r="Z85" s="1">
        <f t="shared" si="10"/>
        <v>198</v>
      </c>
      <c r="AA85" s="15">
        <f t="shared" si="11"/>
        <v>0.51351351351351349</v>
      </c>
      <c r="AB85" s="15">
        <f t="shared" si="12"/>
        <v>0.48648648648648651</v>
      </c>
    </row>
    <row r="86" spans="1:28" x14ac:dyDescent="0.25">
      <c r="A86" s="2">
        <v>60</v>
      </c>
      <c r="B86" s="2" t="s">
        <v>35</v>
      </c>
      <c r="C86" s="2">
        <v>43</v>
      </c>
      <c r="D86" s="1" t="s">
        <v>338</v>
      </c>
      <c r="E86" s="1" t="s">
        <v>724</v>
      </c>
      <c r="F86" s="2">
        <v>308</v>
      </c>
      <c r="G86" s="2" t="s">
        <v>11</v>
      </c>
      <c r="H86" s="1">
        <v>408</v>
      </c>
      <c r="I86" s="1">
        <v>0</v>
      </c>
      <c r="J86" s="1">
        <v>111</v>
      </c>
      <c r="K86" s="1">
        <v>33</v>
      </c>
      <c r="L86" s="1">
        <v>7</v>
      </c>
      <c r="M86" s="1">
        <v>15</v>
      </c>
      <c r="N86" s="1">
        <v>1</v>
      </c>
      <c r="O86" s="1">
        <v>8</v>
      </c>
      <c r="P86" s="1">
        <v>5</v>
      </c>
      <c r="Q86" s="1">
        <v>0</v>
      </c>
      <c r="R86" s="1">
        <v>1</v>
      </c>
      <c r="S86" s="1">
        <v>0</v>
      </c>
      <c r="T86" s="1">
        <v>0</v>
      </c>
      <c r="U86" s="1">
        <v>0</v>
      </c>
      <c r="V86" s="1">
        <v>7</v>
      </c>
      <c r="W86" s="1">
        <v>0</v>
      </c>
      <c r="X86" s="17">
        <v>17</v>
      </c>
      <c r="Y86" s="1">
        <f t="shared" si="9"/>
        <v>205</v>
      </c>
      <c r="Z86" s="1">
        <f t="shared" si="10"/>
        <v>203</v>
      </c>
      <c r="AA86" s="15">
        <f t="shared" si="11"/>
        <v>0.50245098039215685</v>
      </c>
      <c r="AB86" s="15">
        <f t="shared" si="12"/>
        <v>0.49754901960784315</v>
      </c>
    </row>
    <row r="87" spans="1:28" x14ac:dyDescent="0.25">
      <c r="A87" s="2">
        <v>61</v>
      </c>
      <c r="B87" s="2" t="s">
        <v>35</v>
      </c>
      <c r="C87" s="2">
        <v>43</v>
      </c>
      <c r="D87" s="1" t="s">
        <v>338</v>
      </c>
      <c r="E87" s="1" t="s">
        <v>724</v>
      </c>
      <c r="F87" s="2">
        <v>309</v>
      </c>
      <c r="G87" s="2" t="s">
        <v>10</v>
      </c>
      <c r="H87" s="1">
        <v>746</v>
      </c>
      <c r="I87" s="1">
        <v>6</v>
      </c>
      <c r="J87" s="1">
        <v>167</v>
      </c>
      <c r="K87" s="1">
        <v>150</v>
      </c>
      <c r="L87" s="1">
        <v>1</v>
      </c>
      <c r="M87" s="1">
        <v>22</v>
      </c>
      <c r="N87" s="1">
        <v>2</v>
      </c>
      <c r="O87" s="1">
        <v>2</v>
      </c>
      <c r="P87" s="1">
        <v>22</v>
      </c>
      <c r="Q87" s="1">
        <v>1</v>
      </c>
      <c r="R87" s="1">
        <v>7</v>
      </c>
      <c r="S87" s="1">
        <v>0</v>
      </c>
      <c r="T87" s="1">
        <v>0</v>
      </c>
      <c r="U87" s="1">
        <v>5</v>
      </c>
      <c r="V87" s="1">
        <v>14</v>
      </c>
      <c r="W87" s="1">
        <v>4</v>
      </c>
      <c r="X87" s="17">
        <v>6</v>
      </c>
      <c r="Y87" s="1">
        <f t="shared" si="9"/>
        <v>409</v>
      </c>
      <c r="Z87" s="1">
        <f t="shared" si="10"/>
        <v>337</v>
      </c>
      <c r="AA87" s="15">
        <f t="shared" si="11"/>
        <v>0.54825737265415553</v>
      </c>
      <c r="AB87" s="15">
        <f t="shared" si="12"/>
        <v>0.45174262734584453</v>
      </c>
    </row>
    <row r="88" spans="1:28" x14ac:dyDescent="0.25">
      <c r="A88" s="2">
        <v>62</v>
      </c>
      <c r="B88" s="2" t="s">
        <v>35</v>
      </c>
      <c r="C88" s="2">
        <v>43</v>
      </c>
      <c r="D88" s="1" t="s">
        <v>338</v>
      </c>
      <c r="E88" s="1" t="s">
        <v>724</v>
      </c>
      <c r="F88" s="2">
        <v>310</v>
      </c>
      <c r="G88" s="2" t="s">
        <v>10</v>
      </c>
      <c r="H88" s="1">
        <v>680</v>
      </c>
      <c r="I88" s="1">
        <v>5</v>
      </c>
      <c r="J88" s="1">
        <v>117</v>
      </c>
      <c r="K88" s="1">
        <v>121</v>
      </c>
      <c r="L88" s="1">
        <v>1</v>
      </c>
      <c r="M88" s="1">
        <v>37</v>
      </c>
      <c r="N88" s="1">
        <v>5</v>
      </c>
      <c r="O88" s="1">
        <v>1</v>
      </c>
      <c r="P88" s="1">
        <v>11</v>
      </c>
      <c r="Q88" s="1">
        <v>0</v>
      </c>
      <c r="R88" s="1">
        <v>6</v>
      </c>
      <c r="S88" s="1">
        <v>2</v>
      </c>
      <c r="T88" s="1">
        <v>1</v>
      </c>
      <c r="U88" s="1">
        <v>7</v>
      </c>
      <c r="V88" s="1">
        <v>16</v>
      </c>
      <c r="W88" s="1">
        <v>4</v>
      </c>
      <c r="X88" s="17">
        <v>9</v>
      </c>
      <c r="Y88" s="1">
        <f t="shared" si="9"/>
        <v>343</v>
      </c>
      <c r="Z88" s="1">
        <f t="shared" si="10"/>
        <v>337</v>
      </c>
      <c r="AA88" s="15">
        <f t="shared" si="11"/>
        <v>0.50441176470588234</v>
      </c>
      <c r="AB88" s="15">
        <f t="shared" si="12"/>
        <v>0.49558823529411766</v>
      </c>
    </row>
    <row r="89" spans="1:28" x14ac:dyDescent="0.25">
      <c r="A89" s="2">
        <v>63</v>
      </c>
      <c r="B89" s="2" t="s">
        <v>35</v>
      </c>
      <c r="C89" s="2">
        <v>43</v>
      </c>
      <c r="D89" s="1" t="s">
        <v>338</v>
      </c>
      <c r="E89" s="1" t="s">
        <v>724</v>
      </c>
      <c r="F89" s="2">
        <v>310</v>
      </c>
      <c r="G89" s="2" t="s">
        <v>11</v>
      </c>
      <c r="H89" s="1">
        <v>681</v>
      </c>
      <c r="I89" s="1">
        <v>3</v>
      </c>
      <c r="J89" s="1">
        <v>143</v>
      </c>
      <c r="K89" s="1">
        <v>113</v>
      </c>
      <c r="L89" s="1">
        <v>1</v>
      </c>
      <c r="M89" s="1">
        <v>48</v>
      </c>
      <c r="N89" s="1">
        <v>6</v>
      </c>
      <c r="O89" s="1">
        <v>4</v>
      </c>
      <c r="P89" s="1">
        <v>18</v>
      </c>
      <c r="Q89" s="1">
        <v>1</v>
      </c>
      <c r="R89" s="1">
        <v>9</v>
      </c>
      <c r="S89" s="1">
        <v>2</v>
      </c>
      <c r="T89" s="1">
        <v>0</v>
      </c>
      <c r="U89" s="1">
        <v>15</v>
      </c>
      <c r="V89" s="1">
        <v>9</v>
      </c>
      <c r="W89" s="1">
        <v>0</v>
      </c>
      <c r="X89" s="17">
        <v>4</v>
      </c>
      <c r="Y89" s="1">
        <f t="shared" si="9"/>
        <v>376</v>
      </c>
      <c r="Z89" s="1">
        <f t="shared" si="10"/>
        <v>305</v>
      </c>
      <c r="AA89" s="15">
        <f t="shared" si="11"/>
        <v>0.55212922173274592</v>
      </c>
      <c r="AB89" s="15">
        <f t="shared" si="12"/>
        <v>0.44787077826725402</v>
      </c>
    </row>
    <row r="90" spans="1:28" x14ac:dyDescent="0.25">
      <c r="A90" s="2">
        <v>64</v>
      </c>
      <c r="B90" s="2" t="s">
        <v>35</v>
      </c>
      <c r="C90" s="2">
        <v>43</v>
      </c>
      <c r="D90" s="1" t="s">
        <v>338</v>
      </c>
      <c r="E90" s="1" t="s">
        <v>724</v>
      </c>
      <c r="F90" s="2">
        <v>311</v>
      </c>
      <c r="G90" s="2" t="s">
        <v>10</v>
      </c>
      <c r="H90" s="1">
        <v>605</v>
      </c>
      <c r="I90" s="1">
        <v>9</v>
      </c>
      <c r="J90" s="1">
        <v>124</v>
      </c>
      <c r="K90" s="1">
        <v>136</v>
      </c>
      <c r="L90" s="1">
        <v>3</v>
      </c>
      <c r="M90" s="1">
        <v>33</v>
      </c>
      <c r="N90" s="1">
        <v>8</v>
      </c>
      <c r="O90" s="1">
        <v>0</v>
      </c>
      <c r="P90" s="1">
        <v>7</v>
      </c>
      <c r="Q90" s="1">
        <v>0</v>
      </c>
      <c r="R90" s="1">
        <v>6</v>
      </c>
      <c r="S90" s="1">
        <v>2</v>
      </c>
      <c r="T90" s="1">
        <v>2</v>
      </c>
      <c r="U90" s="1">
        <v>6</v>
      </c>
      <c r="V90" s="1">
        <v>5</v>
      </c>
      <c r="W90" s="1">
        <v>0</v>
      </c>
      <c r="X90" s="17">
        <v>5</v>
      </c>
      <c r="Y90" s="1">
        <f t="shared" si="9"/>
        <v>346</v>
      </c>
      <c r="Z90" s="1">
        <f t="shared" si="10"/>
        <v>259</v>
      </c>
      <c r="AA90" s="15">
        <f t="shared" si="11"/>
        <v>0.57190082644628104</v>
      </c>
      <c r="AB90" s="15">
        <f t="shared" si="12"/>
        <v>0.42809917355371901</v>
      </c>
    </row>
    <row r="91" spans="1:28" x14ac:dyDescent="0.25">
      <c r="A91" s="2">
        <v>65</v>
      </c>
      <c r="B91" s="2" t="s">
        <v>35</v>
      </c>
      <c r="C91" s="2">
        <v>43</v>
      </c>
      <c r="D91" s="1" t="s">
        <v>338</v>
      </c>
      <c r="E91" s="1" t="s">
        <v>724</v>
      </c>
      <c r="F91" s="2">
        <v>311</v>
      </c>
      <c r="G91" s="2" t="s">
        <v>11</v>
      </c>
      <c r="H91" s="1">
        <v>606</v>
      </c>
      <c r="I91" s="1">
        <v>5</v>
      </c>
      <c r="J91" s="1">
        <v>109</v>
      </c>
      <c r="K91" s="1">
        <v>134</v>
      </c>
      <c r="L91" s="1">
        <v>2</v>
      </c>
      <c r="M91" s="1">
        <v>53</v>
      </c>
      <c r="N91" s="1">
        <v>1</v>
      </c>
      <c r="O91" s="1">
        <v>0</v>
      </c>
      <c r="P91" s="1">
        <v>18</v>
      </c>
      <c r="Q91" s="1">
        <v>1</v>
      </c>
      <c r="R91" s="1">
        <v>8</v>
      </c>
      <c r="S91" s="1">
        <v>0</v>
      </c>
      <c r="T91" s="1">
        <v>4</v>
      </c>
      <c r="U91" s="1">
        <v>14</v>
      </c>
      <c r="V91" s="1">
        <v>7</v>
      </c>
      <c r="W91" s="1">
        <v>2</v>
      </c>
      <c r="X91" s="17">
        <v>5</v>
      </c>
      <c r="Y91" s="1">
        <f t="shared" si="9"/>
        <v>363</v>
      </c>
      <c r="Z91" s="1">
        <f t="shared" si="10"/>
        <v>243</v>
      </c>
      <c r="AA91" s="15">
        <f t="shared" si="11"/>
        <v>0.59900990099009899</v>
      </c>
      <c r="AB91" s="15">
        <f t="shared" si="12"/>
        <v>0.40099009900990101</v>
      </c>
    </row>
    <row r="92" spans="1:28" x14ac:dyDescent="0.25">
      <c r="A92" s="2">
        <v>66</v>
      </c>
      <c r="B92" s="2" t="s">
        <v>35</v>
      </c>
      <c r="C92" s="2">
        <v>43</v>
      </c>
      <c r="D92" s="1" t="s">
        <v>338</v>
      </c>
      <c r="E92" s="1" t="s">
        <v>724</v>
      </c>
      <c r="F92" s="2">
        <v>312</v>
      </c>
      <c r="G92" s="2" t="s">
        <v>10</v>
      </c>
      <c r="H92" s="1">
        <v>638</v>
      </c>
      <c r="I92" s="1">
        <v>7</v>
      </c>
      <c r="J92" s="1">
        <v>113</v>
      </c>
      <c r="K92" s="1">
        <v>206</v>
      </c>
      <c r="L92" s="1">
        <v>5</v>
      </c>
      <c r="M92" s="1">
        <v>54</v>
      </c>
      <c r="N92" s="1">
        <v>1</v>
      </c>
      <c r="O92" s="1">
        <v>0</v>
      </c>
      <c r="P92" s="1">
        <v>10</v>
      </c>
      <c r="Q92" s="1">
        <v>1</v>
      </c>
      <c r="R92" s="1">
        <v>4</v>
      </c>
      <c r="S92" s="1">
        <v>0</v>
      </c>
      <c r="T92" s="1">
        <v>1</v>
      </c>
      <c r="U92" s="1">
        <v>11</v>
      </c>
      <c r="V92" s="1">
        <v>15</v>
      </c>
      <c r="W92" s="1">
        <v>0</v>
      </c>
      <c r="X92" s="17">
        <v>11</v>
      </c>
      <c r="Y92" s="1">
        <f t="shared" si="9"/>
        <v>439</v>
      </c>
      <c r="Z92" s="1">
        <f t="shared" si="10"/>
        <v>199</v>
      </c>
      <c r="AA92" s="15">
        <f t="shared" si="11"/>
        <v>0.68808777429467083</v>
      </c>
      <c r="AB92" s="15">
        <f t="shared" si="12"/>
        <v>0.31191222570532917</v>
      </c>
    </row>
    <row r="93" spans="1:28" x14ac:dyDescent="0.25">
      <c r="A93" s="2">
        <v>67</v>
      </c>
      <c r="B93" s="2" t="s">
        <v>35</v>
      </c>
      <c r="C93" s="2">
        <v>43</v>
      </c>
      <c r="D93" s="1" t="s">
        <v>338</v>
      </c>
      <c r="E93" s="1" t="s">
        <v>724</v>
      </c>
      <c r="F93" s="2">
        <v>312</v>
      </c>
      <c r="G93" s="2" t="s">
        <v>11</v>
      </c>
      <c r="H93" s="1">
        <v>638</v>
      </c>
      <c r="I93" s="1">
        <v>10</v>
      </c>
      <c r="J93" s="1">
        <v>120</v>
      </c>
      <c r="K93" s="1">
        <v>176</v>
      </c>
      <c r="L93" s="1">
        <v>2</v>
      </c>
      <c r="M93" s="1">
        <v>45</v>
      </c>
      <c r="N93" s="1">
        <v>4</v>
      </c>
      <c r="O93" s="1">
        <v>1</v>
      </c>
      <c r="P93" s="1">
        <v>19</v>
      </c>
      <c r="Q93" s="1">
        <v>1</v>
      </c>
      <c r="R93" s="1">
        <v>6</v>
      </c>
      <c r="S93" s="1">
        <v>2</v>
      </c>
      <c r="T93" s="1">
        <v>0</v>
      </c>
      <c r="U93" s="1">
        <v>11</v>
      </c>
      <c r="V93" s="1">
        <v>7</v>
      </c>
      <c r="W93" s="1">
        <v>1</v>
      </c>
      <c r="X93" s="17">
        <v>11</v>
      </c>
      <c r="Y93" s="1">
        <f t="shared" si="9"/>
        <v>416</v>
      </c>
      <c r="Z93" s="1">
        <f t="shared" si="10"/>
        <v>222</v>
      </c>
      <c r="AA93" s="15">
        <f t="shared" si="11"/>
        <v>0.65203761755485889</v>
      </c>
      <c r="AB93" s="15">
        <f t="shared" si="12"/>
        <v>0.34796238244514105</v>
      </c>
    </row>
    <row r="94" spans="1:28" x14ac:dyDescent="0.25">
      <c r="A94" s="2">
        <v>68</v>
      </c>
      <c r="B94" s="2" t="s">
        <v>35</v>
      </c>
      <c r="C94" s="2">
        <v>43</v>
      </c>
      <c r="D94" s="1" t="s">
        <v>338</v>
      </c>
      <c r="E94" s="1" t="s">
        <v>724</v>
      </c>
      <c r="F94" s="2">
        <v>313</v>
      </c>
      <c r="G94" s="2" t="s">
        <v>10</v>
      </c>
      <c r="H94" s="1">
        <v>640</v>
      </c>
      <c r="I94" s="1">
        <v>12</v>
      </c>
      <c r="J94" s="1">
        <v>148</v>
      </c>
      <c r="K94" s="1">
        <v>115</v>
      </c>
      <c r="L94" s="1">
        <v>0</v>
      </c>
      <c r="M94" s="1">
        <v>47</v>
      </c>
      <c r="N94" s="1">
        <v>5</v>
      </c>
      <c r="O94" s="1">
        <v>0</v>
      </c>
      <c r="P94" s="1">
        <v>19</v>
      </c>
      <c r="Q94" s="1">
        <v>0</v>
      </c>
      <c r="R94" s="1">
        <v>9</v>
      </c>
      <c r="S94" s="1">
        <v>0</v>
      </c>
      <c r="T94" s="1">
        <v>0</v>
      </c>
      <c r="U94" s="1">
        <v>0</v>
      </c>
      <c r="V94" s="1">
        <v>5</v>
      </c>
      <c r="W94" s="1">
        <v>0</v>
      </c>
      <c r="X94" s="17">
        <v>8</v>
      </c>
      <c r="Y94" s="1">
        <f t="shared" si="9"/>
        <v>368</v>
      </c>
      <c r="Z94" s="1">
        <f t="shared" si="10"/>
        <v>272</v>
      </c>
      <c r="AA94" s="15">
        <f t="shared" si="11"/>
        <v>0.57499999999999996</v>
      </c>
      <c r="AB94" s="15">
        <f t="shared" si="12"/>
        <v>0.42499999999999999</v>
      </c>
    </row>
    <row r="95" spans="1:28" x14ac:dyDescent="0.25">
      <c r="A95" s="2">
        <v>69</v>
      </c>
      <c r="B95" s="2" t="s">
        <v>35</v>
      </c>
      <c r="C95" s="2">
        <v>43</v>
      </c>
      <c r="D95" s="1" t="s">
        <v>338</v>
      </c>
      <c r="E95" s="1" t="s">
        <v>724</v>
      </c>
      <c r="F95" s="2">
        <v>313</v>
      </c>
      <c r="G95" s="2" t="s">
        <v>11</v>
      </c>
      <c r="H95" s="1">
        <v>641</v>
      </c>
      <c r="I95" s="1">
        <v>9</v>
      </c>
      <c r="J95" s="1">
        <v>159</v>
      </c>
      <c r="K95" s="1">
        <v>132</v>
      </c>
      <c r="L95" s="1">
        <v>3</v>
      </c>
      <c r="M95" s="1">
        <v>47</v>
      </c>
      <c r="N95" s="1">
        <v>5</v>
      </c>
      <c r="O95" s="1">
        <v>2</v>
      </c>
      <c r="P95" s="1">
        <v>8</v>
      </c>
      <c r="Q95" s="1">
        <v>2</v>
      </c>
      <c r="R95" s="1">
        <v>7</v>
      </c>
      <c r="S95" s="1">
        <v>0</v>
      </c>
      <c r="T95" s="1">
        <v>0</v>
      </c>
      <c r="U95" s="1">
        <v>7</v>
      </c>
      <c r="V95" s="1">
        <v>17</v>
      </c>
      <c r="W95" s="1">
        <v>1</v>
      </c>
      <c r="X95" s="17">
        <v>9</v>
      </c>
      <c r="Y95" s="1">
        <f t="shared" si="9"/>
        <v>408</v>
      </c>
      <c r="Z95" s="1">
        <f t="shared" si="10"/>
        <v>233</v>
      </c>
      <c r="AA95" s="15">
        <f t="shared" si="11"/>
        <v>0.6365054602184087</v>
      </c>
      <c r="AB95" s="15">
        <f t="shared" si="12"/>
        <v>0.36349453978159124</v>
      </c>
    </row>
    <row r="96" spans="1:28" x14ac:dyDescent="0.25">
      <c r="A96" s="2">
        <v>70</v>
      </c>
      <c r="B96" s="2" t="s">
        <v>35</v>
      </c>
      <c r="C96" s="2">
        <v>43</v>
      </c>
      <c r="D96" s="1" t="s">
        <v>338</v>
      </c>
      <c r="E96" s="1" t="s">
        <v>724</v>
      </c>
      <c r="F96" s="2">
        <v>314</v>
      </c>
      <c r="G96" s="2" t="s">
        <v>10</v>
      </c>
      <c r="H96" s="1">
        <v>478</v>
      </c>
      <c r="I96" s="1">
        <v>3</v>
      </c>
      <c r="J96" s="1">
        <v>113</v>
      </c>
      <c r="K96" s="1">
        <v>87</v>
      </c>
      <c r="L96" s="1">
        <v>0</v>
      </c>
      <c r="M96" s="1">
        <v>31</v>
      </c>
      <c r="N96" s="1">
        <v>1</v>
      </c>
      <c r="O96" s="1">
        <v>2</v>
      </c>
      <c r="P96" s="1">
        <v>6</v>
      </c>
      <c r="Q96" s="1">
        <v>1</v>
      </c>
      <c r="R96" s="1">
        <v>9</v>
      </c>
      <c r="S96" s="1">
        <v>0</v>
      </c>
      <c r="T96" s="1">
        <v>0</v>
      </c>
      <c r="U96" s="1">
        <v>11</v>
      </c>
      <c r="V96" s="1">
        <v>9</v>
      </c>
      <c r="W96" s="1">
        <v>1</v>
      </c>
      <c r="X96" s="17">
        <v>7</v>
      </c>
      <c r="Y96" s="1">
        <f t="shared" si="9"/>
        <v>281</v>
      </c>
      <c r="Z96" s="1">
        <f t="shared" si="10"/>
        <v>197</v>
      </c>
      <c r="AA96" s="15">
        <f t="shared" si="11"/>
        <v>0.58786610878661083</v>
      </c>
      <c r="AB96" s="15">
        <f t="shared" si="12"/>
        <v>0.41213389121338911</v>
      </c>
    </row>
    <row r="97" spans="1:28" x14ac:dyDescent="0.25">
      <c r="A97" s="2">
        <v>71</v>
      </c>
      <c r="B97" s="2" t="s">
        <v>35</v>
      </c>
      <c r="C97" s="2">
        <v>43</v>
      </c>
      <c r="D97" s="1" t="s">
        <v>338</v>
      </c>
      <c r="E97" s="1" t="s">
        <v>724</v>
      </c>
      <c r="F97" s="2">
        <v>314</v>
      </c>
      <c r="G97" s="2" t="s">
        <v>11</v>
      </c>
      <c r="H97" s="1">
        <v>478</v>
      </c>
      <c r="I97" s="1">
        <v>4</v>
      </c>
      <c r="J97" s="1">
        <v>108</v>
      </c>
      <c r="K97" s="1">
        <v>99</v>
      </c>
      <c r="L97" s="1">
        <v>1</v>
      </c>
      <c r="M97" s="1">
        <v>24</v>
      </c>
      <c r="N97" s="1">
        <v>1</v>
      </c>
      <c r="O97" s="1">
        <v>0</v>
      </c>
      <c r="P97" s="1">
        <v>4</v>
      </c>
      <c r="Q97" s="1">
        <v>1</v>
      </c>
      <c r="R97" s="1">
        <v>2</v>
      </c>
      <c r="S97" s="1">
        <v>0</v>
      </c>
      <c r="T97" s="1">
        <v>0</v>
      </c>
      <c r="U97" s="1">
        <v>8</v>
      </c>
      <c r="V97" s="1">
        <v>10</v>
      </c>
      <c r="W97" s="1">
        <v>1</v>
      </c>
      <c r="X97" s="17">
        <v>8</v>
      </c>
      <c r="Y97" s="1">
        <f t="shared" si="9"/>
        <v>271</v>
      </c>
      <c r="Z97" s="1">
        <f t="shared" si="10"/>
        <v>207</v>
      </c>
      <c r="AA97" s="15">
        <f t="shared" si="11"/>
        <v>0.56694560669456062</v>
      </c>
      <c r="AB97" s="15">
        <f t="shared" si="12"/>
        <v>0.43305439330543932</v>
      </c>
    </row>
    <row r="98" spans="1:28" x14ac:dyDescent="0.25">
      <c r="A98" s="2">
        <v>72</v>
      </c>
      <c r="B98" s="2" t="s">
        <v>35</v>
      </c>
      <c r="C98" s="2">
        <v>43</v>
      </c>
      <c r="D98" s="1" t="s">
        <v>338</v>
      </c>
      <c r="E98" s="1" t="s">
        <v>724</v>
      </c>
      <c r="F98" s="2">
        <v>315</v>
      </c>
      <c r="G98" s="2" t="s">
        <v>10</v>
      </c>
      <c r="H98" s="1">
        <v>499</v>
      </c>
      <c r="I98" s="1">
        <v>6</v>
      </c>
      <c r="J98" s="1">
        <v>100</v>
      </c>
      <c r="K98" s="1">
        <v>92</v>
      </c>
      <c r="L98" s="1">
        <v>0</v>
      </c>
      <c r="M98" s="1">
        <v>17</v>
      </c>
      <c r="N98" s="1">
        <v>1</v>
      </c>
      <c r="O98" s="1">
        <v>3</v>
      </c>
      <c r="P98" s="1">
        <v>12</v>
      </c>
      <c r="Q98" s="1">
        <v>0</v>
      </c>
      <c r="R98" s="1">
        <v>4</v>
      </c>
      <c r="S98" s="1">
        <v>0</v>
      </c>
      <c r="T98" s="1">
        <v>0</v>
      </c>
      <c r="U98" s="1">
        <v>0</v>
      </c>
      <c r="V98" s="1">
        <v>6</v>
      </c>
      <c r="W98" s="1">
        <v>0</v>
      </c>
      <c r="X98" s="17">
        <v>6</v>
      </c>
      <c r="Y98" s="1">
        <f t="shared" si="9"/>
        <v>247</v>
      </c>
      <c r="Z98" s="1">
        <f t="shared" si="10"/>
        <v>252</v>
      </c>
      <c r="AA98" s="15">
        <f t="shared" si="11"/>
        <v>0.49498997995991983</v>
      </c>
      <c r="AB98" s="15">
        <f t="shared" si="12"/>
        <v>0.50501002004008011</v>
      </c>
    </row>
    <row r="99" spans="1:28" x14ac:dyDescent="0.25">
      <c r="A99" s="2">
        <v>73</v>
      </c>
      <c r="B99" s="2" t="s">
        <v>35</v>
      </c>
      <c r="C99" s="2">
        <v>43</v>
      </c>
      <c r="D99" s="1" t="s">
        <v>338</v>
      </c>
      <c r="E99" s="1" t="s">
        <v>724</v>
      </c>
      <c r="F99" s="2">
        <v>315</v>
      </c>
      <c r="G99" s="2" t="s">
        <v>11</v>
      </c>
      <c r="H99" s="1">
        <v>500</v>
      </c>
      <c r="I99" s="1">
        <v>8</v>
      </c>
      <c r="J99" s="1">
        <v>95</v>
      </c>
      <c r="K99" s="1">
        <v>113</v>
      </c>
      <c r="L99" s="1">
        <v>4</v>
      </c>
      <c r="M99" s="1">
        <v>10</v>
      </c>
      <c r="N99" s="1">
        <v>5</v>
      </c>
      <c r="O99" s="1">
        <v>4</v>
      </c>
      <c r="P99" s="1">
        <v>14</v>
      </c>
      <c r="Q99" s="1">
        <v>0</v>
      </c>
      <c r="R99" s="1">
        <v>4</v>
      </c>
      <c r="S99" s="1">
        <v>0</v>
      </c>
      <c r="T99" s="1">
        <v>0</v>
      </c>
      <c r="U99" s="1">
        <v>4</v>
      </c>
      <c r="V99" s="1">
        <v>7</v>
      </c>
      <c r="W99" s="1">
        <v>1</v>
      </c>
      <c r="X99" s="17">
        <v>7</v>
      </c>
      <c r="Y99" s="1">
        <f t="shared" si="9"/>
        <v>276</v>
      </c>
      <c r="Z99" s="1">
        <f t="shared" si="10"/>
        <v>224</v>
      </c>
      <c r="AA99" s="15">
        <f t="shared" si="11"/>
        <v>0.55200000000000005</v>
      </c>
      <c r="AB99" s="15">
        <f t="shared" si="12"/>
        <v>0.44800000000000001</v>
      </c>
    </row>
    <row r="100" spans="1:28" x14ac:dyDescent="0.25">
      <c r="A100" s="2">
        <v>74</v>
      </c>
      <c r="B100" s="2" t="s">
        <v>35</v>
      </c>
      <c r="C100" s="2">
        <v>43</v>
      </c>
      <c r="D100" s="1" t="s">
        <v>338</v>
      </c>
      <c r="E100" s="1" t="s">
        <v>724</v>
      </c>
      <c r="F100" s="2">
        <v>316</v>
      </c>
      <c r="G100" s="2" t="s">
        <v>10</v>
      </c>
      <c r="H100" s="1">
        <v>668</v>
      </c>
      <c r="I100" s="1">
        <v>4</v>
      </c>
      <c r="J100" s="1">
        <v>151</v>
      </c>
      <c r="K100" s="1">
        <v>155</v>
      </c>
      <c r="L100" s="1">
        <v>3</v>
      </c>
      <c r="M100" s="1">
        <v>26</v>
      </c>
      <c r="N100" s="1">
        <v>3</v>
      </c>
      <c r="O100" s="1">
        <v>4</v>
      </c>
      <c r="P100" s="1">
        <v>14</v>
      </c>
      <c r="Q100" s="1">
        <v>0</v>
      </c>
      <c r="R100" s="1">
        <v>4</v>
      </c>
      <c r="S100" s="1">
        <v>5</v>
      </c>
      <c r="T100" s="1">
        <v>0</v>
      </c>
      <c r="U100" s="1">
        <v>0</v>
      </c>
      <c r="V100" s="1">
        <v>9</v>
      </c>
      <c r="W100" s="1">
        <v>2</v>
      </c>
      <c r="X100" s="17">
        <v>9</v>
      </c>
      <c r="Y100" s="1">
        <f t="shared" si="9"/>
        <v>389</v>
      </c>
      <c r="Z100" s="1">
        <f t="shared" si="10"/>
        <v>279</v>
      </c>
      <c r="AA100" s="15">
        <f t="shared" si="11"/>
        <v>0.58233532934131738</v>
      </c>
      <c r="AB100" s="15">
        <f t="shared" si="12"/>
        <v>0.41766467065868262</v>
      </c>
    </row>
    <row r="101" spans="1:28" x14ac:dyDescent="0.25">
      <c r="A101" s="2">
        <v>75</v>
      </c>
      <c r="B101" s="2" t="s">
        <v>35</v>
      </c>
      <c r="C101" s="2">
        <v>43</v>
      </c>
      <c r="D101" s="1" t="s">
        <v>338</v>
      </c>
      <c r="E101" s="1" t="s">
        <v>724</v>
      </c>
      <c r="F101" s="2">
        <v>316</v>
      </c>
      <c r="G101" s="2" t="s">
        <v>11</v>
      </c>
      <c r="H101" s="1">
        <v>668</v>
      </c>
      <c r="I101" s="1">
        <v>5</v>
      </c>
      <c r="J101" s="1">
        <v>124</v>
      </c>
      <c r="K101" s="1">
        <v>155</v>
      </c>
      <c r="L101" s="1">
        <v>7</v>
      </c>
      <c r="M101" s="1">
        <v>6</v>
      </c>
      <c r="N101" s="1">
        <v>5</v>
      </c>
      <c r="O101" s="1">
        <v>3</v>
      </c>
      <c r="P101" s="1">
        <v>19</v>
      </c>
      <c r="Q101" s="1">
        <v>0</v>
      </c>
      <c r="R101" s="1">
        <v>4</v>
      </c>
      <c r="S101" s="1">
        <v>0</v>
      </c>
      <c r="T101" s="1">
        <v>0</v>
      </c>
      <c r="U101" s="1">
        <v>6</v>
      </c>
      <c r="V101" s="1">
        <v>5</v>
      </c>
      <c r="W101" s="1">
        <v>5</v>
      </c>
      <c r="X101" s="17">
        <v>5</v>
      </c>
      <c r="Y101" s="1">
        <f t="shared" si="9"/>
        <v>349</v>
      </c>
      <c r="Z101" s="1">
        <f t="shared" si="10"/>
        <v>319</v>
      </c>
      <c r="AA101" s="15">
        <f t="shared" si="11"/>
        <v>0.52245508982035926</v>
      </c>
      <c r="AB101" s="15">
        <f t="shared" si="12"/>
        <v>0.47754491017964074</v>
      </c>
    </row>
    <row r="102" spans="1:28" x14ac:dyDescent="0.25">
      <c r="A102" s="2">
        <v>76</v>
      </c>
      <c r="B102" s="2" t="s">
        <v>35</v>
      </c>
      <c r="C102" s="2">
        <v>43</v>
      </c>
      <c r="D102" s="1" t="s">
        <v>338</v>
      </c>
      <c r="E102" s="1" t="s">
        <v>724</v>
      </c>
      <c r="F102" s="2">
        <v>317</v>
      </c>
      <c r="G102" s="2" t="s">
        <v>10</v>
      </c>
      <c r="H102" s="1">
        <v>474</v>
      </c>
      <c r="I102" s="1">
        <v>6</v>
      </c>
      <c r="J102" s="1">
        <v>125</v>
      </c>
      <c r="K102" s="1">
        <v>111</v>
      </c>
      <c r="L102" s="1">
        <v>2</v>
      </c>
      <c r="M102" s="1">
        <v>30</v>
      </c>
      <c r="N102" s="1">
        <v>16</v>
      </c>
      <c r="O102" s="1">
        <v>0</v>
      </c>
      <c r="P102" s="1">
        <v>5</v>
      </c>
      <c r="Q102" s="1">
        <v>0</v>
      </c>
      <c r="R102" s="1">
        <v>0</v>
      </c>
      <c r="S102" s="1">
        <v>0</v>
      </c>
      <c r="T102" s="1">
        <v>1</v>
      </c>
      <c r="U102" s="1">
        <v>2</v>
      </c>
      <c r="V102" s="1">
        <v>6</v>
      </c>
      <c r="W102" s="1">
        <v>0</v>
      </c>
      <c r="X102" s="17">
        <v>13</v>
      </c>
      <c r="Y102" s="1">
        <f t="shared" si="9"/>
        <v>317</v>
      </c>
      <c r="Z102" s="1">
        <f t="shared" si="10"/>
        <v>157</v>
      </c>
      <c r="AA102" s="15">
        <f t="shared" si="11"/>
        <v>0.66877637130801693</v>
      </c>
      <c r="AB102" s="15">
        <f t="shared" si="12"/>
        <v>0.33122362869198313</v>
      </c>
    </row>
    <row r="103" spans="1:28" x14ac:dyDescent="0.25">
      <c r="A103" s="2">
        <v>77</v>
      </c>
      <c r="B103" s="2" t="s">
        <v>35</v>
      </c>
      <c r="C103" s="2">
        <v>43</v>
      </c>
      <c r="D103" s="1" t="s">
        <v>338</v>
      </c>
      <c r="E103" s="1" t="s">
        <v>724</v>
      </c>
      <c r="F103" s="2">
        <v>317</v>
      </c>
      <c r="G103" s="2" t="s">
        <v>11</v>
      </c>
      <c r="H103" s="1">
        <v>474</v>
      </c>
      <c r="I103" s="1">
        <v>2</v>
      </c>
      <c r="J103" s="1">
        <v>173</v>
      </c>
      <c r="K103" s="1">
        <v>71</v>
      </c>
      <c r="L103" s="1">
        <v>1</v>
      </c>
      <c r="M103" s="1">
        <v>26</v>
      </c>
      <c r="N103" s="1">
        <v>13</v>
      </c>
      <c r="O103" s="1">
        <v>0</v>
      </c>
      <c r="P103" s="1">
        <v>4</v>
      </c>
      <c r="Q103" s="1">
        <v>0</v>
      </c>
      <c r="R103" s="1">
        <v>3</v>
      </c>
      <c r="S103" s="1">
        <v>2</v>
      </c>
      <c r="T103" s="1">
        <v>0</v>
      </c>
      <c r="U103" s="1">
        <v>6</v>
      </c>
      <c r="V103" s="1">
        <v>6</v>
      </c>
      <c r="W103" s="1">
        <v>1</v>
      </c>
      <c r="X103" s="17">
        <v>8</v>
      </c>
      <c r="Y103" s="1">
        <f t="shared" si="9"/>
        <v>316</v>
      </c>
      <c r="Z103" s="1">
        <f t="shared" si="10"/>
        <v>158</v>
      </c>
      <c r="AA103" s="15">
        <f t="shared" si="11"/>
        <v>0.66666666666666663</v>
      </c>
      <c r="AB103" s="15">
        <f t="shared" si="12"/>
        <v>0.33333333333333331</v>
      </c>
    </row>
    <row r="104" spans="1:28" x14ac:dyDescent="0.25">
      <c r="A104" s="2">
        <v>78</v>
      </c>
      <c r="B104" s="2" t="s">
        <v>35</v>
      </c>
      <c r="C104" s="2">
        <v>43</v>
      </c>
      <c r="D104" s="1" t="s">
        <v>338</v>
      </c>
      <c r="E104" s="1" t="s">
        <v>724</v>
      </c>
      <c r="F104" s="2">
        <v>318</v>
      </c>
      <c r="G104" s="2" t="s">
        <v>10</v>
      </c>
      <c r="H104" s="1">
        <v>571</v>
      </c>
      <c r="I104" s="1">
        <v>2</v>
      </c>
      <c r="J104" s="1">
        <v>150</v>
      </c>
      <c r="K104" s="1">
        <v>127</v>
      </c>
      <c r="L104" s="1">
        <v>2</v>
      </c>
      <c r="M104" s="1">
        <v>22</v>
      </c>
      <c r="N104" s="1">
        <v>7</v>
      </c>
      <c r="O104" s="1">
        <v>1</v>
      </c>
      <c r="P104" s="1">
        <v>4</v>
      </c>
      <c r="Q104" s="1">
        <v>0</v>
      </c>
      <c r="R104" s="1">
        <v>8</v>
      </c>
      <c r="S104" s="1">
        <v>1</v>
      </c>
      <c r="T104" s="1">
        <v>1</v>
      </c>
      <c r="U104" s="1">
        <v>7</v>
      </c>
      <c r="V104" s="1">
        <v>10</v>
      </c>
      <c r="W104" s="1">
        <v>1</v>
      </c>
      <c r="X104" s="17">
        <v>11</v>
      </c>
      <c r="Y104" s="1">
        <f t="shared" si="9"/>
        <v>354</v>
      </c>
      <c r="Z104" s="1">
        <f t="shared" si="10"/>
        <v>217</v>
      </c>
      <c r="AA104" s="15">
        <f t="shared" si="11"/>
        <v>0.61996497373029769</v>
      </c>
      <c r="AB104" s="15">
        <f t="shared" si="12"/>
        <v>0.38003502626970226</v>
      </c>
    </row>
    <row r="105" spans="1:28" x14ac:dyDescent="0.25">
      <c r="A105" s="2">
        <v>79</v>
      </c>
      <c r="B105" s="2" t="s">
        <v>35</v>
      </c>
      <c r="C105" s="2">
        <v>43</v>
      </c>
      <c r="D105" s="1" t="s">
        <v>338</v>
      </c>
      <c r="E105" s="1" t="s">
        <v>724</v>
      </c>
      <c r="F105" s="2">
        <v>318</v>
      </c>
      <c r="G105" s="2" t="s">
        <v>11</v>
      </c>
      <c r="H105" s="1">
        <v>571</v>
      </c>
      <c r="I105" s="1">
        <v>4</v>
      </c>
      <c r="J105" s="1">
        <v>115</v>
      </c>
      <c r="K105" s="1">
        <v>164</v>
      </c>
      <c r="L105" s="1">
        <v>3</v>
      </c>
      <c r="M105" s="1">
        <v>31</v>
      </c>
      <c r="N105" s="1">
        <v>10</v>
      </c>
      <c r="O105" s="1">
        <v>0</v>
      </c>
      <c r="P105" s="1">
        <v>10</v>
      </c>
      <c r="Q105" s="1">
        <v>0</v>
      </c>
      <c r="R105" s="1">
        <v>1</v>
      </c>
      <c r="S105" s="1">
        <v>5</v>
      </c>
      <c r="T105" s="1">
        <v>1</v>
      </c>
      <c r="U105" s="1">
        <v>4</v>
      </c>
      <c r="V105" s="1">
        <v>12</v>
      </c>
      <c r="W105" s="1">
        <v>0</v>
      </c>
      <c r="X105" s="17">
        <v>8</v>
      </c>
      <c r="Y105" s="1">
        <f t="shared" si="9"/>
        <v>368</v>
      </c>
      <c r="Z105" s="1">
        <f t="shared" si="10"/>
        <v>203</v>
      </c>
      <c r="AA105" s="15">
        <f t="shared" si="11"/>
        <v>0.64448336252189142</v>
      </c>
      <c r="AB105" s="15">
        <f t="shared" si="12"/>
        <v>0.35551663747810858</v>
      </c>
    </row>
    <row r="106" spans="1:28" x14ac:dyDescent="0.25">
      <c r="A106" s="2">
        <v>80</v>
      </c>
      <c r="B106" s="2" t="s">
        <v>35</v>
      </c>
      <c r="C106" s="2">
        <v>43</v>
      </c>
      <c r="D106" s="1" t="s">
        <v>338</v>
      </c>
      <c r="E106" s="1" t="s">
        <v>724</v>
      </c>
      <c r="F106" s="2">
        <v>319</v>
      </c>
      <c r="G106" s="2" t="s">
        <v>10</v>
      </c>
      <c r="H106" s="1">
        <v>712</v>
      </c>
      <c r="I106" s="1">
        <v>6</v>
      </c>
      <c r="J106" s="1">
        <v>192</v>
      </c>
      <c r="K106" s="1">
        <v>141</v>
      </c>
      <c r="L106" s="1">
        <v>0</v>
      </c>
      <c r="M106" s="1">
        <v>89</v>
      </c>
      <c r="N106" s="1">
        <v>9</v>
      </c>
      <c r="O106" s="1">
        <v>0</v>
      </c>
      <c r="P106" s="1">
        <v>12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7">
        <v>12</v>
      </c>
      <c r="Y106" s="1">
        <f t="shared" si="9"/>
        <v>461</v>
      </c>
      <c r="Z106" s="1">
        <f t="shared" si="10"/>
        <v>251</v>
      </c>
      <c r="AA106" s="15">
        <f t="shared" si="11"/>
        <v>0.64747191011235961</v>
      </c>
      <c r="AB106" s="15">
        <f t="shared" si="12"/>
        <v>0.35252808988764045</v>
      </c>
    </row>
    <row r="107" spans="1:28" x14ac:dyDescent="0.25">
      <c r="A107" s="2">
        <v>81</v>
      </c>
      <c r="B107" s="2" t="s">
        <v>35</v>
      </c>
      <c r="C107" s="2">
        <v>43</v>
      </c>
      <c r="D107" s="1" t="s">
        <v>338</v>
      </c>
      <c r="E107" s="1" t="s">
        <v>724</v>
      </c>
      <c r="F107" s="2">
        <v>319</v>
      </c>
      <c r="G107" s="2" t="s">
        <v>11</v>
      </c>
      <c r="H107" s="1">
        <v>712</v>
      </c>
      <c r="I107" s="1">
        <v>7</v>
      </c>
      <c r="J107" s="1">
        <v>173</v>
      </c>
      <c r="K107" s="1">
        <v>176</v>
      </c>
      <c r="L107" s="1">
        <v>1</v>
      </c>
      <c r="M107" s="1">
        <v>64</v>
      </c>
      <c r="N107" s="1">
        <v>13</v>
      </c>
      <c r="O107" s="1">
        <v>2</v>
      </c>
      <c r="P107" s="1">
        <v>14</v>
      </c>
      <c r="Q107" s="1">
        <v>0</v>
      </c>
      <c r="R107" s="1">
        <v>6</v>
      </c>
      <c r="S107" s="1">
        <v>0</v>
      </c>
      <c r="T107" s="1">
        <v>1</v>
      </c>
      <c r="U107" s="1">
        <v>11</v>
      </c>
      <c r="V107" s="1">
        <v>8</v>
      </c>
      <c r="W107" s="1">
        <v>1</v>
      </c>
      <c r="X107" s="17">
        <v>16</v>
      </c>
      <c r="Y107" s="1">
        <f t="shared" si="9"/>
        <v>493</v>
      </c>
      <c r="Z107" s="1">
        <f t="shared" si="10"/>
        <v>219</v>
      </c>
      <c r="AA107" s="15">
        <f t="shared" si="11"/>
        <v>0.69241573033707871</v>
      </c>
      <c r="AB107" s="15">
        <f t="shared" si="12"/>
        <v>0.30758426966292135</v>
      </c>
    </row>
    <row r="108" spans="1:28" x14ac:dyDescent="0.25">
      <c r="A108" s="2">
        <v>82</v>
      </c>
      <c r="B108" s="2" t="s">
        <v>35</v>
      </c>
      <c r="C108" s="2">
        <v>43</v>
      </c>
      <c r="D108" s="1" t="s">
        <v>338</v>
      </c>
      <c r="E108" s="1" t="s">
        <v>724</v>
      </c>
      <c r="F108" s="2">
        <v>319</v>
      </c>
      <c r="G108" s="2" t="s">
        <v>12</v>
      </c>
      <c r="H108" s="1">
        <v>713</v>
      </c>
      <c r="I108" s="1">
        <v>7</v>
      </c>
      <c r="J108" s="1">
        <v>187</v>
      </c>
      <c r="K108" s="1">
        <v>146</v>
      </c>
      <c r="L108" s="1">
        <v>4</v>
      </c>
      <c r="M108" s="1">
        <v>89</v>
      </c>
      <c r="N108" s="1">
        <v>13</v>
      </c>
      <c r="O108" s="1">
        <v>0</v>
      </c>
      <c r="P108" s="1">
        <v>9</v>
      </c>
      <c r="Q108" s="1">
        <v>0</v>
      </c>
      <c r="R108" s="1">
        <v>2</v>
      </c>
      <c r="S108" s="1">
        <v>2</v>
      </c>
      <c r="T108" s="1">
        <v>0</v>
      </c>
      <c r="U108" s="1">
        <v>6</v>
      </c>
      <c r="V108" s="1">
        <v>6</v>
      </c>
      <c r="W108" s="1">
        <v>1</v>
      </c>
      <c r="X108" s="17">
        <v>6</v>
      </c>
      <c r="Y108" s="1">
        <f t="shared" si="9"/>
        <v>478</v>
      </c>
      <c r="Z108" s="1">
        <f t="shared" si="10"/>
        <v>235</v>
      </c>
      <c r="AA108" s="15">
        <f t="shared" si="11"/>
        <v>0.6704067321178121</v>
      </c>
      <c r="AB108" s="15">
        <f t="shared" si="12"/>
        <v>0.32959326788218796</v>
      </c>
    </row>
    <row r="109" spans="1:28" x14ac:dyDescent="0.25">
      <c r="A109" s="2">
        <v>83</v>
      </c>
      <c r="B109" s="2" t="s">
        <v>35</v>
      </c>
      <c r="C109" s="2">
        <v>43</v>
      </c>
      <c r="D109" s="1" t="s">
        <v>338</v>
      </c>
      <c r="E109" s="1" t="s">
        <v>724</v>
      </c>
      <c r="F109" s="2">
        <v>320</v>
      </c>
      <c r="G109" s="2" t="s">
        <v>10</v>
      </c>
      <c r="H109" s="1">
        <v>617</v>
      </c>
      <c r="I109" s="1">
        <v>8</v>
      </c>
      <c r="J109" s="1">
        <v>134</v>
      </c>
      <c r="K109" s="1">
        <v>142</v>
      </c>
      <c r="L109" s="1">
        <v>1</v>
      </c>
      <c r="M109" s="1">
        <v>40</v>
      </c>
      <c r="N109" s="1">
        <v>6</v>
      </c>
      <c r="O109" s="1">
        <v>1</v>
      </c>
      <c r="P109" s="1">
        <v>15</v>
      </c>
      <c r="Q109" s="1">
        <v>2</v>
      </c>
      <c r="R109" s="1">
        <v>2</v>
      </c>
      <c r="S109" s="1">
        <v>1</v>
      </c>
      <c r="T109" s="1">
        <v>0</v>
      </c>
      <c r="U109" s="1">
        <v>5</v>
      </c>
      <c r="V109" s="1">
        <v>3</v>
      </c>
      <c r="W109" s="1">
        <v>0</v>
      </c>
      <c r="X109" s="17">
        <v>5</v>
      </c>
      <c r="Y109" s="1">
        <f t="shared" si="9"/>
        <v>365</v>
      </c>
      <c r="Z109" s="1">
        <f t="shared" si="10"/>
        <v>252</v>
      </c>
      <c r="AA109" s="15">
        <f t="shared" si="11"/>
        <v>0.5915721231766613</v>
      </c>
      <c r="AB109" s="15">
        <f t="shared" si="12"/>
        <v>0.40842787682333875</v>
      </c>
    </row>
    <row r="110" spans="1:28" x14ac:dyDescent="0.25">
      <c r="A110" s="2">
        <v>84</v>
      </c>
      <c r="B110" s="2" t="s">
        <v>35</v>
      </c>
      <c r="C110" s="2">
        <v>43</v>
      </c>
      <c r="D110" s="1" t="s">
        <v>338</v>
      </c>
      <c r="E110" s="1" t="s">
        <v>724</v>
      </c>
      <c r="F110" s="2">
        <v>320</v>
      </c>
      <c r="G110" s="2" t="s">
        <v>11</v>
      </c>
      <c r="H110" s="1">
        <v>617</v>
      </c>
      <c r="I110" s="1">
        <v>6</v>
      </c>
      <c r="J110" s="1">
        <v>140</v>
      </c>
      <c r="K110" s="1">
        <v>134</v>
      </c>
      <c r="L110" s="1">
        <v>0</v>
      </c>
      <c r="M110" s="1">
        <v>34</v>
      </c>
      <c r="N110" s="1">
        <v>3</v>
      </c>
      <c r="O110" s="1">
        <v>0</v>
      </c>
      <c r="P110" s="1">
        <v>5</v>
      </c>
      <c r="Q110" s="1">
        <v>1</v>
      </c>
      <c r="R110" s="1">
        <v>3</v>
      </c>
      <c r="S110" s="1">
        <v>1</v>
      </c>
      <c r="T110" s="1">
        <v>1</v>
      </c>
      <c r="U110" s="1">
        <v>12</v>
      </c>
      <c r="V110" s="1">
        <v>4</v>
      </c>
      <c r="W110" s="1">
        <v>1</v>
      </c>
      <c r="X110" s="17">
        <v>11</v>
      </c>
      <c r="Y110" s="1">
        <f t="shared" si="9"/>
        <v>356</v>
      </c>
      <c r="Z110" s="1">
        <f t="shared" si="10"/>
        <v>261</v>
      </c>
      <c r="AA110" s="15">
        <f t="shared" si="11"/>
        <v>0.57698541329011344</v>
      </c>
      <c r="AB110" s="15">
        <f t="shared" si="12"/>
        <v>0.42301458670988656</v>
      </c>
    </row>
    <row r="111" spans="1:28" x14ac:dyDescent="0.25">
      <c r="A111" s="2">
        <v>85</v>
      </c>
      <c r="B111" s="2" t="s">
        <v>35</v>
      </c>
      <c r="C111" s="2">
        <v>43</v>
      </c>
      <c r="D111" s="1" t="s">
        <v>338</v>
      </c>
      <c r="E111" s="1" t="s">
        <v>724</v>
      </c>
      <c r="F111" s="2">
        <v>321</v>
      </c>
      <c r="G111" s="2" t="s">
        <v>10</v>
      </c>
      <c r="H111" s="1">
        <v>578</v>
      </c>
      <c r="I111" s="1">
        <v>11</v>
      </c>
      <c r="J111" s="1">
        <v>88</v>
      </c>
      <c r="K111" s="1">
        <v>185</v>
      </c>
      <c r="L111" s="1">
        <v>0</v>
      </c>
      <c r="M111" s="1">
        <v>31</v>
      </c>
      <c r="N111" s="1">
        <v>2</v>
      </c>
      <c r="O111" s="1">
        <v>1</v>
      </c>
      <c r="P111" s="1">
        <v>9</v>
      </c>
      <c r="Q111" s="1">
        <v>1</v>
      </c>
      <c r="R111" s="1">
        <v>10</v>
      </c>
      <c r="S111" s="1">
        <v>0</v>
      </c>
      <c r="T111" s="1">
        <v>1</v>
      </c>
      <c r="U111" s="1">
        <v>6</v>
      </c>
      <c r="V111" s="1">
        <v>1</v>
      </c>
      <c r="W111" s="1">
        <v>1</v>
      </c>
      <c r="X111" s="17">
        <v>3</v>
      </c>
      <c r="Y111" s="1">
        <f t="shared" si="9"/>
        <v>350</v>
      </c>
      <c r="Z111" s="1">
        <f t="shared" si="10"/>
        <v>228</v>
      </c>
      <c r="AA111" s="15">
        <f t="shared" si="11"/>
        <v>0.60553633217993075</v>
      </c>
      <c r="AB111" s="15">
        <f t="shared" si="12"/>
        <v>0.3944636678200692</v>
      </c>
    </row>
    <row r="112" spans="1:28" x14ac:dyDescent="0.25">
      <c r="A112" s="2">
        <v>86</v>
      </c>
      <c r="B112" s="2" t="s">
        <v>35</v>
      </c>
      <c r="C112" s="2">
        <v>43</v>
      </c>
      <c r="D112" s="1" t="s">
        <v>338</v>
      </c>
      <c r="E112" s="1" t="s">
        <v>724</v>
      </c>
      <c r="F112" s="2">
        <v>321</v>
      </c>
      <c r="G112" s="2" t="s">
        <v>11</v>
      </c>
      <c r="H112" s="1">
        <v>579</v>
      </c>
      <c r="I112" s="1">
        <v>2</v>
      </c>
      <c r="J112" s="1">
        <v>84</v>
      </c>
      <c r="K112" s="1">
        <v>160</v>
      </c>
      <c r="L112" s="1">
        <v>0</v>
      </c>
      <c r="M112" s="1">
        <v>44</v>
      </c>
      <c r="N112" s="1">
        <v>5</v>
      </c>
      <c r="O112" s="1">
        <v>0</v>
      </c>
      <c r="P112" s="1">
        <v>9</v>
      </c>
      <c r="Q112" s="1">
        <v>0</v>
      </c>
      <c r="R112" s="1">
        <v>4</v>
      </c>
      <c r="S112" s="1">
        <v>3</v>
      </c>
      <c r="T112" s="1">
        <v>0</v>
      </c>
      <c r="U112" s="1">
        <v>7</v>
      </c>
      <c r="V112" s="1">
        <v>0</v>
      </c>
      <c r="W112" s="1">
        <v>4</v>
      </c>
      <c r="X112" s="17">
        <v>5</v>
      </c>
      <c r="Y112" s="1">
        <f t="shared" si="9"/>
        <v>327</v>
      </c>
      <c r="Z112" s="1">
        <f t="shared" si="10"/>
        <v>252</v>
      </c>
      <c r="AA112" s="15">
        <f t="shared" si="11"/>
        <v>0.56476683937823835</v>
      </c>
      <c r="AB112" s="15">
        <f t="shared" si="12"/>
        <v>0.43523316062176165</v>
      </c>
    </row>
    <row r="113" spans="1:28" x14ac:dyDescent="0.25">
      <c r="A113" s="2">
        <v>87</v>
      </c>
      <c r="B113" s="2" t="s">
        <v>35</v>
      </c>
      <c r="C113" s="2">
        <v>43</v>
      </c>
      <c r="D113" s="1" t="s">
        <v>338</v>
      </c>
      <c r="E113" s="1" t="s">
        <v>724</v>
      </c>
      <c r="F113" s="2">
        <v>321</v>
      </c>
      <c r="G113" s="2" t="s">
        <v>12</v>
      </c>
      <c r="H113" s="1">
        <v>579</v>
      </c>
      <c r="I113" s="1">
        <v>13</v>
      </c>
      <c r="J113" s="1">
        <v>99</v>
      </c>
      <c r="K113" s="1">
        <v>137</v>
      </c>
      <c r="L113" s="1">
        <v>0</v>
      </c>
      <c r="M113" s="1">
        <v>25</v>
      </c>
      <c r="N113" s="1">
        <v>0</v>
      </c>
      <c r="O113" s="1">
        <v>1</v>
      </c>
      <c r="P113" s="1">
        <v>26</v>
      </c>
      <c r="Q113" s="1">
        <v>0</v>
      </c>
      <c r="R113" s="1">
        <v>5</v>
      </c>
      <c r="S113" s="1">
        <v>0</v>
      </c>
      <c r="T113" s="1">
        <v>2</v>
      </c>
      <c r="U113" s="1">
        <v>8</v>
      </c>
      <c r="V113" s="1">
        <v>4</v>
      </c>
      <c r="W113" s="1">
        <v>1</v>
      </c>
      <c r="X113" s="17">
        <v>5</v>
      </c>
      <c r="Y113" s="1">
        <f t="shared" si="9"/>
        <v>326</v>
      </c>
      <c r="Z113" s="1">
        <f t="shared" si="10"/>
        <v>253</v>
      </c>
      <c r="AA113" s="15">
        <f t="shared" si="11"/>
        <v>0.56303972366148536</v>
      </c>
      <c r="AB113" s="15">
        <f t="shared" si="12"/>
        <v>0.4369602763385147</v>
      </c>
    </row>
    <row r="114" spans="1:28" x14ac:dyDescent="0.25">
      <c r="A114" s="2">
        <v>88</v>
      </c>
      <c r="B114" s="2" t="s">
        <v>35</v>
      </c>
      <c r="C114" s="2">
        <v>43</v>
      </c>
      <c r="D114" s="1" t="s">
        <v>338</v>
      </c>
      <c r="E114" s="1" t="s">
        <v>724</v>
      </c>
      <c r="F114" s="2">
        <v>322</v>
      </c>
      <c r="G114" s="2" t="s">
        <v>10</v>
      </c>
      <c r="H114" s="1">
        <v>657</v>
      </c>
      <c r="I114" s="1">
        <v>8</v>
      </c>
      <c r="J114" s="1">
        <v>88</v>
      </c>
      <c r="K114" s="1">
        <v>203</v>
      </c>
      <c r="L114" s="1">
        <v>0</v>
      </c>
      <c r="M114" s="1">
        <v>24</v>
      </c>
      <c r="N114" s="1">
        <v>1</v>
      </c>
      <c r="O114" s="1">
        <v>5</v>
      </c>
      <c r="P114" s="1">
        <v>8</v>
      </c>
      <c r="Q114" s="1">
        <v>1</v>
      </c>
      <c r="R114" s="1">
        <v>0</v>
      </c>
      <c r="S114" s="1">
        <v>0</v>
      </c>
      <c r="T114" s="1">
        <v>9</v>
      </c>
      <c r="U114" s="1">
        <v>14</v>
      </c>
      <c r="V114" s="1">
        <v>1</v>
      </c>
      <c r="W114" s="1">
        <v>0</v>
      </c>
      <c r="X114" s="17">
        <v>10</v>
      </c>
      <c r="Y114" s="1">
        <f t="shared" si="9"/>
        <v>372</v>
      </c>
      <c r="Z114" s="1">
        <f t="shared" si="10"/>
        <v>285</v>
      </c>
      <c r="AA114" s="15">
        <f t="shared" si="11"/>
        <v>0.56621004566210043</v>
      </c>
      <c r="AB114" s="15">
        <f t="shared" si="12"/>
        <v>0.43378995433789952</v>
      </c>
    </row>
    <row r="115" spans="1:28" x14ac:dyDescent="0.25">
      <c r="A115" s="2">
        <v>89</v>
      </c>
      <c r="B115" s="2" t="s">
        <v>35</v>
      </c>
      <c r="C115" s="2">
        <v>43</v>
      </c>
      <c r="D115" s="1" t="s">
        <v>338</v>
      </c>
      <c r="E115" s="1" t="s">
        <v>724</v>
      </c>
      <c r="F115" s="2">
        <v>322</v>
      </c>
      <c r="G115" s="2" t="s">
        <v>11</v>
      </c>
      <c r="H115" s="1">
        <v>657</v>
      </c>
      <c r="I115" s="1">
        <v>10</v>
      </c>
      <c r="J115" s="1">
        <v>83</v>
      </c>
      <c r="K115" s="1">
        <v>188</v>
      </c>
      <c r="L115" s="1">
        <v>1</v>
      </c>
      <c r="M115" s="1">
        <v>29</v>
      </c>
      <c r="N115" s="1">
        <v>4</v>
      </c>
      <c r="O115" s="1">
        <v>1</v>
      </c>
      <c r="P115" s="1">
        <v>9</v>
      </c>
      <c r="Q115" s="1">
        <v>0</v>
      </c>
      <c r="R115" s="1">
        <v>9</v>
      </c>
      <c r="S115" s="1">
        <v>0</v>
      </c>
      <c r="T115" s="1">
        <v>0</v>
      </c>
      <c r="U115" s="1">
        <v>10</v>
      </c>
      <c r="V115" s="1">
        <v>0</v>
      </c>
      <c r="W115" s="1">
        <v>0</v>
      </c>
      <c r="X115" s="17">
        <v>5</v>
      </c>
      <c r="Y115" s="1">
        <f t="shared" si="9"/>
        <v>349</v>
      </c>
      <c r="Z115" s="1">
        <f t="shared" si="10"/>
        <v>308</v>
      </c>
      <c r="AA115" s="15">
        <f t="shared" si="11"/>
        <v>0.53120243531202438</v>
      </c>
      <c r="AB115" s="15">
        <f t="shared" si="12"/>
        <v>0.46879756468797562</v>
      </c>
    </row>
    <row r="116" spans="1:28" x14ac:dyDescent="0.25">
      <c r="A116" s="2">
        <v>90</v>
      </c>
      <c r="B116" s="2" t="s">
        <v>35</v>
      </c>
      <c r="C116" s="2">
        <v>43</v>
      </c>
      <c r="D116" s="1" t="s">
        <v>338</v>
      </c>
      <c r="E116" s="1" t="s">
        <v>724</v>
      </c>
      <c r="F116" s="2">
        <v>322</v>
      </c>
      <c r="G116" s="2" t="s">
        <v>12</v>
      </c>
      <c r="H116" s="1">
        <v>658</v>
      </c>
      <c r="I116" s="1">
        <v>13</v>
      </c>
      <c r="J116" s="1">
        <v>96</v>
      </c>
      <c r="K116" s="1">
        <v>209</v>
      </c>
      <c r="L116" s="1">
        <v>1</v>
      </c>
      <c r="M116" s="1">
        <v>21</v>
      </c>
      <c r="N116" s="1">
        <v>2</v>
      </c>
      <c r="O116" s="1">
        <v>5</v>
      </c>
      <c r="P116" s="1">
        <v>10</v>
      </c>
      <c r="Q116" s="1">
        <v>0</v>
      </c>
      <c r="R116" s="1">
        <v>13</v>
      </c>
      <c r="S116" s="1">
        <v>0</v>
      </c>
      <c r="T116" s="1">
        <v>0</v>
      </c>
      <c r="U116" s="1">
        <v>6</v>
      </c>
      <c r="V116" s="1">
        <v>5</v>
      </c>
      <c r="W116" s="1">
        <v>0</v>
      </c>
      <c r="X116" s="17">
        <v>8</v>
      </c>
      <c r="Y116" s="1">
        <f t="shared" si="9"/>
        <v>389</v>
      </c>
      <c r="Z116" s="1">
        <f t="shared" si="10"/>
        <v>269</v>
      </c>
      <c r="AA116" s="15">
        <f t="shared" si="11"/>
        <v>0.59118541033434646</v>
      </c>
      <c r="AB116" s="15">
        <f t="shared" si="12"/>
        <v>0.40881458966565348</v>
      </c>
    </row>
    <row r="117" spans="1:28" x14ac:dyDescent="0.25">
      <c r="A117" s="2">
        <v>91</v>
      </c>
      <c r="B117" s="2" t="s">
        <v>35</v>
      </c>
      <c r="C117" s="2">
        <v>43</v>
      </c>
      <c r="D117" s="1" t="s">
        <v>338</v>
      </c>
      <c r="E117" s="1" t="s">
        <v>339</v>
      </c>
      <c r="F117" s="2">
        <v>323</v>
      </c>
      <c r="G117" s="2" t="s">
        <v>10</v>
      </c>
      <c r="H117" s="1">
        <v>469</v>
      </c>
      <c r="I117" s="1">
        <v>0</v>
      </c>
      <c r="J117" s="1">
        <v>59</v>
      </c>
      <c r="K117" s="1">
        <v>37</v>
      </c>
      <c r="L117" s="1">
        <v>2</v>
      </c>
      <c r="M117" s="1">
        <v>35</v>
      </c>
      <c r="N117" s="1">
        <v>0</v>
      </c>
      <c r="O117" s="1">
        <v>0</v>
      </c>
      <c r="P117" s="1">
        <v>2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7">
        <v>3</v>
      </c>
      <c r="Y117" s="1">
        <f t="shared" si="9"/>
        <v>138</v>
      </c>
      <c r="Z117" s="1">
        <f t="shared" si="10"/>
        <v>331</v>
      </c>
      <c r="AA117" s="15">
        <f t="shared" si="11"/>
        <v>0.29424307036247332</v>
      </c>
      <c r="AB117" s="15">
        <f t="shared" si="12"/>
        <v>0.70575692963752668</v>
      </c>
    </row>
    <row r="118" spans="1:28" x14ac:dyDescent="0.25">
      <c r="A118" s="2">
        <v>92</v>
      </c>
      <c r="B118" s="2" t="s">
        <v>35</v>
      </c>
      <c r="C118" s="2">
        <v>43</v>
      </c>
      <c r="D118" s="1" t="s">
        <v>338</v>
      </c>
      <c r="E118" s="1" t="s">
        <v>339</v>
      </c>
      <c r="F118" s="2">
        <v>323</v>
      </c>
      <c r="G118" s="2" t="s">
        <v>11</v>
      </c>
      <c r="H118" s="1">
        <v>470</v>
      </c>
      <c r="I118" s="1">
        <v>1</v>
      </c>
      <c r="J118" s="1">
        <v>90</v>
      </c>
      <c r="K118" s="1">
        <v>50</v>
      </c>
      <c r="L118" s="1">
        <v>2</v>
      </c>
      <c r="M118" s="1">
        <v>14</v>
      </c>
      <c r="N118" s="1">
        <v>0</v>
      </c>
      <c r="O118" s="1">
        <v>0</v>
      </c>
      <c r="P118" s="1">
        <v>1</v>
      </c>
      <c r="Q118" s="1">
        <v>0</v>
      </c>
      <c r="R118" s="1">
        <v>2</v>
      </c>
      <c r="S118" s="1">
        <v>0</v>
      </c>
      <c r="T118" s="1">
        <v>0</v>
      </c>
      <c r="U118" s="1">
        <v>1</v>
      </c>
      <c r="V118" s="1">
        <v>2</v>
      </c>
      <c r="W118" s="1">
        <v>0</v>
      </c>
      <c r="X118" s="17">
        <v>2</v>
      </c>
      <c r="Y118" s="1">
        <f t="shared" si="9"/>
        <v>165</v>
      </c>
      <c r="Z118" s="1">
        <f t="shared" si="10"/>
        <v>305</v>
      </c>
      <c r="AA118" s="15">
        <f t="shared" si="11"/>
        <v>0.35106382978723405</v>
      </c>
      <c r="AB118" s="15">
        <f t="shared" si="12"/>
        <v>0.64893617021276595</v>
      </c>
    </row>
    <row r="119" spans="1:28" x14ac:dyDescent="0.25">
      <c r="A119" s="2">
        <v>93</v>
      </c>
      <c r="B119" s="2" t="s">
        <v>35</v>
      </c>
      <c r="C119" s="2">
        <v>43</v>
      </c>
      <c r="D119" s="1" t="s">
        <v>338</v>
      </c>
      <c r="E119" s="1" t="s">
        <v>339</v>
      </c>
      <c r="F119" s="2">
        <v>324</v>
      </c>
      <c r="G119" s="2" t="s">
        <v>10</v>
      </c>
      <c r="H119" s="1">
        <v>743</v>
      </c>
      <c r="I119" s="1">
        <v>3</v>
      </c>
      <c r="J119" s="1">
        <v>138</v>
      </c>
      <c r="K119" s="1">
        <v>54</v>
      </c>
      <c r="L119" s="1">
        <v>3</v>
      </c>
      <c r="M119" s="1">
        <v>103</v>
      </c>
      <c r="N119" s="1">
        <v>0</v>
      </c>
      <c r="O119" s="1">
        <v>0</v>
      </c>
      <c r="P119" s="1">
        <v>2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7">
        <v>1</v>
      </c>
      <c r="Y119" s="1">
        <f t="shared" si="9"/>
        <v>304</v>
      </c>
      <c r="Z119" s="1">
        <f t="shared" si="10"/>
        <v>439</v>
      </c>
      <c r="AA119" s="15">
        <f t="shared" si="11"/>
        <v>0.40915208613728127</v>
      </c>
      <c r="AB119" s="15">
        <f t="shared" si="12"/>
        <v>0.59084791386271873</v>
      </c>
    </row>
    <row r="120" spans="1:28" x14ac:dyDescent="0.25">
      <c r="A120" s="2">
        <v>94</v>
      </c>
      <c r="B120" s="2" t="s">
        <v>35</v>
      </c>
      <c r="C120" s="2">
        <v>43</v>
      </c>
      <c r="D120" s="1" t="s">
        <v>338</v>
      </c>
      <c r="E120" s="1" t="s">
        <v>340</v>
      </c>
      <c r="F120" s="2">
        <v>325</v>
      </c>
      <c r="G120" s="2" t="s">
        <v>10</v>
      </c>
      <c r="H120" s="1">
        <v>569</v>
      </c>
      <c r="I120" s="1">
        <v>12</v>
      </c>
      <c r="J120" s="1">
        <v>74</v>
      </c>
      <c r="K120" s="1">
        <v>82</v>
      </c>
      <c r="L120" s="1">
        <v>56</v>
      </c>
      <c r="M120" s="1">
        <v>14</v>
      </c>
      <c r="N120" s="1">
        <v>0</v>
      </c>
      <c r="O120" s="1">
        <v>1</v>
      </c>
      <c r="P120" s="1">
        <v>5</v>
      </c>
      <c r="Q120" s="1">
        <v>0</v>
      </c>
      <c r="R120" s="1">
        <v>3</v>
      </c>
      <c r="S120" s="1">
        <v>8</v>
      </c>
      <c r="T120" s="1">
        <v>0</v>
      </c>
      <c r="U120" s="1">
        <v>0</v>
      </c>
      <c r="V120" s="1">
        <v>18</v>
      </c>
      <c r="W120" s="1">
        <v>0</v>
      </c>
      <c r="X120" s="17">
        <v>2</v>
      </c>
      <c r="Y120" s="1">
        <f t="shared" si="9"/>
        <v>275</v>
      </c>
      <c r="Z120" s="1">
        <f t="shared" si="10"/>
        <v>294</v>
      </c>
      <c r="AA120" s="15">
        <f t="shared" si="11"/>
        <v>0.48330404217926187</v>
      </c>
      <c r="AB120" s="15">
        <f t="shared" si="12"/>
        <v>0.51669595782073818</v>
      </c>
    </row>
    <row r="121" spans="1:28" x14ac:dyDescent="0.25">
      <c r="A121" s="2">
        <v>95</v>
      </c>
      <c r="B121" s="2" t="s">
        <v>35</v>
      </c>
      <c r="C121" s="2">
        <v>43</v>
      </c>
      <c r="D121" s="1" t="s">
        <v>338</v>
      </c>
      <c r="E121" s="1" t="s">
        <v>340</v>
      </c>
      <c r="F121" s="2">
        <v>325</v>
      </c>
      <c r="G121" s="2" t="s">
        <v>11</v>
      </c>
      <c r="H121" s="1">
        <v>569</v>
      </c>
      <c r="I121" s="1">
        <v>14</v>
      </c>
      <c r="J121" s="1">
        <v>82</v>
      </c>
      <c r="K121" s="1">
        <v>61</v>
      </c>
      <c r="L121" s="1">
        <v>80</v>
      </c>
      <c r="M121" s="1">
        <v>5</v>
      </c>
      <c r="N121" s="1">
        <v>0</v>
      </c>
      <c r="O121" s="1">
        <v>0</v>
      </c>
      <c r="P121" s="1">
        <v>2</v>
      </c>
      <c r="Q121" s="1">
        <v>0</v>
      </c>
      <c r="R121" s="1">
        <v>0</v>
      </c>
      <c r="S121" s="1">
        <v>1</v>
      </c>
      <c r="T121" s="1">
        <v>0</v>
      </c>
      <c r="U121" s="1">
        <v>2</v>
      </c>
      <c r="V121" s="1">
        <v>10</v>
      </c>
      <c r="W121" s="1">
        <v>0</v>
      </c>
      <c r="X121" s="17">
        <v>10</v>
      </c>
      <c r="Y121" s="1">
        <f t="shared" si="9"/>
        <v>267</v>
      </c>
      <c r="Z121" s="1">
        <f t="shared" si="10"/>
        <v>302</v>
      </c>
      <c r="AA121" s="15">
        <f t="shared" si="11"/>
        <v>0.46924428822495606</v>
      </c>
      <c r="AB121" s="15">
        <f t="shared" si="12"/>
        <v>0.53075571177504388</v>
      </c>
    </row>
    <row r="122" spans="1:28" x14ac:dyDescent="0.25">
      <c r="A122" s="2">
        <v>96</v>
      </c>
      <c r="B122" s="2" t="s">
        <v>35</v>
      </c>
      <c r="C122" s="2">
        <v>43</v>
      </c>
      <c r="D122" s="1" t="s">
        <v>338</v>
      </c>
      <c r="E122" s="1" t="s">
        <v>340</v>
      </c>
      <c r="F122" s="2">
        <v>325</v>
      </c>
      <c r="G122" s="2" t="s">
        <v>12</v>
      </c>
      <c r="H122" s="1">
        <v>570</v>
      </c>
      <c r="I122" s="1">
        <v>10</v>
      </c>
      <c r="J122" s="1">
        <v>68</v>
      </c>
      <c r="K122" s="1">
        <v>81</v>
      </c>
      <c r="L122" s="1">
        <v>74</v>
      </c>
      <c r="M122" s="1">
        <v>4</v>
      </c>
      <c r="N122" s="1">
        <v>0</v>
      </c>
      <c r="O122" s="1">
        <v>0</v>
      </c>
      <c r="P122" s="1">
        <v>3</v>
      </c>
      <c r="Q122" s="1">
        <v>0</v>
      </c>
      <c r="R122" s="1">
        <v>2</v>
      </c>
      <c r="S122" s="1">
        <v>1</v>
      </c>
      <c r="T122" s="1">
        <v>0</v>
      </c>
      <c r="U122" s="1">
        <v>0</v>
      </c>
      <c r="V122" s="1">
        <v>7</v>
      </c>
      <c r="W122" s="1">
        <v>4</v>
      </c>
      <c r="X122" s="17">
        <v>0</v>
      </c>
      <c r="Y122" s="1">
        <f t="shared" si="9"/>
        <v>254</v>
      </c>
      <c r="Z122" s="1">
        <f t="shared" si="10"/>
        <v>316</v>
      </c>
      <c r="AA122" s="15">
        <f t="shared" si="11"/>
        <v>0.4456140350877193</v>
      </c>
      <c r="AB122" s="15">
        <f t="shared" si="12"/>
        <v>0.55438596491228065</v>
      </c>
    </row>
    <row r="123" spans="1:28" x14ac:dyDescent="0.25">
      <c r="A123" s="2">
        <v>97</v>
      </c>
      <c r="B123" s="2" t="s">
        <v>35</v>
      </c>
      <c r="C123" s="2">
        <v>43</v>
      </c>
      <c r="D123" s="1" t="s">
        <v>338</v>
      </c>
      <c r="E123" s="1" t="s">
        <v>340</v>
      </c>
      <c r="F123" s="2">
        <v>326</v>
      </c>
      <c r="G123" s="2" t="s">
        <v>10</v>
      </c>
      <c r="H123" s="1">
        <v>614</v>
      </c>
      <c r="I123" s="1">
        <v>18</v>
      </c>
      <c r="J123" s="1">
        <v>47</v>
      </c>
      <c r="K123" s="1">
        <v>98</v>
      </c>
      <c r="L123" s="1">
        <v>69</v>
      </c>
      <c r="M123" s="1">
        <v>9</v>
      </c>
      <c r="N123" s="1">
        <v>1</v>
      </c>
      <c r="O123" s="1">
        <v>0</v>
      </c>
      <c r="P123" s="1">
        <v>1</v>
      </c>
      <c r="Q123" s="1">
        <v>0</v>
      </c>
      <c r="R123" s="1">
        <v>0</v>
      </c>
      <c r="S123" s="1">
        <v>0</v>
      </c>
      <c r="T123" s="1">
        <v>0</v>
      </c>
      <c r="U123" s="1">
        <v>1</v>
      </c>
      <c r="V123" s="1">
        <v>10</v>
      </c>
      <c r="W123" s="1">
        <v>2</v>
      </c>
      <c r="X123" s="17">
        <v>6</v>
      </c>
      <c r="Y123" s="1">
        <f t="shared" si="9"/>
        <v>262</v>
      </c>
      <c r="Z123" s="1">
        <f t="shared" si="10"/>
        <v>352</v>
      </c>
      <c r="AA123" s="15">
        <f t="shared" si="11"/>
        <v>0.42671009771986973</v>
      </c>
      <c r="AB123" s="15">
        <f t="shared" si="12"/>
        <v>0.57328990228013033</v>
      </c>
    </row>
    <row r="124" spans="1:28" x14ac:dyDescent="0.25">
      <c r="A124" s="2">
        <v>98</v>
      </c>
      <c r="B124" s="2" t="s">
        <v>35</v>
      </c>
      <c r="C124" s="2">
        <v>43</v>
      </c>
      <c r="D124" s="1" t="s">
        <v>338</v>
      </c>
      <c r="E124" s="1" t="s">
        <v>340</v>
      </c>
      <c r="F124" s="2">
        <v>326</v>
      </c>
      <c r="G124" s="2" t="s">
        <v>11</v>
      </c>
      <c r="H124" s="1">
        <v>614</v>
      </c>
      <c r="I124" s="1">
        <v>10</v>
      </c>
      <c r="J124" s="1">
        <v>73</v>
      </c>
      <c r="K124" s="1">
        <v>84</v>
      </c>
      <c r="L124" s="1">
        <v>80</v>
      </c>
      <c r="M124" s="1">
        <v>7</v>
      </c>
      <c r="N124" s="1">
        <v>0</v>
      </c>
      <c r="O124" s="1">
        <v>0</v>
      </c>
      <c r="P124" s="1">
        <v>6</v>
      </c>
      <c r="Q124" s="1">
        <v>0</v>
      </c>
      <c r="R124" s="1">
        <v>1</v>
      </c>
      <c r="S124" s="1">
        <v>0</v>
      </c>
      <c r="T124" s="1">
        <v>0</v>
      </c>
      <c r="U124" s="1">
        <v>0</v>
      </c>
      <c r="V124" s="1">
        <v>7</v>
      </c>
      <c r="W124" s="1">
        <v>0</v>
      </c>
      <c r="X124" s="17">
        <v>9</v>
      </c>
      <c r="Y124" s="1">
        <f t="shared" si="9"/>
        <v>277</v>
      </c>
      <c r="Z124" s="1">
        <f t="shared" si="10"/>
        <v>337</v>
      </c>
      <c r="AA124" s="15">
        <f t="shared" si="11"/>
        <v>0.45114006514657978</v>
      </c>
      <c r="AB124" s="15">
        <f t="shared" si="12"/>
        <v>0.54885993485342022</v>
      </c>
    </row>
    <row r="125" spans="1:28" x14ac:dyDescent="0.25">
      <c r="A125" s="2">
        <v>99</v>
      </c>
      <c r="B125" s="2" t="s">
        <v>35</v>
      </c>
      <c r="C125" s="2">
        <v>43</v>
      </c>
      <c r="D125" s="1" t="s">
        <v>338</v>
      </c>
      <c r="E125" s="1" t="s">
        <v>340</v>
      </c>
      <c r="F125" s="2">
        <v>326</v>
      </c>
      <c r="G125" s="2" t="s">
        <v>12</v>
      </c>
      <c r="H125" s="1">
        <v>615</v>
      </c>
      <c r="I125" s="1">
        <v>11</v>
      </c>
      <c r="J125" s="1">
        <v>70</v>
      </c>
      <c r="K125" s="1">
        <v>98</v>
      </c>
      <c r="L125" s="1">
        <v>62</v>
      </c>
      <c r="M125" s="1">
        <v>11</v>
      </c>
      <c r="N125" s="1">
        <v>0</v>
      </c>
      <c r="O125" s="1">
        <v>0</v>
      </c>
      <c r="P125" s="1">
        <v>4</v>
      </c>
      <c r="Q125" s="1">
        <v>0</v>
      </c>
      <c r="R125" s="1">
        <v>2</v>
      </c>
      <c r="S125" s="1">
        <v>0</v>
      </c>
      <c r="T125" s="1">
        <v>0</v>
      </c>
      <c r="U125" s="1">
        <v>0</v>
      </c>
      <c r="V125" s="1">
        <v>6</v>
      </c>
      <c r="W125" s="1">
        <v>0</v>
      </c>
      <c r="X125" s="17">
        <v>7</v>
      </c>
      <c r="Y125" s="1">
        <f t="shared" si="9"/>
        <v>271</v>
      </c>
      <c r="Z125" s="1">
        <f t="shared" si="10"/>
        <v>344</v>
      </c>
      <c r="AA125" s="15">
        <f t="shared" si="11"/>
        <v>0.44065040650406506</v>
      </c>
      <c r="AB125" s="15">
        <f t="shared" si="12"/>
        <v>0.55934959349593494</v>
      </c>
    </row>
    <row r="126" spans="1:28" x14ac:dyDescent="0.25">
      <c r="A126" s="2">
        <v>100</v>
      </c>
      <c r="B126" s="2" t="s">
        <v>35</v>
      </c>
      <c r="C126" s="2">
        <v>43</v>
      </c>
      <c r="D126" s="1" t="s">
        <v>338</v>
      </c>
      <c r="E126" s="1" t="s">
        <v>341</v>
      </c>
      <c r="F126" s="2">
        <v>327</v>
      </c>
      <c r="G126" s="2" t="s">
        <v>10</v>
      </c>
      <c r="H126" s="1">
        <v>749</v>
      </c>
      <c r="I126" s="1">
        <v>11</v>
      </c>
      <c r="J126" s="1">
        <v>86</v>
      </c>
      <c r="K126" s="1">
        <v>220</v>
      </c>
      <c r="L126" s="1">
        <v>9</v>
      </c>
      <c r="M126" s="1">
        <v>35</v>
      </c>
      <c r="N126" s="1">
        <v>0</v>
      </c>
      <c r="O126" s="1">
        <v>0</v>
      </c>
      <c r="P126" s="1">
        <v>0</v>
      </c>
      <c r="Q126" s="1">
        <v>0</v>
      </c>
      <c r="R126" s="1">
        <v>4</v>
      </c>
      <c r="S126" s="1">
        <v>0</v>
      </c>
      <c r="T126" s="1">
        <v>0</v>
      </c>
      <c r="U126" s="1">
        <v>6</v>
      </c>
      <c r="V126" s="1">
        <v>5</v>
      </c>
      <c r="W126" s="1">
        <v>0</v>
      </c>
      <c r="X126" s="17">
        <v>6</v>
      </c>
      <c r="Y126" s="1">
        <f t="shared" si="9"/>
        <v>382</v>
      </c>
      <c r="Z126" s="1">
        <f t="shared" si="10"/>
        <v>367</v>
      </c>
      <c r="AA126" s="15">
        <f t="shared" si="11"/>
        <v>0.51001335113484647</v>
      </c>
      <c r="AB126" s="15">
        <f t="shared" si="12"/>
        <v>0.48998664886515353</v>
      </c>
    </row>
    <row r="127" spans="1:28" x14ac:dyDescent="0.25">
      <c r="A127" s="2">
        <v>101</v>
      </c>
      <c r="B127" s="2" t="s">
        <v>35</v>
      </c>
      <c r="C127" s="2">
        <v>43</v>
      </c>
      <c r="D127" s="1" t="s">
        <v>338</v>
      </c>
      <c r="E127" s="1" t="s">
        <v>341</v>
      </c>
      <c r="F127" s="2">
        <v>328</v>
      </c>
      <c r="G127" s="2" t="s">
        <v>10</v>
      </c>
      <c r="H127" s="1">
        <v>430</v>
      </c>
      <c r="I127" s="1">
        <v>5</v>
      </c>
      <c r="J127" s="1">
        <v>84</v>
      </c>
      <c r="K127" s="1">
        <v>67</v>
      </c>
      <c r="L127" s="1">
        <v>0</v>
      </c>
      <c r="M127" s="1">
        <v>32</v>
      </c>
      <c r="N127" s="1">
        <v>0</v>
      </c>
      <c r="O127" s="1">
        <v>0</v>
      </c>
      <c r="P127" s="1">
        <v>0</v>
      </c>
      <c r="Q127" s="1">
        <v>0</v>
      </c>
      <c r="R127" s="1">
        <v>2</v>
      </c>
      <c r="S127" s="1">
        <v>0</v>
      </c>
      <c r="T127" s="1">
        <v>0</v>
      </c>
      <c r="U127" s="1">
        <v>4</v>
      </c>
      <c r="V127" s="1">
        <v>1</v>
      </c>
      <c r="W127" s="1">
        <v>0</v>
      </c>
      <c r="X127" s="17">
        <v>3</v>
      </c>
      <c r="Y127" s="1">
        <f t="shared" si="9"/>
        <v>198</v>
      </c>
      <c r="Z127" s="1">
        <f t="shared" si="10"/>
        <v>232</v>
      </c>
      <c r="AA127" s="15">
        <f t="shared" si="11"/>
        <v>0.46046511627906977</v>
      </c>
      <c r="AB127" s="15">
        <f t="shared" si="12"/>
        <v>0.53953488372093028</v>
      </c>
    </row>
    <row r="128" spans="1:28" x14ac:dyDescent="0.25">
      <c r="A128" s="2">
        <v>102</v>
      </c>
      <c r="B128" s="2" t="s">
        <v>35</v>
      </c>
      <c r="C128" s="2">
        <v>43</v>
      </c>
      <c r="D128" s="1" t="s">
        <v>338</v>
      </c>
      <c r="E128" s="1" t="s">
        <v>341</v>
      </c>
      <c r="F128" s="2">
        <v>328</v>
      </c>
      <c r="G128" s="2" t="s">
        <v>11</v>
      </c>
      <c r="H128" s="1">
        <v>431</v>
      </c>
      <c r="I128" s="1">
        <v>6</v>
      </c>
      <c r="J128" s="1">
        <v>71</v>
      </c>
      <c r="K128" s="1">
        <v>62</v>
      </c>
      <c r="L128" s="1">
        <v>2</v>
      </c>
      <c r="M128" s="1">
        <v>37</v>
      </c>
      <c r="N128" s="1">
        <v>0</v>
      </c>
      <c r="O128" s="1">
        <v>0</v>
      </c>
      <c r="P128" s="1">
        <v>1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7">
        <v>0</v>
      </c>
      <c r="Y128" s="1">
        <f t="shared" si="9"/>
        <v>179</v>
      </c>
      <c r="Z128" s="1">
        <f t="shared" si="10"/>
        <v>252</v>
      </c>
      <c r="AA128" s="15">
        <f t="shared" si="11"/>
        <v>0.41531322505800466</v>
      </c>
      <c r="AB128" s="15">
        <f t="shared" si="12"/>
        <v>0.58468677494199539</v>
      </c>
    </row>
    <row r="129" spans="1:38" x14ac:dyDescent="0.25">
      <c r="A129" s="2">
        <v>103</v>
      </c>
      <c r="B129" s="2" t="s">
        <v>35</v>
      </c>
      <c r="C129" s="2">
        <v>43</v>
      </c>
      <c r="D129" s="1" t="s">
        <v>338</v>
      </c>
      <c r="E129" s="1" t="s">
        <v>341</v>
      </c>
      <c r="F129" s="2">
        <v>329</v>
      </c>
      <c r="G129" s="2" t="s">
        <v>10</v>
      </c>
      <c r="H129" s="1">
        <v>737</v>
      </c>
      <c r="I129" s="1">
        <v>6</v>
      </c>
      <c r="J129" s="1">
        <v>144</v>
      </c>
      <c r="K129" s="1">
        <v>93</v>
      </c>
      <c r="L129" s="1">
        <v>3</v>
      </c>
      <c r="M129" s="1">
        <v>41</v>
      </c>
      <c r="N129" s="1">
        <v>0</v>
      </c>
      <c r="O129" s="1">
        <v>0</v>
      </c>
      <c r="P129" s="1">
        <v>1</v>
      </c>
      <c r="Q129" s="1">
        <v>0</v>
      </c>
      <c r="R129" s="1">
        <v>3</v>
      </c>
      <c r="S129" s="1">
        <v>2</v>
      </c>
      <c r="T129" s="1">
        <v>0</v>
      </c>
      <c r="U129" s="1">
        <v>4</v>
      </c>
      <c r="V129" s="1">
        <v>7</v>
      </c>
      <c r="W129" s="1">
        <v>0</v>
      </c>
      <c r="X129" s="17">
        <v>11</v>
      </c>
      <c r="Y129" s="1">
        <f t="shared" si="9"/>
        <v>315</v>
      </c>
      <c r="Z129" s="1">
        <f t="shared" si="10"/>
        <v>422</v>
      </c>
      <c r="AA129" s="15">
        <f t="shared" si="11"/>
        <v>0.42740841248303935</v>
      </c>
      <c r="AB129" s="15">
        <f t="shared" si="12"/>
        <v>0.5725915875169606</v>
      </c>
    </row>
    <row r="130" spans="1:38" x14ac:dyDescent="0.25">
      <c r="A130" s="2">
        <v>104</v>
      </c>
      <c r="B130" s="2" t="s">
        <v>35</v>
      </c>
      <c r="C130" s="2">
        <v>43</v>
      </c>
      <c r="D130" s="1" t="s">
        <v>338</v>
      </c>
      <c r="E130" s="1" t="s">
        <v>342</v>
      </c>
      <c r="F130" s="2">
        <v>330</v>
      </c>
      <c r="G130" s="2" t="s">
        <v>10</v>
      </c>
      <c r="H130" s="1"/>
      <c r="I130" s="144" t="s">
        <v>729</v>
      </c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  <c r="AA130" s="145"/>
      <c r="AB130" s="146"/>
    </row>
    <row r="131" spans="1:38" x14ac:dyDescent="0.25">
      <c r="A131" s="2">
        <v>105</v>
      </c>
      <c r="B131" s="2" t="s">
        <v>35</v>
      </c>
      <c r="C131" s="2">
        <v>43</v>
      </c>
      <c r="D131" s="1" t="s">
        <v>338</v>
      </c>
      <c r="E131" s="1" t="s">
        <v>342</v>
      </c>
      <c r="F131" s="2">
        <v>330</v>
      </c>
      <c r="G131" s="2" t="s">
        <v>11</v>
      </c>
      <c r="H131" s="1"/>
      <c r="I131" s="144" t="s">
        <v>729</v>
      </c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  <c r="AA131" s="145"/>
      <c r="AB131" s="146"/>
    </row>
    <row r="132" spans="1:38" x14ac:dyDescent="0.25">
      <c r="A132" s="2">
        <v>106</v>
      </c>
      <c r="B132" s="2" t="s">
        <v>35</v>
      </c>
      <c r="C132" s="2">
        <v>43</v>
      </c>
      <c r="D132" s="1" t="s">
        <v>338</v>
      </c>
      <c r="E132" s="1" t="s">
        <v>343</v>
      </c>
      <c r="F132" s="2">
        <v>330</v>
      </c>
      <c r="G132" s="2" t="s">
        <v>12</v>
      </c>
      <c r="H132" s="1"/>
      <c r="I132" s="144" t="s">
        <v>729</v>
      </c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  <c r="AA132" s="145"/>
      <c r="AB132" s="146"/>
    </row>
    <row r="133" spans="1:38" x14ac:dyDescent="0.25">
      <c r="A133" s="2">
        <v>107</v>
      </c>
      <c r="B133" s="2" t="s">
        <v>35</v>
      </c>
      <c r="C133" s="2">
        <v>43</v>
      </c>
      <c r="D133" s="1" t="s">
        <v>338</v>
      </c>
      <c r="E133" s="1" t="s">
        <v>343</v>
      </c>
      <c r="F133" s="2">
        <v>331</v>
      </c>
      <c r="G133" s="2" t="s">
        <v>10</v>
      </c>
      <c r="H133" s="1"/>
      <c r="I133" s="144" t="s">
        <v>729</v>
      </c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  <c r="AA133" s="145"/>
      <c r="AB133" s="146"/>
    </row>
    <row r="134" spans="1:38" x14ac:dyDescent="0.25">
      <c r="A134" s="2">
        <v>108</v>
      </c>
      <c r="B134" s="2" t="s">
        <v>35</v>
      </c>
      <c r="C134" s="2">
        <v>43</v>
      </c>
      <c r="D134" s="1" t="s">
        <v>338</v>
      </c>
      <c r="E134" s="1" t="s">
        <v>343</v>
      </c>
      <c r="F134" s="2">
        <v>331</v>
      </c>
      <c r="G134" s="2" t="s">
        <v>11</v>
      </c>
      <c r="H134" s="1"/>
      <c r="I134" s="144" t="s">
        <v>729</v>
      </c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  <c r="AA134" s="145"/>
      <c r="AB134" s="146"/>
    </row>
    <row r="135" spans="1:38" x14ac:dyDescent="0.25">
      <c r="A135" s="2">
        <v>109</v>
      </c>
      <c r="B135" s="2" t="s">
        <v>35</v>
      </c>
      <c r="C135" s="2">
        <v>43</v>
      </c>
      <c r="D135" s="1" t="s">
        <v>338</v>
      </c>
      <c r="E135" s="1" t="s">
        <v>343</v>
      </c>
      <c r="F135" s="2">
        <v>331</v>
      </c>
      <c r="G135" s="2" t="s">
        <v>12</v>
      </c>
      <c r="H135" s="1"/>
      <c r="I135" s="144" t="s">
        <v>729</v>
      </c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  <c r="AA135" s="145"/>
      <c r="AB135" s="146"/>
    </row>
    <row r="136" spans="1:38" x14ac:dyDescent="0.25">
      <c r="A136" s="2">
        <v>110</v>
      </c>
      <c r="B136" s="2" t="s">
        <v>35</v>
      </c>
      <c r="C136" s="2">
        <v>43</v>
      </c>
      <c r="D136" s="1" t="s">
        <v>338</v>
      </c>
      <c r="E136" s="1" t="s">
        <v>343</v>
      </c>
      <c r="F136" s="2">
        <v>332</v>
      </c>
      <c r="G136" s="2" t="s">
        <v>10</v>
      </c>
      <c r="H136" s="1">
        <v>583</v>
      </c>
      <c r="I136" s="1">
        <v>21</v>
      </c>
      <c r="J136" s="1">
        <v>73</v>
      </c>
      <c r="K136" s="1">
        <v>162</v>
      </c>
      <c r="L136" s="1">
        <v>41</v>
      </c>
      <c r="M136" s="1">
        <v>27</v>
      </c>
      <c r="N136" s="1">
        <v>0</v>
      </c>
      <c r="O136" s="1">
        <v>0</v>
      </c>
      <c r="P136" s="1">
        <v>7</v>
      </c>
      <c r="Q136" s="1">
        <v>0</v>
      </c>
      <c r="R136" s="1">
        <v>3</v>
      </c>
      <c r="S136" s="1">
        <v>0</v>
      </c>
      <c r="T136" s="1">
        <v>0</v>
      </c>
      <c r="U136" s="1">
        <v>7</v>
      </c>
      <c r="V136" s="1">
        <v>1</v>
      </c>
      <c r="W136" s="1">
        <v>0</v>
      </c>
      <c r="X136" s="17">
        <v>13</v>
      </c>
      <c r="Y136" s="1">
        <f t="shared" si="9"/>
        <v>355</v>
      </c>
      <c r="Z136" s="1">
        <f t="shared" si="10"/>
        <v>228</v>
      </c>
      <c r="AA136" s="15">
        <f t="shared" si="11"/>
        <v>0.60891938250428812</v>
      </c>
      <c r="AB136" s="15">
        <f t="shared" si="12"/>
        <v>0.39108061749571182</v>
      </c>
    </row>
    <row r="137" spans="1:38" x14ac:dyDescent="0.25">
      <c r="A137" s="3"/>
      <c r="D137" s="128" t="s">
        <v>697</v>
      </c>
      <c r="E137" s="129"/>
      <c r="F137" s="81">
        <f>COUNTIF(G27:G136,"B")</f>
        <v>50</v>
      </c>
      <c r="G137" s="81">
        <f>COUNTA(G27:G136)</f>
        <v>110</v>
      </c>
      <c r="H137" s="70">
        <f>SUM(H27:H136)</f>
        <v>61285</v>
      </c>
      <c r="I137" s="70">
        <f t="shared" ref="I137:X137" si="13">SUM(I27:I136)</f>
        <v>826</v>
      </c>
      <c r="J137" s="70">
        <f t="shared" si="13"/>
        <v>12427</v>
      </c>
      <c r="K137" s="70">
        <f t="shared" si="13"/>
        <v>12263</v>
      </c>
      <c r="L137" s="70">
        <f t="shared" si="13"/>
        <v>850</v>
      </c>
      <c r="M137" s="70">
        <f t="shared" si="13"/>
        <v>2644</v>
      </c>
      <c r="N137" s="70">
        <f t="shared" si="13"/>
        <v>306</v>
      </c>
      <c r="O137" s="70">
        <f t="shared" si="13"/>
        <v>174</v>
      </c>
      <c r="P137" s="70">
        <f t="shared" si="13"/>
        <v>1392</v>
      </c>
      <c r="Q137" s="70">
        <f t="shared" si="13"/>
        <v>194</v>
      </c>
      <c r="R137" s="70">
        <f t="shared" si="13"/>
        <v>528</v>
      </c>
      <c r="S137" s="70">
        <f t="shared" si="13"/>
        <v>90</v>
      </c>
      <c r="T137" s="70">
        <f t="shared" si="13"/>
        <v>38</v>
      </c>
      <c r="U137" s="70">
        <f t="shared" si="13"/>
        <v>504</v>
      </c>
      <c r="V137" s="70">
        <f t="shared" si="13"/>
        <v>741</v>
      </c>
      <c r="W137" s="70">
        <f t="shared" si="13"/>
        <v>181</v>
      </c>
      <c r="X137" s="70">
        <f t="shared" si="13"/>
        <v>1153</v>
      </c>
      <c r="Y137" s="70">
        <f t="shared" ref="Y137" si="14">SUM(I137:X137)</f>
        <v>34311</v>
      </c>
      <c r="Z137" s="70">
        <f t="shared" ref="Z137" si="15">H137-Y137</f>
        <v>26974</v>
      </c>
      <c r="AA137" s="71">
        <f t="shared" ref="AA137" si="16">Y137/H137</f>
        <v>0.55985967202414944</v>
      </c>
      <c r="AB137" s="71">
        <f t="shared" ref="AB137" si="17">Z137/H137</f>
        <v>0.44014032797585051</v>
      </c>
    </row>
    <row r="139" spans="1:38" s="32" customFormat="1" x14ac:dyDescent="0.25">
      <c r="A139" s="31"/>
      <c r="B139" s="31"/>
      <c r="C139" s="31"/>
      <c r="E139" s="133" t="s">
        <v>51</v>
      </c>
      <c r="F139" s="134"/>
      <c r="G139" s="134"/>
      <c r="H139" s="134"/>
      <c r="I139" s="116" t="s">
        <v>0</v>
      </c>
      <c r="J139" s="116" t="s">
        <v>1</v>
      </c>
      <c r="K139" s="116" t="s">
        <v>2</v>
      </c>
      <c r="L139" s="116" t="s">
        <v>27</v>
      </c>
      <c r="M139" s="116" t="s">
        <v>3</v>
      </c>
      <c r="N139" s="116" t="s">
        <v>28</v>
      </c>
      <c r="O139" s="116" t="s">
        <v>25</v>
      </c>
      <c r="P139" s="116" t="s">
        <v>29</v>
      </c>
      <c r="Q139" s="116" t="s">
        <v>4</v>
      </c>
      <c r="R139" s="36" t="s">
        <v>26</v>
      </c>
      <c r="S139" s="37" t="s">
        <v>46</v>
      </c>
      <c r="T139" s="37"/>
      <c r="AA139" s="33"/>
      <c r="AB139" s="33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 x14ac:dyDescent="0.25">
      <c r="A140" s="3"/>
      <c r="B140" s="3"/>
      <c r="C140" s="3"/>
      <c r="E140" s="134"/>
      <c r="F140" s="134"/>
      <c r="G140" s="134"/>
      <c r="H140" s="134"/>
      <c r="I140" s="96">
        <v>1065</v>
      </c>
      <c r="J140" s="96">
        <v>12797</v>
      </c>
      <c r="K140" s="96">
        <v>12738</v>
      </c>
      <c r="L140" s="96">
        <v>1221</v>
      </c>
      <c r="M140" s="96">
        <v>3090</v>
      </c>
      <c r="N140" s="96">
        <f>N137</f>
        <v>306</v>
      </c>
      <c r="O140" s="96">
        <f>O137</f>
        <v>174</v>
      </c>
      <c r="P140" s="96">
        <f>P137</f>
        <v>1392</v>
      </c>
      <c r="Q140" s="96">
        <f>Q137</f>
        <v>194</v>
      </c>
      <c r="R140" s="97">
        <f>W137</f>
        <v>181</v>
      </c>
      <c r="S140" s="98">
        <f>X137</f>
        <v>1153</v>
      </c>
      <c r="T140" s="38"/>
      <c r="AA140" s="10"/>
      <c r="AB140" s="10"/>
    </row>
    <row r="141" spans="1:38" x14ac:dyDescent="0.25">
      <c r="A141" s="3"/>
      <c r="B141" s="3"/>
      <c r="C141" s="3"/>
      <c r="H141" s="12"/>
      <c r="I141" s="3"/>
      <c r="J141" s="3"/>
      <c r="K141" s="3"/>
      <c r="L141" s="3"/>
      <c r="M141" s="3"/>
      <c r="N141" s="3"/>
      <c r="O141" s="3"/>
      <c r="P141" s="3"/>
      <c r="Q141" s="3"/>
      <c r="R141" s="39"/>
      <c r="S141" s="40"/>
      <c r="T141" s="40"/>
      <c r="AA141" s="10"/>
      <c r="AB141" s="10"/>
    </row>
    <row r="142" spans="1:38" s="13" customFormat="1" x14ac:dyDescent="0.25">
      <c r="A142" s="34"/>
      <c r="B142" s="34"/>
      <c r="C142" s="34"/>
      <c r="E142" s="133" t="s">
        <v>52</v>
      </c>
      <c r="F142" s="133"/>
      <c r="G142" s="133"/>
      <c r="H142" s="133"/>
      <c r="I142" s="133" t="s">
        <v>530</v>
      </c>
      <c r="J142" s="134"/>
      <c r="K142" s="134"/>
      <c r="L142" s="133" t="s">
        <v>531</v>
      </c>
      <c r="M142" s="133"/>
      <c r="N142" s="116" t="s">
        <v>28</v>
      </c>
      <c r="O142" s="116" t="s">
        <v>25</v>
      </c>
      <c r="P142" s="116" t="s">
        <v>29</v>
      </c>
      <c r="Q142" s="116" t="s">
        <v>4</v>
      </c>
      <c r="AA142" s="35"/>
      <c r="AB142" s="35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 x14ac:dyDescent="0.25">
      <c r="A143" s="3"/>
      <c r="B143" s="3"/>
      <c r="C143" s="3"/>
      <c r="E143" s="133"/>
      <c r="F143" s="133"/>
      <c r="G143" s="133"/>
      <c r="H143" s="133"/>
      <c r="I143" s="135">
        <f>I140+K140+M140</f>
        <v>16893</v>
      </c>
      <c r="J143" s="136"/>
      <c r="K143" s="136"/>
      <c r="L143" s="135">
        <f>J140+L140</f>
        <v>14018</v>
      </c>
      <c r="M143" s="136"/>
      <c r="N143" s="117">
        <f>N140</f>
        <v>306</v>
      </c>
      <c r="O143" s="117">
        <f>O140</f>
        <v>174</v>
      </c>
      <c r="P143" s="117">
        <f>P140</f>
        <v>1392</v>
      </c>
      <c r="Q143" s="117">
        <f>Q140</f>
        <v>194</v>
      </c>
      <c r="AA143" s="10"/>
      <c r="AB143" s="10"/>
    </row>
    <row r="144" spans="1:38" ht="31.5" customHeight="1" x14ac:dyDescent="0.25">
      <c r="A144" s="149" t="s">
        <v>743</v>
      </c>
      <c r="B144" s="132"/>
      <c r="C144" s="132"/>
      <c r="D144" s="132"/>
      <c r="E144" s="132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  <c r="W144" s="132"/>
      <c r="X144" s="132"/>
      <c r="Y144" s="132"/>
      <c r="Z144" s="132"/>
      <c r="AA144" s="132"/>
      <c r="AB144" s="132"/>
    </row>
    <row r="146" spans="1:38" x14ac:dyDescent="0.25">
      <c r="A146" s="2">
        <v>1</v>
      </c>
      <c r="B146" s="2" t="s">
        <v>35</v>
      </c>
      <c r="C146" s="2">
        <v>72</v>
      </c>
      <c r="D146" s="1" t="s">
        <v>344</v>
      </c>
      <c r="E146" s="1" t="s">
        <v>344</v>
      </c>
      <c r="F146" s="2">
        <v>661</v>
      </c>
      <c r="G146" s="2" t="s">
        <v>10</v>
      </c>
      <c r="H146" s="1">
        <v>478</v>
      </c>
      <c r="I146" s="1">
        <v>2</v>
      </c>
      <c r="J146" s="1">
        <v>154</v>
      </c>
      <c r="K146" s="1">
        <v>129</v>
      </c>
      <c r="L146" s="1">
        <v>0</v>
      </c>
      <c r="M146" s="1">
        <v>0</v>
      </c>
      <c r="N146" s="1">
        <v>58</v>
      </c>
      <c r="O146" s="2" t="s">
        <v>727</v>
      </c>
      <c r="P146" s="2" t="s">
        <v>727</v>
      </c>
      <c r="Q146" s="2" t="s">
        <v>727</v>
      </c>
      <c r="R146" s="1">
        <v>4</v>
      </c>
      <c r="S146" s="1">
        <v>0</v>
      </c>
      <c r="T146" s="1">
        <v>1</v>
      </c>
      <c r="U146" s="1">
        <v>7</v>
      </c>
      <c r="V146" s="1">
        <v>26</v>
      </c>
      <c r="W146" s="1">
        <v>0</v>
      </c>
      <c r="X146" s="17">
        <v>6</v>
      </c>
      <c r="Y146" s="1">
        <f t="shared" si="9"/>
        <v>387</v>
      </c>
      <c r="Z146" s="1">
        <f t="shared" si="10"/>
        <v>91</v>
      </c>
      <c r="AA146" s="15">
        <f t="shared" si="11"/>
        <v>0.80962343096234313</v>
      </c>
      <c r="AB146" s="15">
        <f t="shared" si="12"/>
        <v>0.1903765690376569</v>
      </c>
    </row>
    <row r="147" spans="1:38" x14ac:dyDescent="0.25">
      <c r="A147" s="2">
        <v>2</v>
      </c>
      <c r="B147" s="2" t="s">
        <v>35</v>
      </c>
      <c r="C147" s="2">
        <v>72</v>
      </c>
      <c r="D147" s="1" t="s">
        <v>344</v>
      </c>
      <c r="E147" s="1" t="s">
        <v>344</v>
      </c>
      <c r="F147" s="2">
        <v>661</v>
      </c>
      <c r="G147" s="2" t="s">
        <v>11</v>
      </c>
      <c r="H147" s="1">
        <v>479</v>
      </c>
      <c r="I147" s="1">
        <v>3</v>
      </c>
      <c r="J147" s="1">
        <v>170</v>
      </c>
      <c r="K147" s="1">
        <v>118</v>
      </c>
      <c r="L147" s="1">
        <v>0</v>
      </c>
      <c r="M147" s="1">
        <v>2</v>
      </c>
      <c r="N147" s="1">
        <v>39</v>
      </c>
      <c r="O147" s="2" t="s">
        <v>727</v>
      </c>
      <c r="P147" s="2" t="s">
        <v>727</v>
      </c>
      <c r="Q147" s="2" t="s">
        <v>727</v>
      </c>
      <c r="R147" s="1">
        <v>6</v>
      </c>
      <c r="S147" s="1">
        <v>0</v>
      </c>
      <c r="T147" s="1">
        <v>0</v>
      </c>
      <c r="U147" s="1">
        <v>2</v>
      </c>
      <c r="V147" s="1">
        <v>24</v>
      </c>
      <c r="W147" s="1">
        <v>0</v>
      </c>
      <c r="X147" s="17">
        <v>5</v>
      </c>
      <c r="Y147" s="1">
        <f t="shared" si="9"/>
        <v>369</v>
      </c>
      <c r="Z147" s="1">
        <f t="shared" si="10"/>
        <v>110</v>
      </c>
      <c r="AA147" s="15">
        <f t="shared" si="11"/>
        <v>0.7703549060542797</v>
      </c>
      <c r="AB147" s="15">
        <f t="shared" si="12"/>
        <v>0.22964509394572025</v>
      </c>
    </row>
    <row r="148" spans="1:38" x14ac:dyDescent="0.25">
      <c r="A148" s="2">
        <v>3</v>
      </c>
      <c r="B148" s="2" t="s">
        <v>35</v>
      </c>
      <c r="C148" s="2">
        <v>72</v>
      </c>
      <c r="D148" s="1" t="s">
        <v>344</v>
      </c>
      <c r="E148" s="1" t="s">
        <v>344</v>
      </c>
      <c r="F148" s="2">
        <v>662</v>
      </c>
      <c r="G148" s="2" t="s">
        <v>10</v>
      </c>
      <c r="H148" s="1">
        <v>520</v>
      </c>
      <c r="I148" s="1">
        <v>0</v>
      </c>
      <c r="J148" s="1">
        <v>139</v>
      </c>
      <c r="K148" s="1">
        <v>128</v>
      </c>
      <c r="L148" s="1">
        <v>2</v>
      </c>
      <c r="M148" s="1">
        <v>1</v>
      </c>
      <c r="N148" s="1">
        <v>114</v>
      </c>
      <c r="O148" s="2" t="s">
        <v>727</v>
      </c>
      <c r="P148" s="2" t="s">
        <v>727</v>
      </c>
      <c r="Q148" s="2" t="s">
        <v>727</v>
      </c>
      <c r="R148" s="1">
        <v>4</v>
      </c>
      <c r="S148" s="1">
        <v>2</v>
      </c>
      <c r="T148" s="1">
        <v>0</v>
      </c>
      <c r="U148" s="1">
        <v>3</v>
      </c>
      <c r="V148" s="1">
        <v>25</v>
      </c>
      <c r="W148" s="1">
        <v>0</v>
      </c>
      <c r="X148" s="17">
        <v>0</v>
      </c>
      <c r="Y148" s="1">
        <f t="shared" si="9"/>
        <v>418</v>
      </c>
      <c r="Z148" s="1">
        <f t="shared" si="10"/>
        <v>102</v>
      </c>
      <c r="AA148" s="15">
        <f t="shared" si="11"/>
        <v>0.80384615384615388</v>
      </c>
      <c r="AB148" s="15">
        <f t="shared" si="12"/>
        <v>0.19615384615384615</v>
      </c>
    </row>
    <row r="149" spans="1:38" x14ac:dyDescent="0.25">
      <c r="A149" s="2">
        <v>4</v>
      </c>
      <c r="B149" s="2" t="s">
        <v>35</v>
      </c>
      <c r="C149" s="2">
        <v>72</v>
      </c>
      <c r="D149" s="1" t="s">
        <v>344</v>
      </c>
      <c r="E149" s="1" t="s">
        <v>344</v>
      </c>
      <c r="F149" s="2">
        <v>662</v>
      </c>
      <c r="G149" s="2" t="s">
        <v>11</v>
      </c>
      <c r="H149" s="1">
        <v>521</v>
      </c>
      <c r="I149" s="1">
        <v>0</v>
      </c>
      <c r="J149" s="1">
        <v>168</v>
      </c>
      <c r="K149" s="1">
        <v>135</v>
      </c>
      <c r="L149" s="1">
        <v>3</v>
      </c>
      <c r="M149" s="1">
        <v>3</v>
      </c>
      <c r="N149" s="1">
        <v>107</v>
      </c>
      <c r="O149" s="2" t="s">
        <v>727</v>
      </c>
      <c r="P149" s="2" t="s">
        <v>727</v>
      </c>
      <c r="Q149" s="2" t="s">
        <v>727</v>
      </c>
      <c r="R149" s="1">
        <v>4</v>
      </c>
      <c r="S149" s="1">
        <v>0</v>
      </c>
      <c r="T149" s="1">
        <v>0</v>
      </c>
      <c r="U149" s="1">
        <v>4</v>
      </c>
      <c r="V149" s="1">
        <v>31</v>
      </c>
      <c r="W149" s="1">
        <v>0</v>
      </c>
      <c r="X149" s="17">
        <v>3</v>
      </c>
      <c r="Y149" s="1">
        <f t="shared" si="9"/>
        <v>458</v>
      </c>
      <c r="Z149" s="1">
        <f t="shared" si="10"/>
        <v>63</v>
      </c>
      <c r="AA149" s="15">
        <f t="shared" si="11"/>
        <v>0.87907869481765832</v>
      </c>
      <c r="AB149" s="15">
        <f t="shared" si="12"/>
        <v>0.12092130518234165</v>
      </c>
    </row>
    <row r="150" spans="1:38" x14ac:dyDescent="0.25">
      <c r="A150" s="3"/>
      <c r="D150" s="128" t="s">
        <v>698</v>
      </c>
      <c r="E150" s="129"/>
      <c r="F150" s="81">
        <v>2</v>
      </c>
      <c r="G150" s="81">
        <v>4</v>
      </c>
      <c r="H150" s="70">
        <f>SUM(H146:H149)</f>
        <v>1998</v>
      </c>
      <c r="I150" s="70">
        <f t="shared" ref="I150:X150" si="18">SUM(I146:I149)</f>
        <v>5</v>
      </c>
      <c r="J150" s="70">
        <f t="shared" si="18"/>
        <v>631</v>
      </c>
      <c r="K150" s="70">
        <f t="shared" si="18"/>
        <v>510</v>
      </c>
      <c r="L150" s="70">
        <f t="shared" si="18"/>
        <v>5</v>
      </c>
      <c r="M150" s="70">
        <f t="shared" si="18"/>
        <v>6</v>
      </c>
      <c r="N150" s="70">
        <f t="shared" si="18"/>
        <v>318</v>
      </c>
      <c r="O150" s="120" t="s">
        <v>727</v>
      </c>
      <c r="P150" s="120" t="s">
        <v>727</v>
      </c>
      <c r="Q150" s="120" t="s">
        <v>727</v>
      </c>
      <c r="R150" s="70">
        <f t="shared" si="18"/>
        <v>18</v>
      </c>
      <c r="S150" s="70">
        <f t="shared" si="18"/>
        <v>2</v>
      </c>
      <c r="T150" s="70">
        <f t="shared" si="18"/>
        <v>1</v>
      </c>
      <c r="U150" s="70">
        <f t="shared" si="18"/>
        <v>16</v>
      </c>
      <c r="V150" s="70">
        <f t="shared" si="18"/>
        <v>106</v>
      </c>
      <c r="W150" s="70">
        <f t="shared" si="18"/>
        <v>0</v>
      </c>
      <c r="X150" s="70">
        <f t="shared" si="18"/>
        <v>14</v>
      </c>
      <c r="Y150" s="70">
        <f t="shared" ref="Y150" si="19">SUM(I150:X150)</f>
        <v>1632</v>
      </c>
      <c r="Z150" s="70">
        <f t="shared" ref="Z150" si="20">H150-Y150</f>
        <v>366</v>
      </c>
      <c r="AA150" s="71">
        <f t="shared" ref="AA150" si="21">Y150/H150</f>
        <v>0.81681681681681684</v>
      </c>
      <c r="AB150" s="71">
        <f t="shared" ref="AB150" si="22">Z150/H150</f>
        <v>0.18318318318318319</v>
      </c>
    </row>
    <row r="152" spans="1:38" s="32" customFormat="1" x14ac:dyDescent="0.25">
      <c r="A152" s="31"/>
      <c r="B152" s="31"/>
      <c r="C152" s="31"/>
      <c r="E152" s="133" t="s">
        <v>51</v>
      </c>
      <c r="F152" s="134"/>
      <c r="G152" s="134"/>
      <c r="H152" s="134"/>
      <c r="I152" s="116" t="s">
        <v>0</v>
      </c>
      <c r="J152" s="116" t="s">
        <v>1</v>
      </c>
      <c r="K152" s="116" t="s">
        <v>2</v>
      </c>
      <c r="L152" s="116" t="s">
        <v>27</v>
      </c>
      <c r="M152" s="116" t="s">
        <v>3</v>
      </c>
      <c r="N152" s="116" t="s">
        <v>28</v>
      </c>
      <c r="O152" s="116" t="s">
        <v>25</v>
      </c>
      <c r="P152" s="116" t="s">
        <v>29</v>
      </c>
      <c r="Q152" s="116" t="s">
        <v>4</v>
      </c>
      <c r="R152" s="36" t="s">
        <v>26</v>
      </c>
      <c r="S152" s="37" t="s">
        <v>46</v>
      </c>
      <c r="T152" s="37"/>
      <c r="AA152" s="33"/>
      <c r="AB152" s="33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 x14ac:dyDescent="0.25">
      <c r="A153" s="3"/>
      <c r="B153" s="3"/>
      <c r="C153" s="3"/>
      <c r="E153" s="134"/>
      <c r="F153" s="134"/>
      <c r="G153" s="134"/>
      <c r="H153" s="134"/>
      <c r="I153" s="96">
        <v>12</v>
      </c>
      <c r="J153" s="96">
        <v>684</v>
      </c>
      <c r="K153" s="96">
        <v>525</v>
      </c>
      <c r="L153" s="96">
        <v>58</v>
      </c>
      <c r="M153" s="96">
        <v>21</v>
      </c>
      <c r="N153" s="96">
        <v>318</v>
      </c>
      <c r="O153" s="96" t="s">
        <v>727</v>
      </c>
      <c r="P153" s="96" t="s">
        <v>727</v>
      </c>
      <c r="Q153" s="96" t="s">
        <v>727</v>
      </c>
      <c r="R153" s="97">
        <f>W150</f>
        <v>0</v>
      </c>
      <c r="S153" s="98">
        <f>X150</f>
        <v>14</v>
      </c>
      <c r="T153" s="38"/>
      <c r="AA153" s="10"/>
      <c r="AB153" s="10"/>
    </row>
    <row r="154" spans="1:38" x14ac:dyDescent="0.25">
      <c r="A154" s="3"/>
      <c r="B154" s="3"/>
      <c r="C154" s="3"/>
      <c r="H154" s="12"/>
      <c r="I154" s="3"/>
      <c r="J154" s="3"/>
      <c r="K154" s="3"/>
      <c r="L154" s="3"/>
      <c r="M154" s="3"/>
      <c r="N154" s="3"/>
      <c r="O154" s="3"/>
      <c r="P154" s="3"/>
      <c r="Q154" s="3"/>
      <c r="R154" s="39"/>
      <c r="S154" s="40"/>
      <c r="T154" s="40"/>
      <c r="AA154" s="10"/>
      <c r="AB154" s="10"/>
    </row>
    <row r="155" spans="1:38" s="13" customFormat="1" x14ac:dyDescent="0.25">
      <c r="A155" s="34"/>
      <c r="B155" s="34"/>
      <c r="C155" s="34"/>
      <c r="E155" s="133" t="s">
        <v>52</v>
      </c>
      <c r="F155" s="133"/>
      <c r="G155" s="133"/>
      <c r="H155" s="133"/>
      <c r="I155" s="133" t="s">
        <v>530</v>
      </c>
      <c r="J155" s="134"/>
      <c r="K155" s="134"/>
      <c r="L155" s="133" t="s">
        <v>531</v>
      </c>
      <c r="M155" s="133"/>
      <c r="N155" s="116" t="s">
        <v>28</v>
      </c>
      <c r="O155" s="116" t="s">
        <v>25</v>
      </c>
      <c r="P155" s="116" t="s">
        <v>29</v>
      </c>
      <c r="Q155" s="116" t="s">
        <v>4</v>
      </c>
      <c r="AA155" s="35"/>
      <c r="AB155" s="35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 x14ac:dyDescent="0.25">
      <c r="A156" s="3"/>
      <c r="B156" s="3"/>
      <c r="C156" s="3"/>
      <c r="E156" s="133"/>
      <c r="F156" s="133"/>
      <c r="G156" s="133"/>
      <c r="H156" s="133"/>
      <c r="I156" s="135">
        <f>I153+K153+M153</f>
        <v>558</v>
      </c>
      <c r="J156" s="136"/>
      <c r="K156" s="136"/>
      <c r="L156" s="135">
        <f>J153+L153</f>
        <v>742</v>
      </c>
      <c r="M156" s="136"/>
      <c r="N156" s="117">
        <f>N153</f>
        <v>318</v>
      </c>
      <c r="O156" s="117" t="str">
        <f>O153</f>
        <v>N.P.</v>
      </c>
      <c r="P156" s="117" t="str">
        <f>P153</f>
        <v>N.P.</v>
      </c>
      <c r="Q156" s="117" t="str">
        <f>Q153</f>
        <v>N.P.</v>
      </c>
      <c r="AA156" s="10"/>
      <c r="AB156" s="10"/>
    </row>
    <row r="157" spans="1:38" x14ac:dyDescent="0.25">
      <c r="A157" s="3"/>
      <c r="B157" s="3"/>
      <c r="C157" s="3"/>
    </row>
    <row r="159" spans="1:38" ht="15" customHeight="1" x14ac:dyDescent="0.25">
      <c r="A159" s="2">
        <v>1</v>
      </c>
      <c r="B159" s="2" t="s">
        <v>35</v>
      </c>
      <c r="C159" s="2">
        <v>127</v>
      </c>
      <c r="D159" s="1" t="s">
        <v>345</v>
      </c>
      <c r="E159" s="1" t="s">
        <v>345</v>
      </c>
      <c r="F159" s="2">
        <v>838</v>
      </c>
      <c r="G159" s="2" t="s">
        <v>10</v>
      </c>
      <c r="H159" s="1">
        <v>510</v>
      </c>
      <c r="I159" s="1">
        <v>0</v>
      </c>
      <c r="J159" s="1">
        <v>199</v>
      </c>
      <c r="K159" s="1">
        <v>4</v>
      </c>
      <c r="L159" s="1">
        <v>2</v>
      </c>
      <c r="M159" s="1">
        <v>1</v>
      </c>
      <c r="N159" s="2" t="s">
        <v>727</v>
      </c>
      <c r="O159" s="2" t="s">
        <v>727</v>
      </c>
      <c r="P159" s="2" t="s">
        <v>727</v>
      </c>
      <c r="Q159" s="1">
        <v>184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7">
        <v>6</v>
      </c>
      <c r="Y159" s="1">
        <f t="shared" si="9"/>
        <v>396</v>
      </c>
      <c r="Z159" s="1">
        <f t="shared" si="10"/>
        <v>114</v>
      </c>
      <c r="AA159" s="15">
        <f t="shared" si="11"/>
        <v>0.77647058823529413</v>
      </c>
      <c r="AB159" s="15">
        <f t="shared" si="12"/>
        <v>0.22352941176470589</v>
      </c>
    </row>
    <row r="160" spans="1:38" ht="15" customHeight="1" x14ac:dyDescent="0.25">
      <c r="A160" s="2">
        <v>2</v>
      </c>
      <c r="B160" s="2" t="s">
        <v>35</v>
      </c>
      <c r="C160" s="2">
        <v>127</v>
      </c>
      <c r="D160" s="1" t="s">
        <v>345</v>
      </c>
      <c r="E160" s="1" t="s">
        <v>345</v>
      </c>
      <c r="F160" s="2">
        <v>838</v>
      </c>
      <c r="G160" s="2" t="s">
        <v>11</v>
      </c>
      <c r="H160" s="1">
        <v>510</v>
      </c>
      <c r="I160" s="1">
        <v>0</v>
      </c>
      <c r="J160" s="1">
        <v>210</v>
      </c>
      <c r="K160" s="1">
        <v>0</v>
      </c>
      <c r="L160" s="1">
        <v>0</v>
      </c>
      <c r="M160" s="1">
        <v>0</v>
      </c>
      <c r="N160" s="2" t="s">
        <v>727</v>
      </c>
      <c r="O160" s="2" t="s">
        <v>727</v>
      </c>
      <c r="P160" s="2" t="s">
        <v>727</v>
      </c>
      <c r="Q160" s="1">
        <v>190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7">
        <v>12</v>
      </c>
      <c r="Y160" s="1">
        <f t="shared" ref="Y160:Y268" si="23">SUM(I160:X160)</f>
        <v>412</v>
      </c>
      <c r="Z160" s="1">
        <f t="shared" ref="Z160:Z268" si="24">H160-Y160</f>
        <v>98</v>
      </c>
      <c r="AA160" s="15">
        <f t="shared" ref="AA160:AA268" si="25">Y160/H160</f>
        <v>0.80784313725490198</v>
      </c>
      <c r="AB160" s="15">
        <f t="shared" ref="AB160:AB268" si="26">Z160/H160</f>
        <v>0.19215686274509805</v>
      </c>
    </row>
    <row r="161" spans="1:38" ht="15" customHeight="1" x14ac:dyDescent="0.25">
      <c r="A161" s="2">
        <v>3</v>
      </c>
      <c r="B161" s="2" t="s">
        <v>35</v>
      </c>
      <c r="C161" s="2">
        <v>127</v>
      </c>
      <c r="D161" s="1" t="s">
        <v>345</v>
      </c>
      <c r="E161" s="1" t="s">
        <v>345</v>
      </c>
      <c r="F161" s="2">
        <v>838</v>
      </c>
      <c r="G161" s="2" t="s">
        <v>12</v>
      </c>
      <c r="H161" s="1">
        <v>511</v>
      </c>
      <c r="I161" s="1">
        <v>0</v>
      </c>
      <c r="J161" s="1">
        <v>172</v>
      </c>
      <c r="K161" s="1">
        <v>6</v>
      </c>
      <c r="L161" s="1">
        <v>1</v>
      </c>
      <c r="M161" s="1">
        <v>2</v>
      </c>
      <c r="N161" s="2" t="s">
        <v>727</v>
      </c>
      <c r="O161" s="2" t="s">
        <v>727</v>
      </c>
      <c r="P161" s="2" t="s">
        <v>727</v>
      </c>
      <c r="Q161" s="1">
        <v>213</v>
      </c>
      <c r="R161" s="1">
        <v>0</v>
      </c>
      <c r="S161" s="1">
        <v>0</v>
      </c>
      <c r="T161" s="1">
        <v>0</v>
      </c>
      <c r="U161" s="1">
        <v>0</v>
      </c>
      <c r="V161" s="1">
        <v>5</v>
      </c>
      <c r="W161" s="1">
        <v>0</v>
      </c>
      <c r="X161" s="17">
        <v>2</v>
      </c>
      <c r="Y161" s="1">
        <f t="shared" si="23"/>
        <v>401</v>
      </c>
      <c r="Z161" s="1">
        <f t="shared" si="24"/>
        <v>110</v>
      </c>
      <c r="AA161" s="15">
        <f t="shared" si="25"/>
        <v>0.78473581213307242</v>
      </c>
      <c r="AB161" s="15">
        <f t="shared" si="26"/>
        <v>0.21526418786692758</v>
      </c>
    </row>
    <row r="162" spans="1:38" ht="15" customHeight="1" x14ac:dyDescent="0.25">
      <c r="A162" s="2">
        <v>4</v>
      </c>
      <c r="B162" s="2" t="s">
        <v>35</v>
      </c>
      <c r="C162" s="2">
        <v>127</v>
      </c>
      <c r="D162" s="1" t="s">
        <v>345</v>
      </c>
      <c r="E162" s="1" t="s">
        <v>345</v>
      </c>
      <c r="F162" s="2">
        <v>839</v>
      </c>
      <c r="G162" s="2" t="s">
        <v>10</v>
      </c>
      <c r="H162" s="1">
        <v>517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2" t="s">
        <v>727</v>
      </c>
      <c r="O162" s="2" t="s">
        <v>727</v>
      </c>
      <c r="P162" s="2" t="s">
        <v>727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7">
        <v>0</v>
      </c>
      <c r="Y162" s="1">
        <f t="shared" si="23"/>
        <v>0</v>
      </c>
      <c r="Z162" s="1">
        <f t="shared" si="24"/>
        <v>517</v>
      </c>
      <c r="AA162" s="15">
        <f t="shared" si="25"/>
        <v>0</v>
      </c>
      <c r="AB162" s="15">
        <f t="shared" si="26"/>
        <v>1</v>
      </c>
    </row>
    <row r="163" spans="1:38" ht="15" customHeight="1" x14ac:dyDescent="0.25">
      <c r="A163" s="2">
        <v>5</v>
      </c>
      <c r="B163" s="2" t="s">
        <v>35</v>
      </c>
      <c r="C163" s="2">
        <v>127</v>
      </c>
      <c r="D163" s="1" t="s">
        <v>345</v>
      </c>
      <c r="E163" s="1" t="s">
        <v>345</v>
      </c>
      <c r="F163" s="2">
        <v>839</v>
      </c>
      <c r="G163" s="2" t="s">
        <v>11</v>
      </c>
      <c r="H163" s="1">
        <v>517</v>
      </c>
      <c r="I163" s="1">
        <v>0</v>
      </c>
      <c r="J163" s="1">
        <v>149</v>
      </c>
      <c r="K163" s="1">
        <v>0</v>
      </c>
      <c r="L163" s="1">
        <v>0</v>
      </c>
      <c r="M163" s="1">
        <v>0</v>
      </c>
      <c r="N163" s="2" t="s">
        <v>727</v>
      </c>
      <c r="O163" s="2" t="s">
        <v>727</v>
      </c>
      <c r="P163" s="2" t="s">
        <v>727</v>
      </c>
      <c r="Q163" s="1">
        <v>248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7">
        <v>1</v>
      </c>
      <c r="Y163" s="1">
        <f t="shared" si="23"/>
        <v>398</v>
      </c>
      <c r="Z163" s="1">
        <f t="shared" si="24"/>
        <v>119</v>
      </c>
      <c r="AA163" s="15">
        <f t="shared" si="25"/>
        <v>0.76982591876208895</v>
      </c>
      <c r="AB163" s="15">
        <f t="shared" si="26"/>
        <v>0.23017408123791103</v>
      </c>
    </row>
    <row r="164" spans="1:38" ht="15" customHeight="1" x14ac:dyDescent="0.25">
      <c r="A164" s="2">
        <v>6</v>
      </c>
      <c r="B164" s="2" t="s">
        <v>35</v>
      </c>
      <c r="C164" s="2">
        <v>127</v>
      </c>
      <c r="D164" s="1" t="s">
        <v>345</v>
      </c>
      <c r="E164" s="1" t="s">
        <v>345</v>
      </c>
      <c r="F164" s="2">
        <v>840</v>
      </c>
      <c r="G164" s="2" t="s">
        <v>10</v>
      </c>
      <c r="H164" s="1">
        <v>638</v>
      </c>
      <c r="I164" s="1">
        <v>1</v>
      </c>
      <c r="J164" s="1">
        <v>282</v>
      </c>
      <c r="K164" s="1">
        <v>0</v>
      </c>
      <c r="L164" s="1">
        <v>0</v>
      </c>
      <c r="M164" s="1">
        <v>1</v>
      </c>
      <c r="N164" s="2" t="s">
        <v>727</v>
      </c>
      <c r="O164" s="2" t="s">
        <v>727</v>
      </c>
      <c r="P164" s="2" t="s">
        <v>727</v>
      </c>
      <c r="Q164" s="1">
        <v>225</v>
      </c>
      <c r="R164" s="1">
        <v>0</v>
      </c>
      <c r="S164" s="1">
        <v>0</v>
      </c>
      <c r="T164" s="1">
        <v>0</v>
      </c>
      <c r="U164" s="1">
        <v>0</v>
      </c>
      <c r="V164" s="1">
        <v>7</v>
      </c>
      <c r="W164" s="1">
        <v>0</v>
      </c>
      <c r="X164" s="17">
        <v>4</v>
      </c>
      <c r="Y164" s="1">
        <f t="shared" si="23"/>
        <v>520</v>
      </c>
      <c r="Z164" s="1">
        <f t="shared" si="24"/>
        <v>118</v>
      </c>
      <c r="AA164" s="15">
        <f t="shared" si="25"/>
        <v>0.8150470219435737</v>
      </c>
      <c r="AB164" s="15">
        <f t="shared" si="26"/>
        <v>0.18495297805642633</v>
      </c>
    </row>
    <row r="165" spans="1:38" ht="15" customHeight="1" x14ac:dyDescent="0.25">
      <c r="A165" s="2">
        <v>7</v>
      </c>
      <c r="B165" s="2" t="s">
        <v>35</v>
      </c>
      <c r="C165" s="2">
        <v>127</v>
      </c>
      <c r="D165" s="1" t="s">
        <v>345</v>
      </c>
      <c r="E165" s="1" t="s">
        <v>345</v>
      </c>
      <c r="F165" s="2">
        <v>840</v>
      </c>
      <c r="G165" s="2" t="s">
        <v>11</v>
      </c>
      <c r="H165" s="1">
        <v>639</v>
      </c>
      <c r="I165" s="1">
        <v>0</v>
      </c>
      <c r="J165" s="1">
        <v>259</v>
      </c>
      <c r="K165" s="1">
        <v>0</v>
      </c>
      <c r="L165" s="1">
        <v>0</v>
      </c>
      <c r="M165" s="1">
        <v>0</v>
      </c>
      <c r="N165" s="2" t="s">
        <v>727</v>
      </c>
      <c r="O165" s="2" t="s">
        <v>727</v>
      </c>
      <c r="P165" s="2" t="s">
        <v>727</v>
      </c>
      <c r="Q165" s="1">
        <v>243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7">
        <v>4</v>
      </c>
      <c r="Y165" s="1">
        <f t="shared" si="23"/>
        <v>506</v>
      </c>
      <c r="Z165" s="1">
        <f t="shared" si="24"/>
        <v>133</v>
      </c>
      <c r="AA165" s="15">
        <f t="shared" si="25"/>
        <v>0.79186228482003129</v>
      </c>
      <c r="AB165" s="15">
        <f t="shared" si="26"/>
        <v>0.20813771517996871</v>
      </c>
    </row>
    <row r="166" spans="1:38" ht="15" customHeight="1" x14ac:dyDescent="0.25">
      <c r="A166" s="3"/>
      <c r="D166" s="128" t="s">
        <v>699</v>
      </c>
      <c r="E166" s="129"/>
      <c r="F166" s="81">
        <v>3</v>
      </c>
      <c r="G166" s="81">
        <v>7</v>
      </c>
      <c r="H166" s="70">
        <f>SUM(H159:H165)</f>
        <v>3842</v>
      </c>
      <c r="I166" s="70">
        <f t="shared" ref="I166:X166" si="27">SUM(I159:I165)</f>
        <v>1</v>
      </c>
      <c r="J166" s="70">
        <f t="shared" si="27"/>
        <v>1271</v>
      </c>
      <c r="K166" s="70">
        <f t="shared" si="27"/>
        <v>10</v>
      </c>
      <c r="L166" s="70">
        <f t="shared" si="27"/>
        <v>3</v>
      </c>
      <c r="M166" s="70">
        <f t="shared" si="27"/>
        <v>4</v>
      </c>
      <c r="N166" s="120" t="s">
        <v>727</v>
      </c>
      <c r="O166" s="120" t="s">
        <v>727</v>
      </c>
      <c r="P166" s="120" t="s">
        <v>727</v>
      </c>
      <c r="Q166" s="70">
        <f t="shared" si="27"/>
        <v>1303</v>
      </c>
      <c r="R166" s="70">
        <f t="shared" si="27"/>
        <v>0</v>
      </c>
      <c r="S166" s="70">
        <f t="shared" si="27"/>
        <v>0</v>
      </c>
      <c r="T166" s="70">
        <f t="shared" si="27"/>
        <v>0</v>
      </c>
      <c r="U166" s="70">
        <f t="shared" si="27"/>
        <v>0</v>
      </c>
      <c r="V166" s="70">
        <f t="shared" si="27"/>
        <v>12</v>
      </c>
      <c r="W166" s="70">
        <f t="shared" si="27"/>
        <v>0</v>
      </c>
      <c r="X166" s="70">
        <f t="shared" si="27"/>
        <v>29</v>
      </c>
      <c r="Y166" s="70">
        <f t="shared" ref="Y166" si="28">SUM(I166:X166)</f>
        <v>2633</v>
      </c>
      <c r="Z166" s="70">
        <f t="shared" ref="Z166" si="29">H166-Y166</f>
        <v>1209</v>
      </c>
      <c r="AA166" s="71">
        <f t="shared" ref="AA166" si="30">Y166/H166</f>
        <v>0.68532014575741806</v>
      </c>
      <c r="AB166" s="71">
        <f t="shared" ref="AB166" si="31">Z166/H166</f>
        <v>0.31467985424258199</v>
      </c>
    </row>
    <row r="168" spans="1:38" s="32" customFormat="1" x14ac:dyDescent="0.25">
      <c r="A168" s="31"/>
      <c r="B168" s="31"/>
      <c r="C168" s="31"/>
      <c r="E168" s="133" t="s">
        <v>51</v>
      </c>
      <c r="F168" s="134"/>
      <c r="G168" s="134"/>
      <c r="H168" s="134"/>
      <c r="I168" s="116" t="s">
        <v>0</v>
      </c>
      <c r="J168" s="116" t="s">
        <v>1</v>
      </c>
      <c r="K168" s="116" t="s">
        <v>2</v>
      </c>
      <c r="L168" s="116" t="s">
        <v>27</v>
      </c>
      <c r="M168" s="116" t="s">
        <v>3</v>
      </c>
      <c r="N168" s="116" t="s">
        <v>28</v>
      </c>
      <c r="O168" s="116" t="s">
        <v>25</v>
      </c>
      <c r="P168" s="116" t="s">
        <v>29</v>
      </c>
      <c r="Q168" s="116" t="s">
        <v>4</v>
      </c>
      <c r="R168" s="36" t="s">
        <v>26</v>
      </c>
      <c r="S168" s="37" t="s">
        <v>46</v>
      </c>
      <c r="T168" s="37"/>
      <c r="AA168" s="33"/>
      <c r="AB168" s="33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 x14ac:dyDescent="0.25">
      <c r="A169" s="3"/>
      <c r="B169" s="3"/>
      <c r="C169" s="3"/>
      <c r="E169" s="134"/>
      <c r="F169" s="134"/>
      <c r="G169" s="134"/>
      <c r="H169" s="134"/>
      <c r="I169" s="96">
        <v>1</v>
      </c>
      <c r="J169" s="96">
        <v>1277</v>
      </c>
      <c r="K169" s="96">
        <v>10</v>
      </c>
      <c r="L169" s="96">
        <v>9</v>
      </c>
      <c r="M169" s="96">
        <v>4</v>
      </c>
      <c r="N169" s="96" t="s">
        <v>727</v>
      </c>
      <c r="O169" s="96" t="s">
        <v>727</v>
      </c>
      <c r="P169" s="96" t="s">
        <v>727</v>
      </c>
      <c r="Q169" s="96">
        <v>1303</v>
      </c>
      <c r="R169" s="97">
        <f>W166</f>
        <v>0</v>
      </c>
      <c r="S169" s="98">
        <f>X166</f>
        <v>29</v>
      </c>
      <c r="T169" s="38"/>
      <c r="AA169" s="10"/>
      <c r="AB169" s="10"/>
    </row>
    <row r="170" spans="1:38" x14ac:dyDescent="0.25">
      <c r="A170" s="3"/>
      <c r="B170" s="3"/>
      <c r="C170" s="3"/>
      <c r="H170" s="12"/>
      <c r="I170" s="3"/>
      <c r="J170" s="3"/>
      <c r="K170" s="3"/>
      <c r="L170" s="3"/>
      <c r="M170" s="3"/>
      <c r="N170" s="3"/>
      <c r="O170" s="3"/>
      <c r="P170" s="3"/>
      <c r="Q170" s="3"/>
      <c r="R170" s="39"/>
      <c r="S170" s="40"/>
      <c r="T170" s="40"/>
      <c r="AA170" s="10"/>
      <c r="AB170" s="10"/>
    </row>
    <row r="171" spans="1:38" s="13" customFormat="1" x14ac:dyDescent="0.25">
      <c r="A171" s="34"/>
      <c r="B171" s="34"/>
      <c r="C171" s="34"/>
      <c r="E171" s="133" t="s">
        <v>52</v>
      </c>
      <c r="F171" s="133"/>
      <c r="G171" s="133"/>
      <c r="H171" s="133"/>
      <c r="I171" s="133" t="s">
        <v>530</v>
      </c>
      <c r="J171" s="134"/>
      <c r="K171" s="134"/>
      <c r="L171" s="133" t="s">
        <v>531</v>
      </c>
      <c r="M171" s="133"/>
      <c r="N171" s="116" t="s">
        <v>28</v>
      </c>
      <c r="O171" s="116" t="s">
        <v>25</v>
      </c>
      <c r="P171" s="116" t="s">
        <v>29</v>
      </c>
      <c r="Q171" s="116" t="s">
        <v>4</v>
      </c>
      <c r="AA171" s="35"/>
      <c r="AB171" s="35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 x14ac:dyDescent="0.25">
      <c r="A172" s="3"/>
      <c r="B172" s="3"/>
      <c r="C172" s="3"/>
      <c r="E172" s="133"/>
      <c r="F172" s="133"/>
      <c r="G172" s="133"/>
      <c r="H172" s="133"/>
      <c r="I172" s="135">
        <f>I169+K169+M169</f>
        <v>15</v>
      </c>
      <c r="J172" s="136"/>
      <c r="K172" s="136"/>
      <c r="L172" s="135">
        <f>J169+L169</f>
        <v>1286</v>
      </c>
      <c r="M172" s="136"/>
      <c r="N172" s="117" t="str">
        <f>N169</f>
        <v>N.P.</v>
      </c>
      <c r="O172" s="117" t="str">
        <f>O169</f>
        <v>N.P.</v>
      </c>
      <c r="P172" s="117" t="str">
        <f>P169</f>
        <v>N.P.</v>
      </c>
      <c r="Q172" s="117">
        <f>Q169</f>
        <v>1303</v>
      </c>
      <c r="AA172" s="10"/>
      <c r="AB172" s="10"/>
    </row>
    <row r="173" spans="1:38" x14ac:dyDescent="0.25">
      <c r="A173" s="149" t="s">
        <v>744</v>
      </c>
      <c r="B173" s="132"/>
      <c r="C173" s="132"/>
      <c r="D173" s="132"/>
      <c r="E173" s="132"/>
      <c r="F173" s="132"/>
      <c r="G173" s="132"/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132"/>
      <c r="U173" s="132"/>
      <c r="V173" s="132"/>
      <c r="W173" s="132"/>
      <c r="X173" s="132"/>
      <c r="Y173" s="132"/>
      <c r="Z173" s="132"/>
      <c r="AA173" s="132"/>
      <c r="AB173" s="132"/>
    </row>
    <row r="175" spans="1:38" x14ac:dyDescent="0.25">
      <c r="A175" s="2">
        <v>1</v>
      </c>
      <c r="B175" s="2" t="s">
        <v>35</v>
      </c>
      <c r="C175" s="2">
        <v>138</v>
      </c>
      <c r="D175" s="1" t="s">
        <v>346</v>
      </c>
      <c r="E175" s="1" t="s">
        <v>346</v>
      </c>
      <c r="F175" s="2">
        <v>877</v>
      </c>
      <c r="G175" s="2" t="s">
        <v>10</v>
      </c>
      <c r="H175" s="1">
        <v>613</v>
      </c>
      <c r="I175" s="1">
        <v>0</v>
      </c>
      <c r="J175" s="1">
        <v>145</v>
      </c>
      <c r="K175" s="1">
        <v>50</v>
      </c>
      <c r="L175" s="1">
        <v>0</v>
      </c>
      <c r="M175" s="1">
        <v>0</v>
      </c>
      <c r="N175" s="1">
        <v>0</v>
      </c>
      <c r="O175" s="1">
        <v>249</v>
      </c>
      <c r="P175" s="2" t="s">
        <v>727</v>
      </c>
      <c r="Q175" s="2" t="s">
        <v>727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7">
        <v>1</v>
      </c>
      <c r="Y175" s="1">
        <f t="shared" si="23"/>
        <v>445</v>
      </c>
      <c r="Z175" s="1">
        <f t="shared" si="24"/>
        <v>168</v>
      </c>
      <c r="AA175" s="15">
        <f t="shared" si="25"/>
        <v>0.72593800978792822</v>
      </c>
      <c r="AB175" s="15">
        <f t="shared" si="26"/>
        <v>0.27406199021207178</v>
      </c>
    </row>
    <row r="176" spans="1:38" x14ac:dyDescent="0.25">
      <c r="A176" s="2">
        <v>2</v>
      </c>
      <c r="B176" s="2" t="s">
        <v>35</v>
      </c>
      <c r="C176" s="2">
        <v>138</v>
      </c>
      <c r="D176" s="1" t="s">
        <v>346</v>
      </c>
      <c r="E176" s="1" t="s">
        <v>346</v>
      </c>
      <c r="F176" s="2">
        <v>877</v>
      </c>
      <c r="G176" s="2" t="s">
        <v>11</v>
      </c>
      <c r="H176" s="1">
        <v>614</v>
      </c>
      <c r="I176" s="1">
        <v>0</v>
      </c>
      <c r="J176" s="1">
        <v>184</v>
      </c>
      <c r="K176" s="1">
        <v>41</v>
      </c>
      <c r="L176" s="1">
        <v>5</v>
      </c>
      <c r="M176" s="1">
        <v>0</v>
      </c>
      <c r="N176" s="1">
        <v>0</v>
      </c>
      <c r="O176" s="1">
        <v>215</v>
      </c>
      <c r="P176" s="2" t="s">
        <v>727</v>
      </c>
      <c r="Q176" s="2" t="s">
        <v>727</v>
      </c>
      <c r="R176" s="1">
        <v>0</v>
      </c>
      <c r="S176" s="1">
        <v>0</v>
      </c>
      <c r="T176" s="1">
        <v>0</v>
      </c>
      <c r="U176" s="1">
        <v>0</v>
      </c>
      <c r="V176" s="1">
        <v>5</v>
      </c>
      <c r="W176" s="1">
        <v>0</v>
      </c>
      <c r="X176" s="17">
        <v>2</v>
      </c>
      <c r="Y176" s="1">
        <f t="shared" si="23"/>
        <v>452</v>
      </c>
      <c r="Z176" s="1">
        <f t="shared" si="24"/>
        <v>162</v>
      </c>
      <c r="AA176" s="15">
        <f t="shared" si="25"/>
        <v>0.73615635179153094</v>
      </c>
      <c r="AB176" s="15">
        <f t="shared" si="26"/>
        <v>0.26384364820846906</v>
      </c>
    </row>
    <row r="177" spans="1:38" x14ac:dyDescent="0.25">
      <c r="A177" s="2">
        <v>3</v>
      </c>
      <c r="B177" s="2" t="s">
        <v>35</v>
      </c>
      <c r="C177" s="2">
        <v>138</v>
      </c>
      <c r="D177" s="1" t="s">
        <v>346</v>
      </c>
      <c r="E177" s="1" t="s">
        <v>346</v>
      </c>
      <c r="F177" s="2">
        <v>877</v>
      </c>
      <c r="G177" s="2" t="s">
        <v>12</v>
      </c>
      <c r="H177" s="1">
        <v>614</v>
      </c>
      <c r="I177" s="1">
        <v>0</v>
      </c>
      <c r="J177" s="1">
        <v>122</v>
      </c>
      <c r="K177" s="1">
        <v>31</v>
      </c>
      <c r="L177" s="1">
        <v>3</v>
      </c>
      <c r="M177" s="1">
        <v>0</v>
      </c>
      <c r="N177" s="1">
        <v>0</v>
      </c>
      <c r="O177" s="1">
        <v>286</v>
      </c>
      <c r="P177" s="2" t="s">
        <v>727</v>
      </c>
      <c r="Q177" s="2" t="s">
        <v>727</v>
      </c>
      <c r="R177" s="1">
        <v>0</v>
      </c>
      <c r="S177" s="1">
        <v>0</v>
      </c>
      <c r="T177" s="1">
        <v>0</v>
      </c>
      <c r="U177" s="1">
        <v>0</v>
      </c>
      <c r="V177" s="1">
        <v>7</v>
      </c>
      <c r="W177" s="1">
        <v>1</v>
      </c>
      <c r="X177" s="17">
        <v>1</v>
      </c>
      <c r="Y177" s="1">
        <f t="shared" si="23"/>
        <v>451</v>
      </c>
      <c r="Z177" s="1">
        <f t="shared" si="24"/>
        <v>163</v>
      </c>
      <c r="AA177" s="15">
        <f t="shared" si="25"/>
        <v>0.73452768729641693</v>
      </c>
      <c r="AB177" s="15">
        <f t="shared" si="26"/>
        <v>0.26547231270358307</v>
      </c>
    </row>
    <row r="178" spans="1:38" x14ac:dyDescent="0.25">
      <c r="A178" s="2">
        <v>4</v>
      </c>
      <c r="B178" s="2" t="s">
        <v>35</v>
      </c>
      <c r="C178" s="2">
        <v>138</v>
      </c>
      <c r="D178" s="1" t="s">
        <v>346</v>
      </c>
      <c r="E178" s="1" t="s">
        <v>346</v>
      </c>
      <c r="F178" s="2">
        <v>878</v>
      </c>
      <c r="G178" s="2" t="s">
        <v>10</v>
      </c>
      <c r="H178" s="1">
        <v>724</v>
      </c>
      <c r="I178" s="1">
        <v>0</v>
      </c>
      <c r="J178" s="1">
        <v>219</v>
      </c>
      <c r="K178" s="1">
        <v>44</v>
      </c>
      <c r="L178" s="1">
        <v>0</v>
      </c>
      <c r="M178" s="1">
        <v>0</v>
      </c>
      <c r="N178" s="1">
        <v>0</v>
      </c>
      <c r="O178" s="1">
        <v>269</v>
      </c>
      <c r="P178" s="2" t="s">
        <v>727</v>
      </c>
      <c r="Q178" s="2" t="s">
        <v>727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7">
        <v>0</v>
      </c>
      <c r="Y178" s="1">
        <f t="shared" si="23"/>
        <v>532</v>
      </c>
      <c r="Z178" s="1">
        <f t="shared" si="24"/>
        <v>192</v>
      </c>
      <c r="AA178" s="15">
        <f t="shared" si="25"/>
        <v>0.73480662983425415</v>
      </c>
      <c r="AB178" s="15">
        <f t="shared" si="26"/>
        <v>0.26519337016574585</v>
      </c>
    </row>
    <row r="179" spans="1:38" x14ac:dyDescent="0.25">
      <c r="A179" s="2">
        <v>5</v>
      </c>
      <c r="B179" s="2" t="s">
        <v>35</v>
      </c>
      <c r="C179" s="2">
        <v>138</v>
      </c>
      <c r="D179" s="1" t="s">
        <v>346</v>
      </c>
      <c r="E179" s="1" t="s">
        <v>346</v>
      </c>
      <c r="F179" s="2">
        <v>878</v>
      </c>
      <c r="G179" s="2" t="s">
        <v>11</v>
      </c>
      <c r="H179" s="1">
        <v>724</v>
      </c>
      <c r="I179" s="1">
        <v>0</v>
      </c>
      <c r="J179" s="1">
        <v>246</v>
      </c>
      <c r="K179" s="1">
        <v>27</v>
      </c>
      <c r="L179" s="1">
        <v>3</v>
      </c>
      <c r="M179" s="1">
        <v>1</v>
      </c>
      <c r="N179" s="1">
        <v>0</v>
      </c>
      <c r="O179" s="1">
        <v>240</v>
      </c>
      <c r="P179" s="2" t="s">
        <v>727</v>
      </c>
      <c r="Q179" s="2" t="s">
        <v>727</v>
      </c>
      <c r="R179" s="1">
        <v>0</v>
      </c>
      <c r="S179" s="1">
        <v>0</v>
      </c>
      <c r="T179" s="1">
        <v>0</v>
      </c>
      <c r="U179" s="1">
        <v>0</v>
      </c>
      <c r="V179" s="1">
        <v>5</v>
      </c>
      <c r="W179" s="1">
        <v>0</v>
      </c>
      <c r="X179" s="17">
        <v>4</v>
      </c>
      <c r="Y179" s="1">
        <f t="shared" si="23"/>
        <v>526</v>
      </c>
      <c r="Z179" s="1">
        <f t="shared" si="24"/>
        <v>198</v>
      </c>
      <c r="AA179" s="15">
        <f t="shared" si="25"/>
        <v>0.72651933701657456</v>
      </c>
      <c r="AB179" s="15">
        <f t="shared" si="26"/>
        <v>0.27348066298342544</v>
      </c>
    </row>
    <row r="180" spans="1:38" x14ac:dyDescent="0.25">
      <c r="A180" s="2">
        <v>6</v>
      </c>
      <c r="B180" s="2" t="s">
        <v>35</v>
      </c>
      <c r="C180" s="2">
        <v>138</v>
      </c>
      <c r="D180" s="1" t="s">
        <v>346</v>
      </c>
      <c r="E180" s="1" t="s">
        <v>56</v>
      </c>
      <c r="F180" s="2">
        <v>879</v>
      </c>
      <c r="G180" s="2" t="s">
        <v>10</v>
      </c>
      <c r="H180" s="1">
        <v>569</v>
      </c>
      <c r="I180" s="1">
        <v>0</v>
      </c>
      <c r="J180" s="1">
        <v>357</v>
      </c>
      <c r="K180" s="1">
        <v>2</v>
      </c>
      <c r="L180" s="1">
        <v>0</v>
      </c>
      <c r="M180" s="1">
        <v>0</v>
      </c>
      <c r="N180" s="1">
        <v>0</v>
      </c>
      <c r="O180" s="1">
        <v>45</v>
      </c>
      <c r="P180" s="2" t="s">
        <v>727</v>
      </c>
      <c r="Q180" s="2" t="s">
        <v>727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7">
        <v>1</v>
      </c>
      <c r="Y180" s="1">
        <f t="shared" si="23"/>
        <v>405</v>
      </c>
      <c r="Z180" s="1">
        <f t="shared" si="24"/>
        <v>164</v>
      </c>
      <c r="AA180" s="15">
        <f t="shared" si="25"/>
        <v>0.71177504393673108</v>
      </c>
      <c r="AB180" s="15">
        <f t="shared" si="26"/>
        <v>0.28822495606326887</v>
      </c>
    </row>
    <row r="181" spans="1:38" x14ac:dyDescent="0.25">
      <c r="A181" s="2">
        <v>7</v>
      </c>
      <c r="B181" s="2" t="s">
        <v>35</v>
      </c>
      <c r="C181" s="2">
        <v>138</v>
      </c>
      <c r="D181" s="1" t="s">
        <v>346</v>
      </c>
      <c r="E181" s="1" t="s">
        <v>347</v>
      </c>
      <c r="F181" s="2">
        <v>879</v>
      </c>
      <c r="G181" s="2" t="s">
        <v>19</v>
      </c>
      <c r="H181" s="1">
        <v>84</v>
      </c>
      <c r="I181" s="1">
        <v>0</v>
      </c>
      <c r="J181" s="1">
        <v>5</v>
      </c>
      <c r="K181" s="1">
        <v>8</v>
      </c>
      <c r="L181" s="1">
        <v>0</v>
      </c>
      <c r="M181" s="1">
        <v>0</v>
      </c>
      <c r="N181" s="1">
        <v>0</v>
      </c>
      <c r="O181" s="1">
        <v>52</v>
      </c>
      <c r="P181" s="2" t="s">
        <v>727</v>
      </c>
      <c r="Q181" s="2" t="s">
        <v>727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7">
        <v>0</v>
      </c>
      <c r="Y181" s="1">
        <f t="shared" si="23"/>
        <v>65</v>
      </c>
      <c r="Z181" s="1">
        <f t="shared" si="24"/>
        <v>19</v>
      </c>
      <c r="AA181" s="15">
        <f t="shared" si="25"/>
        <v>0.77380952380952384</v>
      </c>
      <c r="AB181" s="15">
        <f t="shared" si="26"/>
        <v>0.22619047619047619</v>
      </c>
    </row>
    <row r="182" spans="1:38" x14ac:dyDescent="0.25">
      <c r="A182" s="2">
        <v>8</v>
      </c>
      <c r="B182" s="2" t="s">
        <v>35</v>
      </c>
      <c r="C182" s="2">
        <v>138</v>
      </c>
      <c r="D182" s="1" t="s">
        <v>346</v>
      </c>
      <c r="E182" s="1" t="s">
        <v>59</v>
      </c>
      <c r="F182" s="2">
        <v>880</v>
      </c>
      <c r="G182" s="2" t="s">
        <v>10</v>
      </c>
      <c r="H182" s="1">
        <v>251</v>
      </c>
      <c r="I182" s="1">
        <v>1</v>
      </c>
      <c r="J182" s="1">
        <v>42</v>
      </c>
      <c r="K182" s="1">
        <v>27</v>
      </c>
      <c r="L182" s="1">
        <v>0</v>
      </c>
      <c r="M182" s="1">
        <v>0</v>
      </c>
      <c r="N182" s="1">
        <v>0</v>
      </c>
      <c r="O182" s="1">
        <v>150</v>
      </c>
      <c r="P182" s="2" t="s">
        <v>727</v>
      </c>
      <c r="Q182" s="2" t="s">
        <v>727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7">
        <v>1</v>
      </c>
      <c r="Y182" s="1">
        <f t="shared" si="23"/>
        <v>221</v>
      </c>
      <c r="Z182" s="1">
        <f t="shared" si="24"/>
        <v>30</v>
      </c>
      <c r="AA182" s="15">
        <f t="shared" si="25"/>
        <v>0.88047808764940239</v>
      </c>
      <c r="AB182" s="15">
        <f t="shared" si="26"/>
        <v>0.11952191235059761</v>
      </c>
    </row>
    <row r="183" spans="1:38" x14ac:dyDescent="0.25">
      <c r="A183" s="2">
        <v>9</v>
      </c>
      <c r="B183" s="2" t="s">
        <v>35</v>
      </c>
      <c r="C183" s="2">
        <v>138</v>
      </c>
      <c r="D183" s="1" t="s">
        <v>346</v>
      </c>
      <c r="E183" s="1" t="s">
        <v>348</v>
      </c>
      <c r="F183" s="2">
        <v>881</v>
      </c>
      <c r="G183" s="2" t="s">
        <v>10</v>
      </c>
      <c r="H183" s="1">
        <v>696</v>
      </c>
      <c r="I183" s="1">
        <v>0</v>
      </c>
      <c r="J183" s="1">
        <v>256</v>
      </c>
      <c r="K183" s="1">
        <v>35</v>
      </c>
      <c r="L183" s="1">
        <v>0</v>
      </c>
      <c r="M183" s="1">
        <v>0</v>
      </c>
      <c r="N183" s="1">
        <v>0</v>
      </c>
      <c r="O183" s="1">
        <v>288</v>
      </c>
      <c r="P183" s="2" t="s">
        <v>727</v>
      </c>
      <c r="Q183" s="2" t="s">
        <v>727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7">
        <v>0</v>
      </c>
      <c r="Y183" s="1">
        <f t="shared" si="23"/>
        <v>579</v>
      </c>
      <c r="Z183" s="1">
        <f t="shared" si="24"/>
        <v>117</v>
      </c>
      <c r="AA183" s="15">
        <f t="shared" si="25"/>
        <v>0.8318965517241379</v>
      </c>
      <c r="AB183" s="15">
        <f t="shared" si="26"/>
        <v>0.16810344827586207</v>
      </c>
    </row>
    <row r="184" spans="1:38" x14ac:dyDescent="0.25">
      <c r="A184" s="3"/>
      <c r="D184" s="128" t="s">
        <v>700</v>
      </c>
      <c r="E184" s="129"/>
      <c r="F184" s="81">
        <v>5</v>
      </c>
      <c r="G184" s="81">
        <v>9</v>
      </c>
      <c r="H184" s="70">
        <f>SUM(H175:H183)</f>
        <v>4889</v>
      </c>
      <c r="I184" s="70">
        <f t="shared" ref="I184:X184" si="32">SUM(I175:I183)</f>
        <v>1</v>
      </c>
      <c r="J184" s="70">
        <f t="shared" si="32"/>
        <v>1576</v>
      </c>
      <c r="K184" s="70">
        <f t="shared" si="32"/>
        <v>265</v>
      </c>
      <c r="L184" s="70">
        <f t="shared" si="32"/>
        <v>11</v>
      </c>
      <c r="M184" s="70">
        <f t="shared" si="32"/>
        <v>1</v>
      </c>
      <c r="N184" s="70">
        <f t="shared" si="32"/>
        <v>0</v>
      </c>
      <c r="O184" s="70">
        <f t="shared" si="32"/>
        <v>1794</v>
      </c>
      <c r="P184" s="120" t="s">
        <v>727</v>
      </c>
      <c r="Q184" s="120" t="s">
        <v>727</v>
      </c>
      <c r="R184" s="70">
        <f t="shared" si="32"/>
        <v>0</v>
      </c>
      <c r="S184" s="70">
        <f t="shared" si="32"/>
        <v>0</v>
      </c>
      <c r="T184" s="70">
        <f t="shared" si="32"/>
        <v>0</v>
      </c>
      <c r="U184" s="70">
        <f t="shared" si="32"/>
        <v>0</v>
      </c>
      <c r="V184" s="70">
        <f t="shared" si="32"/>
        <v>17</v>
      </c>
      <c r="W184" s="70">
        <f t="shared" si="32"/>
        <v>1</v>
      </c>
      <c r="X184" s="70">
        <f t="shared" si="32"/>
        <v>10</v>
      </c>
      <c r="Y184" s="70">
        <f t="shared" ref="Y184" si="33">SUM(I184:X184)</f>
        <v>3676</v>
      </c>
      <c r="Z184" s="70">
        <f t="shared" ref="Z184" si="34">H184-Y184</f>
        <v>1213</v>
      </c>
      <c r="AA184" s="71">
        <f t="shared" ref="AA184" si="35">Y184/H184</f>
        <v>0.75189200245448962</v>
      </c>
      <c r="AB184" s="71">
        <f t="shared" ref="AB184" si="36">Z184/H184</f>
        <v>0.24810799754551033</v>
      </c>
    </row>
    <row r="186" spans="1:38" s="32" customFormat="1" x14ac:dyDescent="0.25">
      <c r="A186" s="31"/>
      <c r="B186" s="31"/>
      <c r="C186" s="31"/>
      <c r="E186" s="133" t="s">
        <v>51</v>
      </c>
      <c r="F186" s="134"/>
      <c r="G186" s="134"/>
      <c r="H186" s="134"/>
      <c r="I186" s="116" t="s">
        <v>0</v>
      </c>
      <c r="J186" s="116" t="s">
        <v>1</v>
      </c>
      <c r="K186" s="116" t="s">
        <v>2</v>
      </c>
      <c r="L186" s="116" t="s">
        <v>27</v>
      </c>
      <c r="M186" s="116" t="s">
        <v>3</v>
      </c>
      <c r="N186" s="116" t="s">
        <v>28</v>
      </c>
      <c r="O186" s="116" t="s">
        <v>25</v>
      </c>
      <c r="P186" s="116" t="s">
        <v>29</v>
      </c>
      <c r="Q186" s="116" t="s">
        <v>4</v>
      </c>
      <c r="R186" s="36" t="s">
        <v>26</v>
      </c>
      <c r="S186" s="37" t="s">
        <v>46</v>
      </c>
      <c r="T186" s="37"/>
      <c r="AA186" s="33"/>
      <c r="AB186" s="33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 x14ac:dyDescent="0.25">
      <c r="A187" s="3"/>
      <c r="B187" s="3"/>
      <c r="C187" s="3"/>
      <c r="E187" s="134"/>
      <c r="F187" s="134"/>
      <c r="G187" s="134"/>
      <c r="H187" s="134"/>
      <c r="I187" s="96">
        <v>1</v>
      </c>
      <c r="J187" s="96">
        <v>1585</v>
      </c>
      <c r="K187" s="96">
        <v>265</v>
      </c>
      <c r="L187" s="96">
        <v>19</v>
      </c>
      <c r="M187" s="96">
        <v>1</v>
      </c>
      <c r="N187" s="96">
        <v>0</v>
      </c>
      <c r="O187" s="96">
        <v>1794</v>
      </c>
      <c r="P187" s="96" t="s">
        <v>727</v>
      </c>
      <c r="Q187" s="96" t="s">
        <v>727</v>
      </c>
      <c r="R187" s="97">
        <f>W184</f>
        <v>1</v>
      </c>
      <c r="S187" s="98">
        <f>X184</f>
        <v>10</v>
      </c>
      <c r="T187" s="38"/>
      <c r="AA187" s="10"/>
      <c r="AB187" s="10"/>
    </row>
    <row r="188" spans="1:38" x14ac:dyDescent="0.25">
      <c r="A188" s="3"/>
      <c r="B188" s="3"/>
      <c r="C188" s="3"/>
      <c r="H188" s="12"/>
      <c r="I188" s="3"/>
      <c r="J188" s="3"/>
      <c r="K188" s="3"/>
      <c r="L188" s="3"/>
      <c r="M188" s="3"/>
      <c r="N188" s="3"/>
      <c r="O188" s="3"/>
      <c r="P188" s="3"/>
      <c r="Q188" s="3"/>
      <c r="R188" s="39"/>
      <c r="S188" s="40"/>
      <c r="T188" s="40"/>
      <c r="AA188" s="10"/>
      <c r="AB188" s="10"/>
    </row>
    <row r="189" spans="1:38" s="13" customFormat="1" x14ac:dyDescent="0.25">
      <c r="A189" s="34"/>
      <c r="B189" s="34"/>
      <c r="C189" s="34"/>
      <c r="E189" s="133" t="s">
        <v>52</v>
      </c>
      <c r="F189" s="133"/>
      <c r="G189" s="133"/>
      <c r="H189" s="133"/>
      <c r="I189" s="133" t="s">
        <v>530</v>
      </c>
      <c r="J189" s="134"/>
      <c r="K189" s="134"/>
      <c r="L189" s="133" t="s">
        <v>531</v>
      </c>
      <c r="M189" s="133"/>
      <c r="N189" s="116" t="s">
        <v>28</v>
      </c>
      <c r="O189" s="116" t="s">
        <v>25</v>
      </c>
      <c r="P189" s="116" t="s">
        <v>29</v>
      </c>
      <c r="Q189" s="116" t="s">
        <v>4</v>
      </c>
      <c r="AA189" s="35"/>
      <c r="AB189" s="35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 x14ac:dyDescent="0.25">
      <c r="A190" s="3"/>
      <c r="B190" s="3"/>
      <c r="C190" s="3"/>
      <c r="E190" s="133"/>
      <c r="F190" s="133"/>
      <c r="G190" s="133"/>
      <c r="H190" s="133"/>
      <c r="I190" s="135">
        <f>I187+K187+M187</f>
        <v>267</v>
      </c>
      <c r="J190" s="136"/>
      <c r="K190" s="136"/>
      <c r="L190" s="135">
        <f>J187+L187</f>
        <v>1604</v>
      </c>
      <c r="M190" s="136"/>
      <c r="N190" s="117">
        <f>N187</f>
        <v>0</v>
      </c>
      <c r="O190" s="117">
        <f>O187</f>
        <v>1794</v>
      </c>
      <c r="P190" s="117" t="str">
        <f>P187</f>
        <v>N.P.</v>
      </c>
      <c r="Q190" s="117" t="str">
        <f>Q187</f>
        <v>N.P.</v>
      </c>
      <c r="AA190" s="10"/>
      <c r="AB190" s="10"/>
    </row>
    <row r="191" spans="1:38" x14ac:dyDescent="0.25">
      <c r="A191" s="3"/>
      <c r="B191" s="3"/>
      <c r="C191" s="3"/>
    </row>
    <row r="193" spans="1:28" x14ac:dyDescent="0.25">
      <c r="A193" s="2">
        <v>1</v>
      </c>
      <c r="B193" s="2" t="s">
        <v>35</v>
      </c>
      <c r="C193" s="2">
        <v>140</v>
      </c>
      <c r="D193" s="1" t="s">
        <v>349</v>
      </c>
      <c r="E193" s="1" t="s">
        <v>349</v>
      </c>
      <c r="F193" s="2">
        <v>883</v>
      </c>
      <c r="G193" s="2" t="s">
        <v>10</v>
      </c>
      <c r="H193" s="1">
        <v>698</v>
      </c>
      <c r="I193" s="1">
        <v>238</v>
      </c>
      <c r="J193" s="1">
        <v>174</v>
      </c>
      <c r="K193" s="1">
        <v>71</v>
      </c>
      <c r="L193" s="1">
        <v>6</v>
      </c>
      <c r="M193" s="1">
        <v>9</v>
      </c>
      <c r="N193" s="1">
        <v>12</v>
      </c>
      <c r="O193" s="2" t="s">
        <v>727</v>
      </c>
      <c r="P193" s="2" t="s">
        <v>727</v>
      </c>
      <c r="Q193" s="2" t="s">
        <v>727</v>
      </c>
      <c r="R193" s="1">
        <v>8</v>
      </c>
      <c r="S193" s="1">
        <v>5</v>
      </c>
      <c r="T193" s="1">
        <v>1</v>
      </c>
      <c r="U193" s="1">
        <v>2</v>
      </c>
      <c r="V193" s="1">
        <v>3</v>
      </c>
      <c r="W193" s="1">
        <v>0</v>
      </c>
      <c r="X193" s="17">
        <v>1</v>
      </c>
      <c r="Y193" s="1">
        <f t="shared" si="23"/>
        <v>530</v>
      </c>
      <c r="Z193" s="1">
        <f t="shared" si="24"/>
        <v>168</v>
      </c>
      <c r="AA193" s="15">
        <f t="shared" si="25"/>
        <v>0.75931232091690548</v>
      </c>
      <c r="AB193" s="15">
        <f t="shared" si="26"/>
        <v>0.24068767908309455</v>
      </c>
    </row>
    <row r="194" spans="1:28" x14ac:dyDescent="0.25">
      <c r="A194" s="2">
        <v>2</v>
      </c>
      <c r="B194" s="2" t="s">
        <v>35</v>
      </c>
      <c r="C194" s="2">
        <v>140</v>
      </c>
      <c r="D194" s="1" t="s">
        <v>349</v>
      </c>
      <c r="E194" s="1" t="s">
        <v>735</v>
      </c>
      <c r="F194" s="2">
        <v>883</v>
      </c>
      <c r="G194" s="2" t="s">
        <v>19</v>
      </c>
      <c r="H194" s="1">
        <v>327</v>
      </c>
      <c r="I194" s="1">
        <v>30</v>
      </c>
      <c r="J194" s="1">
        <v>119</v>
      </c>
      <c r="K194" s="1">
        <v>35</v>
      </c>
      <c r="L194" s="1">
        <v>5</v>
      </c>
      <c r="M194" s="1">
        <v>5</v>
      </c>
      <c r="N194" s="1">
        <v>26</v>
      </c>
      <c r="O194" s="2" t="s">
        <v>727</v>
      </c>
      <c r="P194" s="2" t="s">
        <v>727</v>
      </c>
      <c r="Q194" s="2" t="s">
        <v>727</v>
      </c>
      <c r="R194" s="1">
        <v>5</v>
      </c>
      <c r="S194" s="1">
        <v>2</v>
      </c>
      <c r="T194" s="1">
        <v>0</v>
      </c>
      <c r="U194" s="1">
        <v>0</v>
      </c>
      <c r="V194" s="1">
        <v>2</v>
      </c>
      <c r="W194" s="1">
        <v>0</v>
      </c>
      <c r="X194" s="17">
        <v>5</v>
      </c>
      <c r="Y194" s="1">
        <f t="shared" si="23"/>
        <v>234</v>
      </c>
      <c r="Z194" s="1">
        <f t="shared" si="24"/>
        <v>93</v>
      </c>
      <c r="AA194" s="15">
        <f t="shared" si="25"/>
        <v>0.7155963302752294</v>
      </c>
      <c r="AB194" s="15">
        <f t="shared" si="26"/>
        <v>0.28440366972477066</v>
      </c>
    </row>
    <row r="195" spans="1:28" x14ac:dyDescent="0.25">
      <c r="A195" s="2">
        <v>3</v>
      </c>
      <c r="B195" s="2" t="s">
        <v>35</v>
      </c>
      <c r="C195" s="2">
        <v>140</v>
      </c>
      <c r="D195" s="1" t="s">
        <v>349</v>
      </c>
      <c r="E195" s="1" t="s">
        <v>349</v>
      </c>
      <c r="F195" s="2">
        <v>884</v>
      </c>
      <c r="G195" s="2" t="s">
        <v>10</v>
      </c>
      <c r="H195" s="1">
        <v>596</v>
      </c>
      <c r="I195" s="1">
        <v>171</v>
      </c>
      <c r="J195" s="1">
        <v>152</v>
      </c>
      <c r="K195" s="1">
        <v>78</v>
      </c>
      <c r="L195" s="1">
        <v>1</v>
      </c>
      <c r="M195" s="1">
        <v>42</v>
      </c>
      <c r="N195" s="1">
        <v>13</v>
      </c>
      <c r="O195" s="2" t="s">
        <v>727</v>
      </c>
      <c r="P195" s="2" t="s">
        <v>727</v>
      </c>
      <c r="Q195" s="2" t="s">
        <v>727</v>
      </c>
      <c r="R195" s="1">
        <v>11</v>
      </c>
      <c r="S195" s="1">
        <v>0</v>
      </c>
      <c r="T195" s="1">
        <v>2</v>
      </c>
      <c r="U195" s="1">
        <v>1</v>
      </c>
      <c r="V195" s="1">
        <v>4</v>
      </c>
      <c r="W195" s="1">
        <v>0</v>
      </c>
      <c r="X195" s="17">
        <v>0</v>
      </c>
      <c r="Y195" s="1">
        <f t="shared" si="23"/>
        <v>475</v>
      </c>
      <c r="Z195" s="1">
        <f t="shared" si="24"/>
        <v>121</v>
      </c>
      <c r="AA195" s="15">
        <f t="shared" si="25"/>
        <v>0.79697986577181212</v>
      </c>
      <c r="AB195" s="15">
        <f t="shared" si="26"/>
        <v>0.20302013422818793</v>
      </c>
    </row>
    <row r="196" spans="1:28" x14ac:dyDescent="0.25">
      <c r="A196" s="2">
        <v>4</v>
      </c>
      <c r="B196" s="2" t="s">
        <v>35</v>
      </c>
      <c r="C196" s="2">
        <v>140</v>
      </c>
      <c r="D196" s="1" t="s">
        <v>349</v>
      </c>
      <c r="E196" s="1" t="s">
        <v>349</v>
      </c>
      <c r="F196" s="2">
        <v>884</v>
      </c>
      <c r="G196" s="2" t="s">
        <v>11</v>
      </c>
      <c r="H196" s="1">
        <v>596</v>
      </c>
      <c r="I196" s="1">
        <v>142</v>
      </c>
      <c r="J196" s="1">
        <v>180</v>
      </c>
      <c r="K196" s="1">
        <v>61</v>
      </c>
      <c r="L196" s="1">
        <v>2</v>
      </c>
      <c r="M196" s="1">
        <v>35</v>
      </c>
      <c r="N196" s="1">
        <v>17</v>
      </c>
      <c r="O196" s="2" t="s">
        <v>727</v>
      </c>
      <c r="P196" s="2" t="s">
        <v>727</v>
      </c>
      <c r="Q196" s="2" t="s">
        <v>727</v>
      </c>
      <c r="R196" s="1">
        <v>5</v>
      </c>
      <c r="S196" s="1">
        <v>3</v>
      </c>
      <c r="T196" s="1">
        <v>1</v>
      </c>
      <c r="U196" s="1">
        <v>1</v>
      </c>
      <c r="V196" s="1">
        <v>7</v>
      </c>
      <c r="W196" s="1">
        <v>0</v>
      </c>
      <c r="X196" s="17">
        <v>2</v>
      </c>
      <c r="Y196" s="1">
        <f t="shared" si="23"/>
        <v>456</v>
      </c>
      <c r="Z196" s="1">
        <f t="shared" si="24"/>
        <v>140</v>
      </c>
      <c r="AA196" s="15">
        <f t="shared" si="25"/>
        <v>0.7651006711409396</v>
      </c>
      <c r="AB196" s="15">
        <f t="shared" si="26"/>
        <v>0.2348993288590604</v>
      </c>
    </row>
    <row r="197" spans="1:28" x14ac:dyDescent="0.25">
      <c r="A197" s="2">
        <v>5</v>
      </c>
      <c r="B197" s="2" t="s">
        <v>35</v>
      </c>
      <c r="C197" s="2">
        <v>140</v>
      </c>
      <c r="D197" s="1" t="s">
        <v>349</v>
      </c>
      <c r="E197" s="1" t="s">
        <v>349</v>
      </c>
      <c r="F197" s="2">
        <v>885</v>
      </c>
      <c r="G197" s="2" t="s">
        <v>10</v>
      </c>
      <c r="H197" s="1">
        <v>614</v>
      </c>
      <c r="I197" s="1">
        <v>151</v>
      </c>
      <c r="J197" s="1">
        <v>135</v>
      </c>
      <c r="K197" s="1">
        <v>96</v>
      </c>
      <c r="L197" s="1">
        <v>2</v>
      </c>
      <c r="M197" s="1">
        <v>8</v>
      </c>
      <c r="N197" s="1">
        <v>42</v>
      </c>
      <c r="O197" s="2" t="s">
        <v>727</v>
      </c>
      <c r="P197" s="2" t="s">
        <v>727</v>
      </c>
      <c r="Q197" s="2" t="s">
        <v>727</v>
      </c>
      <c r="R197" s="1">
        <v>1</v>
      </c>
      <c r="S197" s="1">
        <v>4</v>
      </c>
      <c r="T197" s="1">
        <v>3</v>
      </c>
      <c r="U197" s="1">
        <v>1</v>
      </c>
      <c r="V197" s="1">
        <v>9</v>
      </c>
      <c r="W197" s="1">
        <v>0</v>
      </c>
      <c r="X197" s="17">
        <v>0</v>
      </c>
      <c r="Y197" s="1">
        <f t="shared" si="23"/>
        <v>452</v>
      </c>
      <c r="Z197" s="1">
        <f t="shared" si="24"/>
        <v>162</v>
      </c>
      <c r="AA197" s="15">
        <f t="shared" si="25"/>
        <v>0.73615635179153094</v>
      </c>
      <c r="AB197" s="15">
        <f t="shared" si="26"/>
        <v>0.26384364820846906</v>
      </c>
    </row>
    <row r="198" spans="1:28" x14ac:dyDescent="0.25">
      <c r="A198" s="2">
        <v>6</v>
      </c>
      <c r="B198" s="2" t="s">
        <v>35</v>
      </c>
      <c r="C198" s="2">
        <v>140</v>
      </c>
      <c r="D198" s="1" t="s">
        <v>349</v>
      </c>
      <c r="E198" s="1" t="s">
        <v>349</v>
      </c>
      <c r="F198" s="2">
        <v>885</v>
      </c>
      <c r="G198" s="2" t="s">
        <v>11</v>
      </c>
      <c r="H198" s="1">
        <v>615</v>
      </c>
      <c r="I198" s="1">
        <v>150</v>
      </c>
      <c r="J198" s="1">
        <v>157</v>
      </c>
      <c r="K198" s="1">
        <v>89</v>
      </c>
      <c r="L198" s="1">
        <v>2</v>
      </c>
      <c r="M198" s="1">
        <v>4</v>
      </c>
      <c r="N198" s="1">
        <v>40</v>
      </c>
      <c r="O198" s="2" t="s">
        <v>727</v>
      </c>
      <c r="P198" s="2" t="s">
        <v>727</v>
      </c>
      <c r="Q198" s="2" t="s">
        <v>727</v>
      </c>
      <c r="R198" s="1">
        <v>5</v>
      </c>
      <c r="S198" s="1">
        <v>1</v>
      </c>
      <c r="T198" s="1">
        <v>1</v>
      </c>
      <c r="U198" s="1">
        <v>0</v>
      </c>
      <c r="V198" s="1">
        <v>7</v>
      </c>
      <c r="W198" s="1">
        <v>0</v>
      </c>
      <c r="X198" s="17">
        <v>6</v>
      </c>
      <c r="Y198" s="1">
        <f t="shared" si="23"/>
        <v>462</v>
      </c>
      <c r="Z198" s="1">
        <f t="shared" si="24"/>
        <v>153</v>
      </c>
      <c r="AA198" s="15">
        <f t="shared" si="25"/>
        <v>0.75121951219512195</v>
      </c>
      <c r="AB198" s="15">
        <f t="shared" si="26"/>
        <v>0.24878048780487805</v>
      </c>
    </row>
    <row r="199" spans="1:28" x14ac:dyDescent="0.25">
      <c r="A199" s="2">
        <v>7</v>
      </c>
      <c r="B199" s="2" t="s">
        <v>35</v>
      </c>
      <c r="C199" s="2">
        <v>140</v>
      </c>
      <c r="D199" s="1" t="s">
        <v>349</v>
      </c>
      <c r="E199" s="1" t="s">
        <v>349</v>
      </c>
      <c r="F199" s="2">
        <v>886</v>
      </c>
      <c r="G199" s="2" t="s">
        <v>10</v>
      </c>
      <c r="H199" s="1">
        <v>396</v>
      </c>
      <c r="I199" s="1">
        <v>106</v>
      </c>
      <c r="J199" s="1">
        <v>103</v>
      </c>
      <c r="K199" s="1">
        <v>41</v>
      </c>
      <c r="L199" s="1">
        <v>1</v>
      </c>
      <c r="M199" s="1">
        <v>7</v>
      </c>
      <c r="N199" s="1">
        <v>10</v>
      </c>
      <c r="O199" s="2" t="s">
        <v>727</v>
      </c>
      <c r="P199" s="2" t="s">
        <v>727</v>
      </c>
      <c r="Q199" s="2" t="s">
        <v>727</v>
      </c>
      <c r="R199" s="1">
        <v>11</v>
      </c>
      <c r="S199" s="1">
        <v>0</v>
      </c>
      <c r="T199" s="1">
        <v>2</v>
      </c>
      <c r="U199" s="1">
        <v>0</v>
      </c>
      <c r="V199" s="1">
        <v>1</v>
      </c>
      <c r="W199" s="1">
        <v>0</v>
      </c>
      <c r="X199" s="17">
        <v>6</v>
      </c>
      <c r="Y199" s="1">
        <f t="shared" si="23"/>
        <v>288</v>
      </c>
      <c r="Z199" s="1">
        <f t="shared" si="24"/>
        <v>108</v>
      </c>
      <c r="AA199" s="15">
        <f t="shared" si="25"/>
        <v>0.72727272727272729</v>
      </c>
      <c r="AB199" s="15">
        <f t="shared" si="26"/>
        <v>0.27272727272727271</v>
      </c>
    </row>
    <row r="200" spans="1:28" x14ac:dyDescent="0.25">
      <c r="A200" s="2">
        <v>8</v>
      </c>
      <c r="B200" s="2" t="s">
        <v>35</v>
      </c>
      <c r="C200" s="2">
        <v>140</v>
      </c>
      <c r="D200" s="1" t="s">
        <v>349</v>
      </c>
      <c r="E200" s="1" t="s">
        <v>349</v>
      </c>
      <c r="F200" s="2">
        <v>886</v>
      </c>
      <c r="G200" s="2" t="s">
        <v>11</v>
      </c>
      <c r="H200" s="1">
        <v>397</v>
      </c>
      <c r="I200" s="1">
        <v>114</v>
      </c>
      <c r="J200" s="1">
        <v>102</v>
      </c>
      <c r="K200" s="1">
        <v>46</v>
      </c>
      <c r="L200" s="1">
        <v>0</v>
      </c>
      <c r="M200" s="1">
        <v>5</v>
      </c>
      <c r="N200" s="1">
        <v>16</v>
      </c>
      <c r="O200" s="2" t="s">
        <v>727</v>
      </c>
      <c r="P200" s="2" t="s">
        <v>727</v>
      </c>
      <c r="Q200" s="2" t="s">
        <v>727</v>
      </c>
      <c r="R200" s="1">
        <v>5</v>
      </c>
      <c r="S200" s="1">
        <v>1</v>
      </c>
      <c r="T200" s="1">
        <v>2</v>
      </c>
      <c r="U200" s="1">
        <v>0</v>
      </c>
      <c r="V200" s="1">
        <v>3</v>
      </c>
      <c r="W200" s="1">
        <v>0</v>
      </c>
      <c r="X200" s="17">
        <v>4</v>
      </c>
      <c r="Y200" s="1">
        <f t="shared" si="23"/>
        <v>298</v>
      </c>
      <c r="Z200" s="1">
        <f t="shared" si="24"/>
        <v>99</v>
      </c>
      <c r="AA200" s="15">
        <f t="shared" si="25"/>
        <v>0.75062972292191432</v>
      </c>
      <c r="AB200" s="15">
        <f t="shared" si="26"/>
        <v>0.24937027707808565</v>
      </c>
    </row>
    <row r="201" spans="1:28" x14ac:dyDescent="0.25">
      <c r="A201" s="2">
        <v>9</v>
      </c>
      <c r="B201" s="2" t="s">
        <v>35</v>
      </c>
      <c r="C201" s="2">
        <v>140</v>
      </c>
      <c r="D201" s="1" t="s">
        <v>349</v>
      </c>
      <c r="E201" s="1" t="s">
        <v>349</v>
      </c>
      <c r="F201" s="2">
        <v>887</v>
      </c>
      <c r="G201" s="2" t="s">
        <v>10</v>
      </c>
      <c r="H201" s="1">
        <v>538</v>
      </c>
      <c r="I201" s="1">
        <v>169</v>
      </c>
      <c r="J201" s="1">
        <v>105</v>
      </c>
      <c r="K201" s="1">
        <v>85</v>
      </c>
      <c r="L201" s="1">
        <v>3</v>
      </c>
      <c r="M201" s="1">
        <v>5</v>
      </c>
      <c r="N201" s="1">
        <v>28</v>
      </c>
      <c r="O201" s="2" t="s">
        <v>727</v>
      </c>
      <c r="P201" s="2" t="s">
        <v>727</v>
      </c>
      <c r="Q201" s="2" t="s">
        <v>727</v>
      </c>
      <c r="R201" s="1">
        <v>4</v>
      </c>
      <c r="S201" s="1">
        <v>3</v>
      </c>
      <c r="T201" s="1">
        <v>1</v>
      </c>
      <c r="U201" s="1">
        <v>0</v>
      </c>
      <c r="V201" s="1">
        <v>2</v>
      </c>
      <c r="W201" s="1">
        <v>0</v>
      </c>
      <c r="X201" s="17">
        <v>2</v>
      </c>
      <c r="Y201" s="1">
        <f t="shared" si="23"/>
        <v>407</v>
      </c>
      <c r="Z201" s="1">
        <f t="shared" si="24"/>
        <v>131</v>
      </c>
      <c r="AA201" s="15">
        <f t="shared" si="25"/>
        <v>0.75650557620817849</v>
      </c>
      <c r="AB201" s="15">
        <f t="shared" si="26"/>
        <v>0.24349442379182157</v>
      </c>
    </row>
    <row r="202" spans="1:28" x14ac:dyDescent="0.25">
      <c r="A202" s="2">
        <v>10</v>
      </c>
      <c r="B202" s="2" t="s">
        <v>35</v>
      </c>
      <c r="C202" s="2">
        <v>140</v>
      </c>
      <c r="D202" s="1" t="s">
        <v>349</v>
      </c>
      <c r="E202" s="1" t="s">
        <v>350</v>
      </c>
      <c r="F202" s="2">
        <v>887</v>
      </c>
      <c r="G202" s="2" t="s">
        <v>19</v>
      </c>
      <c r="H202" s="1">
        <v>581</v>
      </c>
      <c r="I202" s="1">
        <v>166</v>
      </c>
      <c r="J202" s="1">
        <v>140</v>
      </c>
      <c r="K202" s="1">
        <v>24</v>
      </c>
      <c r="L202" s="1">
        <v>0</v>
      </c>
      <c r="M202" s="1">
        <v>7</v>
      </c>
      <c r="N202" s="1">
        <v>93</v>
      </c>
      <c r="O202" s="2" t="s">
        <v>727</v>
      </c>
      <c r="P202" s="2" t="s">
        <v>727</v>
      </c>
      <c r="Q202" s="2" t="s">
        <v>727</v>
      </c>
      <c r="R202" s="1">
        <v>23</v>
      </c>
      <c r="S202" s="1">
        <v>0</v>
      </c>
      <c r="T202" s="1">
        <v>0</v>
      </c>
      <c r="U202" s="1">
        <v>0</v>
      </c>
      <c r="V202" s="1">
        <v>10</v>
      </c>
      <c r="W202" s="1">
        <v>0</v>
      </c>
      <c r="X202" s="17">
        <v>8</v>
      </c>
      <c r="Y202" s="1">
        <f t="shared" si="23"/>
        <v>471</v>
      </c>
      <c r="Z202" s="1">
        <f t="shared" si="24"/>
        <v>110</v>
      </c>
      <c r="AA202" s="15">
        <f t="shared" si="25"/>
        <v>0.81067125645438898</v>
      </c>
      <c r="AB202" s="15">
        <f t="shared" si="26"/>
        <v>0.18932874354561102</v>
      </c>
    </row>
    <row r="203" spans="1:28" x14ac:dyDescent="0.25">
      <c r="A203" s="2">
        <v>11</v>
      </c>
      <c r="B203" s="2" t="s">
        <v>35</v>
      </c>
      <c r="C203" s="2">
        <v>140</v>
      </c>
      <c r="D203" s="1" t="s">
        <v>349</v>
      </c>
      <c r="E203" s="1" t="s">
        <v>351</v>
      </c>
      <c r="F203" s="2">
        <v>888</v>
      </c>
      <c r="G203" s="2" t="s">
        <v>10</v>
      </c>
      <c r="H203" s="1">
        <v>188</v>
      </c>
      <c r="I203" s="1">
        <v>54</v>
      </c>
      <c r="J203" s="1">
        <v>52</v>
      </c>
      <c r="K203" s="1">
        <v>19</v>
      </c>
      <c r="L203" s="1">
        <v>0</v>
      </c>
      <c r="M203" s="1">
        <v>2</v>
      </c>
      <c r="N203" s="1">
        <v>18</v>
      </c>
      <c r="O203" s="2" t="s">
        <v>727</v>
      </c>
      <c r="P203" s="2" t="s">
        <v>727</v>
      </c>
      <c r="Q203" s="2" t="s">
        <v>727</v>
      </c>
      <c r="R203" s="1">
        <v>3</v>
      </c>
      <c r="S203" s="1">
        <v>1</v>
      </c>
      <c r="T203" s="1">
        <v>1</v>
      </c>
      <c r="U203" s="1">
        <v>2</v>
      </c>
      <c r="V203" s="1">
        <v>0</v>
      </c>
      <c r="W203" s="1">
        <v>0</v>
      </c>
      <c r="X203" s="17">
        <v>1</v>
      </c>
      <c r="Y203" s="1">
        <f t="shared" si="23"/>
        <v>153</v>
      </c>
      <c r="Z203" s="1">
        <f t="shared" si="24"/>
        <v>35</v>
      </c>
      <c r="AA203" s="15">
        <f t="shared" si="25"/>
        <v>0.81382978723404253</v>
      </c>
      <c r="AB203" s="15">
        <f t="shared" si="26"/>
        <v>0.18617021276595744</v>
      </c>
    </row>
    <row r="204" spans="1:28" x14ac:dyDescent="0.25">
      <c r="A204" s="2">
        <v>12</v>
      </c>
      <c r="B204" s="2" t="s">
        <v>35</v>
      </c>
      <c r="C204" s="2">
        <v>140</v>
      </c>
      <c r="D204" s="1" t="s">
        <v>349</v>
      </c>
      <c r="E204" s="1" t="s">
        <v>352</v>
      </c>
      <c r="F204" s="2">
        <v>889</v>
      </c>
      <c r="G204" s="2" t="s">
        <v>10</v>
      </c>
      <c r="H204" s="1">
        <v>403</v>
      </c>
      <c r="I204" s="1">
        <v>87</v>
      </c>
      <c r="J204" s="1">
        <v>138</v>
      </c>
      <c r="K204" s="1">
        <v>22</v>
      </c>
      <c r="L204" s="1">
        <v>0</v>
      </c>
      <c r="M204" s="1">
        <v>43</v>
      </c>
      <c r="N204" s="1">
        <v>22</v>
      </c>
      <c r="O204" s="2" t="s">
        <v>727</v>
      </c>
      <c r="P204" s="2" t="s">
        <v>727</v>
      </c>
      <c r="Q204" s="2" t="s">
        <v>727</v>
      </c>
      <c r="R204" s="1">
        <v>1</v>
      </c>
      <c r="S204" s="1">
        <v>1</v>
      </c>
      <c r="T204" s="1">
        <v>1</v>
      </c>
      <c r="U204" s="1">
        <v>0</v>
      </c>
      <c r="V204" s="1">
        <v>2</v>
      </c>
      <c r="W204" s="1">
        <v>0</v>
      </c>
      <c r="X204" s="17">
        <v>1</v>
      </c>
      <c r="Y204" s="1">
        <f t="shared" si="23"/>
        <v>318</v>
      </c>
      <c r="Z204" s="1">
        <f t="shared" si="24"/>
        <v>85</v>
      </c>
      <c r="AA204" s="15">
        <f t="shared" si="25"/>
        <v>0.78908188585607941</v>
      </c>
      <c r="AB204" s="15">
        <f t="shared" si="26"/>
        <v>0.21091811414392059</v>
      </c>
    </row>
    <row r="205" spans="1:28" x14ac:dyDescent="0.25">
      <c r="A205" s="2">
        <v>13</v>
      </c>
      <c r="B205" s="2" t="s">
        <v>35</v>
      </c>
      <c r="C205" s="2">
        <v>140</v>
      </c>
      <c r="D205" s="1" t="s">
        <v>349</v>
      </c>
      <c r="E205" s="1" t="s">
        <v>352</v>
      </c>
      <c r="F205" s="2">
        <v>889</v>
      </c>
      <c r="G205" s="2" t="s">
        <v>11</v>
      </c>
      <c r="H205" s="1">
        <v>403</v>
      </c>
      <c r="I205" s="1">
        <v>78</v>
      </c>
      <c r="J205" s="1">
        <v>156</v>
      </c>
      <c r="K205" s="1">
        <v>23</v>
      </c>
      <c r="L205" s="1">
        <v>1</v>
      </c>
      <c r="M205" s="1">
        <v>44</v>
      </c>
      <c r="N205" s="1">
        <v>23</v>
      </c>
      <c r="O205" s="2" t="s">
        <v>727</v>
      </c>
      <c r="P205" s="2" t="s">
        <v>727</v>
      </c>
      <c r="Q205" s="2" t="s">
        <v>727</v>
      </c>
      <c r="R205" s="1">
        <v>1</v>
      </c>
      <c r="S205" s="1">
        <v>3</v>
      </c>
      <c r="T205" s="1">
        <v>0</v>
      </c>
      <c r="U205" s="1">
        <v>0</v>
      </c>
      <c r="V205" s="1">
        <v>4</v>
      </c>
      <c r="W205" s="1">
        <v>0</v>
      </c>
      <c r="X205" s="17">
        <v>0</v>
      </c>
      <c r="Y205" s="1">
        <f t="shared" si="23"/>
        <v>333</v>
      </c>
      <c r="Z205" s="1">
        <f t="shared" si="24"/>
        <v>70</v>
      </c>
      <c r="AA205" s="15">
        <f t="shared" si="25"/>
        <v>0.82630272952853601</v>
      </c>
      <c r="AB205" s="15">
        <f t="shared" si="26"/>
        <v>0.17369727047146402</v>
      </c>
    </row>
    <row r="206" spans="1:28" x14ac:dyDescent="0.25">
      <c r="A206" s="2">
        <v>14</v>
      </c>
      <c r="B206" s="2" t="s">
        <v>35</v>
      </c>
      <c r="C206" s="2">
        <v>140</v>
      </c>
      <c r="D206" s="1" t="s">
        <v>349</v>
      </c>
      <c r="E206" s="1" t="s">
        <v>353</v>
      </c>
      <c r="F206" s="2">
        <v>890</v>
      </c>
      <c r="G206" s="2" t="s">
        <v>10</v>
      </c>
      <c r="H206" s="1">
        <v>89</v>
      </c>
      <c r="I206" s="1">
        <v>38</v>
      </c>
      <c r="J206" s="1">
        <v>10</v>
      </c>
      <c r="K206" s="1">
        <v>3</v>
      </c>
      <c r="L206" s="1">
        <v>0</v>
      </c>
      <c r="M206" s="1">
        <v>1</v>
      </c>
      <c r="N206" s="1">
        <v>0</v>
      </c>
      <c r="O206" s="2" t="s">
        <v>727</v>
      </c>
      <c r="P206" s="2" t="s">
        <v>727</v>
      </c>
      <c r="Q206" s="2" t="s">
        <v>727</v>
      </c>
      <c r="R206" s="1">
        <v>2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7">
        <v>1</v>
      </c>
      <c r="Y206" s="1">
        <f t="shared" si="23"/>
        <v>55</v>
      </c>
      <c r="Z206" s="1">
        <f t="shared" si="24"/>
        <v>34</v>
      </c>
      <c r="AA206" s="15">
        <f t="shared" si="25"/>
        <v>0.6179775280898876</v>
      </c>
      <c r="AB206" s="15">
        <f t="shared" si="26"/>
        <v>0.38202247191011235</v>
      </c>
    </row>
    <row r="207" spans="1:28" x14ac:dyDescent="0.25">
      <c r="A207" s="3"/>
      <c r="D207" s="128" t="s">
        <v>701</v>
      </c>
      <c r="E207" s="129"/>
      <c r="F207" s="81">
        <f>COUNTIF(G193:G206,"B")</f>
        <v>8</v>
      </c>
      <c r="G207" s="81">
        <f>COUNTA(G193:G206)</f>
        <v>14</v>
      </c>
      <c r="H207" s="70">
        <f>SUM(H193:H206)</f>
        <v>6441</v>
      </c>
      <c r="I207" s="70">
        <f t="shared" ref="I207:X207" si="37">SUM(I193:I206)</f>
        <v>1694</v>
      </c>
      <c r="J207" s="70">
        <f t="shared" si="37"/>
        <v>1723</v>
      </c>
      <c r="K207" s="70">
        <f t="shared" si="37"/>
        <v>693</v>
      </c>
      <c r="L207" s="70">
        <f t="shared" si="37"/>
        <v>23</v>
      </c>
      <c r="M207" s="70">
        <f t="shared" si="37"/>
        <v>217</v>
      </c>
      <c r="N207" s="70">
        <f t="shared" si="37"/>
        <v>360</v>
      </c>
      <c r="O207" s="120" t="s">
        <v>727</v>
      </c>
      <c r="P207" s="120" t="s">
        <v>727</v>
      </c>
      <c r="Q207" s="120" t="s">
        <v>727</v>
      </c>
      <c r="R207" s="70">
        <f t="shared" si="37"/>
        <v>85</v>
      </c>
      <c r="S207" s="70">
        <f t="shared" si="37"/>
        <v>24</v>
      </c>
      <c r="T207" s="70">
        <f t="shared" si="37"/>
        <v>15</v>
      </c>
      <c r="U207" s="70">
        <f t="shared" si="37"/>
        <v>7</v>
      </c>
      <c r="V207" s="70">
        <f t="shared" si="37"/>
        <v>54</v>
      </c>
      <c r="W207" s="70">
        <f t="shared" si="37"/>
        <v>0</v>
      </c>
      <c r="X207" s="70">
        <f t="shared" si="37"/>
        <v>37</v>
      </c>
      <c r="Y207" s="70">
        <f t="shared" ref="Y207" si="38">SUM(I207:X207)</f>
        <v>4932</v>
      </c>
      <c r="Z207" s="70">
        <f t="shared" ref="Z207" si="39">H207-Y207</f>
        <v>1509</v>
      </c>
      <c r="AA207" s="71">
        <f t="shared" ref="AA207" si="40">Y207/H207</f>
        <v>0.76571960875640432</v>
      </c>
      <c r="AB207" s="71">
        <f t="shared" ref="AB207" si="41">Z207/H207</f>
        <v>0.2342803912435957</v>
      </c>
    </row>
    <row r="209" spans="1:38" s="32" customFormat="1" x14ac:dyDescent="0.25">
      <c r="A209" s="31"/>
      <c r="B209" s="31"/>
      <c r="C209" s="31"/>
      <c r="E209" s="133" t="s">
        <v>51</v>
      </c>
      <c r="F209" s="134"/>
      <c r="G209" s="134"/>
      <c r="H209" s="134"/>
      <c r="I209" s="116" t="s">
        <v>0</v>
      </c>
      <c r="J209" s="116" t="s">
        <v>1</v>
      </c>
      <c r="K209" s="116" t="s">
        <v>2</v>
      </c>
      <c r="L209" s="116" t="s">
        <v>27</v>
      </c>
      <c r="M209" s="116" t="s">
        <v>3</v>
      </c>
      <c r="N209" s="116" t="s">
        <v>28</v>
      </c>
      <c r="O209" s="116" t="s">
        <v>25</v>
      </c>
      <c r="P209" s="116" t="s">
        <v>29</v>
      </c>
      <c r="Q209" s="116" t="s">
        <v>4</v>
      </c>
      <c r="R209" s="36" t="s">
        <v>26</v>
      </c>
      <c r="S209" s="37" t="s">
        <v>46</v>
      </c>
      <c r="T209" s="37"/>
      <c r="AA209" s="33"/>
      <c r="AB209" s="33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1:38" x14ac:dyDescent="0.25">
      <c r="A210" s="3"/>
      <c r="B210" s="3"/>
      <c r="C210" s="3"/>
      <c r="E210" s="134"/>
      <c r="F210" s="134"/>
      <c r="G210" s="134"/>
      <c r="H210" s="134"/>
      <c r="I210" s="96">
        <v>1743</v>
      </c>
      <c r="J210" s="96">
        <v>1750</v>
      </c>
      <c r="K210" s="96">
        <v>737</v>
      </c>
      <c r="L210" s="96">
        <v>50</v>
      </c>
      <c r="M210" s="96">
        <v>255</v>
      </c>
      <c r="N210" s="96">
        <v>360</v>
      </c>
      <c r="O210" s="96" t="s">
        <v>727</v>
      </c>
      <c r="P210" s="96" t="s">
        <v>727</v>
      </c>
      <c r="Q210" s="96" t="s">
        <v>727</v>
      </c>
      <c r="R210" s="97">
        <f>W207</f>
        <v>0</v>
      </c>
      <c r="S210" s="98">
        <f>X207</f>
        <v>37</v>
      </c>
      <c r="T210" s="38"/>
      <c r="AA210" s="10"/>
      <c r="AB210" s="10"/>
    </row>
    <row r="211" spans="1:38" x14ac:dyDescent="0.25">
      <c r="A211" s="3"/>
      <c r="B211" s="3"/>
      <c r="C211" s="3"/>
      <c r="H211" s="12"/>
      <c r="I211" s="3"/>
      <c r="J211" s="3"/>
      <c r="K211" s="3"/>
      <c r="L211" s="3"/>
      <c r="M211" s="3"/>
      <c r="N211" s="3"/>
      <c r="O211" s="3"/>
      <c r="P211" s="3"/>
      <c r="Q211" s="3"/>
      <c r="R211" s="39"/>
      <c r="S211" s="40"/>
      <c r="T211" s="40"/>
      <c r="AA211" s="10"/>
      <c r="AB211" s="10"/>
    </row>
    <row r="212" spans="1:38" s="13" customFormat="1" x14ac:dyDescent="0.25">
      <c r="A212" s="34"/>
      <c r="B212" s="34"/>
      <c r="C212" s="34"/>
      <c r="E212" s="133" t="s">
        <v>52</v>
      </c>
      <c r="F212" s="133"/>
      <c r="G212" s="133"/>
      <c r="H212" s="133"/>
      <c r="I212" s="133" t="s">
        <v>530</v>
      </c>
      <c r="J212" s="134"/>
      <c r="K212" s="134"/>
      <c r="L212" s="133" t="s">
        <v>531</v>
      </c>
      <c r="M212" s="133"/>
      <c r="N212" s="116" t="s">
        <v>28</v>
      </c>
      <c r="O212" s="116" t="s">
        <v>25</v>
      </c>
      <c r="P212" s="116" t="s">
        <v>29</v>
      </c>
      <c r="Q212" s="116" t="s">
        <v>4</v>
      </c>
      <c r="AA212" s="35"/>
      <c r="AB212" s="35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1:38" x14ac:dyDescent="0.25">
      <c r="A213" s="3"/>
      <c r="B213" s="3"/>
      <c r="C213" s="3"/>
      <c r="E213" s="133"/>
      <c r="F213" s="133"/>
      <c r="G213" s="133"/>
      <c r="H213" s="133"/>
      <c r="I213" s="135">
        <f>I210+K210+M210</f>
        <v>2735</v>
      </c>
      <c r="J213" s="136"/>
      <c r="K213" s="136"/>
      <c r="L213" s="135">
        <f>J210+L210</f>
        <v>1800</v>
      </c>
      <c r="M213" s="136"/>
      <c r="N213" s="117">
        <f>N210</f>
        <v>360</v>
      </c>
      <c r="O213" s="117" t="str">
        <f>O210</f>
        <v>N.P.</v>
      </c>
      <c r="P213" s="117" t="str">
        <f>P210</f>
        <v>N.P.</v>
      </c>
      <c r="Q213" s="117" t="str">
        <f>Q210</f>
        <v>N.P.</v>
      </c>
      <c r="AA213" s="10"/>
      <c r="AB213" s="10"/>
    </row>
    <row r="214" spans="1:38" x14ac:dyDescent="0.25">
      <c r="A214" s="3"/>
      <c r="B214" s="3"/>
      <c r="C214" s="3"/>
    </row>
    <row r="216" spans="1:38" x14ac:dyDescent="0.25">
      <c r="A216" s="2">
        <v>1</v>
      </c>
      <c r="B216" s="2" t="s">
        <v>35</v>
      </c>
      <c r="C216" s="2">
        <v>325</v>
      </c>
      <c r="D216" s="1" t="s">
        <v>354</v>
      </c>
      <c r="E216" s="1" t="s">
        <v>354</v>
      </c>
      <c r="F216" s="2">
        <v>1544</v>
      </c>
      <c r="G216" s="2" t="s">
        <v>10</v>
      </c>
      <c r="H216" s="1">
        <v>550</v>
      </c>
      <c r="I216" s="1">
        <v>188</v>
      </c>
      <c r="J216" s="1">
        <v>164</v>
      </c>
      <c r="K216" s="1">
        <v>4</v>
      </c>
      <c r="L216" s="1">
        <v>7</v>
      </c>
      <c r="M216" s="1">
        <v>1</v>
      </c>
      <c r="N216" s="2" t="s">
        <v>727</v>
      </c>
      <c r="O216" s="2" t="s">
        <v>727</v>
      </c>
      <c r="P216" s="2" t="s">
        <v>727</v>
      </c>
      <c r="Q216" s="2" t="s">
        <v>727</v>
      </c>
      <c r="R216" s="1">
        <v>16</v>
      </c>
      <c r="S216" s="1">
        <v>1</v>
      </c>
      <c r="T216" s="1">
        <v>1</v>
      </c>
      <c r="U216" s="1">
        <v>0</v>
      </c>
      <c r="V216" s="1">
        <v>22</v>
      </c>
      <c r="W216" s="1">
        <v>0</v>
      </c>
      <c r="X216" s="17">
        <v>6</v>
      </c>
      <c r="Y216" s="1">
        <f t="shared" si="23"/>
        <v>410</v>
      </c>
      <c r="Z216" s="1">
        <f t="shared" si="24"/>
        <v>140</v>
      </c>
      <c r="AA216" s="15">
        <f t="shared" si="25"/>
        <v>0.74545454545454548</v>
      </c>
      <c r="AB216" s="15">
        <f t="shared" si="26"/>
        <v>0.25454545454545452</v>
      </c>
    </row>
    <row r="217" spans="1:38" x14ac:dyDescent="0.25">
      <c r="A217" s="2">
        <v>2</v>
      </c>
      <c r="B217" s="2" t="s">
        <v>35</v>
      </c>
      <c r="C217" s="2">
        <v>325</v>
      </c>
      <c r="D217" s="1" t="s">
        <v>354</v>
      </c>
      <c r="E217" s="1" t="s">
        <v>354</v>
      </c>
      <c r="F217" s="2">
        <v>1544</v>
      </c>
      <c r="G217" s="2" t="s">
        <v>11</v>
      </c>
      <c r="H217" s="1">
        <v>551</v>
      </c>
      <c r="I217" s="1">
        <v>178</v>
      </c>
      <c r="J217" s="1">
        <v>187</v>
      </c>
      <c r="K217" s="1">
        <v>5</v>
      </c>
      <c r="L217" s="1">
        <v>7</v>
      </c>
      <c r="M217" s="1">
        <v>4</v>
      </c>
      <c r="N217" s="2" t="s">
        <v>727</v>
      </c>
      <c r="O217" s="2" t="s">
        <v>727</v>
      </c>
      <c r="P217" s="2" t="s">
        <v>727</v>
      </c>
      <c r="Q217" s="2" t="s">
        <v>727</v>
      </c>
      <c r="R217" s="1">
        <v>7</v>
      </c>
      <c r="S217" s="1">
        <v>4</v>
      </c>
      <c r="T217" s="1">
        <v>0</v>
      </c>
      <c r="U217" s="1">
        <v>0</v>
      </c>
      <c r="V217" s="1">
        <v>22</v>
      </c>
      <c r="W217" s="1">
        <v>0</v>
      </c>
      <c r="X217" s="17">
        <v>4</v>
      </c>
      <c r="Y217" s="1">
        <f t="shared" si="23"/>
        <v>418</v>
      </c>
      <c r="Z217" s="1">
        <f t="shared" si="24"/>
        <v>133</v>
      </c>
      <c r="AA217" s="15">
        <f t="shared" si="25"/>
        <v>0.75862068965517238</v>
      </c>
      <c r="AB217" s="15">
        <f t="shared" si="26"/>
        <v>0.2413793103448276</v>
      </c>
    </row>
    <row r="218" spans="1:38" x14ac:dyDescent="0.25">
      <c r="A218" s="2">
        <v>3</v>
      </c>
      <c r="B218" s="2" t="s">
        <v>35</v>
      </c>
      <c r="C218" s="2">
        <v>325</v>
      </c>
      <c r="D218" s="1" t="s">
        <v>354</v>
      </c>
      <c r="E218" s="1" t="s">
        <v>354</v>
      </c>
      <c r="F218" s="2">
        <v>1545</v>
      </c>
      <c r="G218" s="2" t="s">
        <v>10</v>
      </c>
      <c r="H218" s="1">
        <v>682</v>
      </c>
      <c r="I218" s="1">
        <v>209</v>
      </c>
      <c r="J218" s="1">
        <v>196</v>
      </c>
      <c r="K218" s="1">
        <v>8</v>
      </c>
      <c r="L218" s="1">
        <v>15</v>
      </c>
      <c r="M218" s="1">
        <v>2</v>
      </c>
      <c r="N218" s="2" t="s">
        <v>727</v>
      </c>
      <c r="O218" s="2" t="s">
        <v>727</v>
      </c>
      <c r="P218" s="2" t="s">
        <v>727</v>
      </c>
      <c r="Q218" s="2" t="s">
        <v>727</v>
      </c>
      <c r="R218" s="1">
        <v>10</v>
      </c>
      <c r="S218" s="1">
        <v>7</v>
      </c>
      <c r="T218" s="1">
        <v>1</v>
      </c>
      <c r="U218" s="1">
        <v>0</v>
      </c>
      <c r="V218" s="1">
        <v>19</v>
      </c>
      <c r="W218" s="1">
        <v>0</v>
      </c>
      <c r="X218" s="17">
        <v>5</v>
      </c>
      <c r="Y218" s="1">
        <f t="shared" si="23"/>
        <v>472</v>
      </c>
      <c r="Z218" s="1">
        <f t="shared" si="24"/>
        <v>210</v>
      </c>
      <c r="AA218" s="15">
        <f t="shared" si="25"/>
        <v>0.6920821114369502</v>
      </c>
      <c r="AB218" s="15">
        <f t="shared" si="26"/>
        <v>0.30791788856304986</v>
      </c>
    </row>
    <row r="219" spans="1:38" x14ac:dyDescent="0.25">
      <c r="A219" s="2">
        <v>4</v>
      </c>
      <c r="B219" s="2" t="s">
        <v>35</v>
      </c>
      <c r="C219" s="2">
        <v>325</v>
      </c>
      <c r="D219" s="1" t="s">
        <v>354</v>
      </c>
      <c r="E219" s="1" t="s">
        <v>354</v>
      </c>
      <c r="F219" s="2">
        <v>1545</v>
      </c>
      <c r="G219" s="2" t="s">
        <v>11</v>
      </c>
      <c r="H219" s="1">
        <v>682</v>
      </c>
      <c r="I219" s="1">
        <v>206</v>
      </c>
      <c r="J219" s="1">
        <v>222</v>
      </c>
      <c r="K219" s="1">
        <v>6</v>
      </c>
      <c r="L219" s="1">
        <v>1</v>
      </c>
      <c r="M219" s="1">
        <v>6</v>
      </c>
      <c r="N219" s="2" t="s">
        <v>727</v>
      </c>
      <c r="O219" s="2" t="s">
        <v>727</v>
      </c>
      <c r="P219" s="2" t="s">
        <v>727</v>
      </c>
      <c r="Q219" s="2" t="s">
        <v>727</v>
      </c>
      <c r="R219" s="1">
        <v>10</v>
      </c>
      <c r="S219" s="1">
        <v>3</v>
      </c>
      <c r="T219" s="1">
        <v>2</v>
      </c>
      <c r="U219" s="1">
        <v>0</v>
      </c>
      <c r="V219" s="1">
        <v>19</v>
      </c>
      <c r="W219" s="1">
        <v>0</v>
      </c>
      <c r="X219" s="17">
        <v>4</v>
      </c>
      <c r="Y219" s="1">
        <f t="shared" si="23"/>
        <v>479</v>
      </c>
      <c r="Z219" s="1">
        <f t="shared" si="24"/>
        <v>203</v>
      </c>
      <c r="AA219" s="15">
        <f t="shared" si="25"/>
        <v>0.70234604105571852</v>
      </c>
      <c r="AB219" s="15">
        <f t="shared" si="26"/>
        <v>0.29765395894428154</v>
      </c>
    </row>
    <row r="220" spans="1:38" x14ac:dyDescent="0.25">
      <c r="A220" s="2">
        <v>5</v>
      </c>
      <c r="B220" s="2" t="s">
        <v>35</v>
      </c>
      <c r="C220" s="2">
        <v>325</v>
      </c>
      <c r="D220" s="1" t="s">
        <v>354</v>
      </c>
      <c r="E220" s="1" t="s">
        <v>354</v>
      </c>
      <c r="F220" s="2">
        <v>1546</v>
      </c>
      <c r="G220" s="2" t="s">
        <v>10</v>
      </c>
      <c r="H220" s="1">
        <v>458</v>
      </c>
      <c r="I220" s="1">
        <v>144</v>
      </c>
      <c r="J220" s="1">
        <v>163</v>
      </c>
      <c r="K220" s="1">
        <v>5</v>
      </c>
      <c r="L220" s="1">
        <v>7</v>
      </c>
      <c r="M220" s="1">
        <v>0</v>
      </c>
      <c r="N220" s="2" t="s">
        <v>727</v>
      </c>
      <c r="O220" s="2" t="s">
        <v>727</v>
      </c>
      <c r="P220" s="2" t="s">
        <v>727</v>
      </c>
      <c r="Q220" s="2" t="s">
        <v>727</v>
      </c>
      <c r="R220" s="1">
        <v>4</v>
      </c>
      <c r="S220" s="1">
        <v>4</v>
      </c>
      <c r="T220" s="1">
        <v>0</v>
      </c>
      <c r="U220" s="1">
        <v>0</v>
      </c>
      <c r="V220" s="1">
        <v>17</v>
      </c>
      <c r="W220" s="1">
        <v>0</v>
      </c>
      <c r="X220" s="17">
        <v>5</v>
      </c>
      <c r="Y220" s="1">
        <f t="shared" si="23"/>
        <v>349</v>
      </c>
      <c r="Z220" s="1">
        <f t="shared" si="24"/>
        <v>109</v>
      </c>
      <c r="AA220" s="15">
        <f t="shared" si="25"/>
        <v>0.76200873362445409</v>
      </c>
      <c r="AB220" s="15">
        <f t="shared" si="26"/>
        <v>0.23799126637554585</v>
      </c>
    </row>
    <row r="221" spans="1:38" x14ac:dyDescent="0.25">
      <c r="A221" s="2">
        <v>6</v>
      </c>
      <c r="B221" s="2" t="s">
        <v>35</v>
      </c>
      <c r="C221" s="2">
        <v>325</v>
      </c>
      <c r="D221" s="1" t="s">
        <v>354</v>
      </c>
      <c r="E221" s="1" t="s">
        <v>354</v>
      </c>
      <c r="F221" s="2">
        <v>1546</v>
      </c>
      <c r="G221" s="2" t="s">
        <v>11</v>
      </c>
      <c r="H221" s="1">
        <v>459</v>
      </c>
      <c r="I221" s="1">
        <v>158</v>
      </c>
      <c r="J221" s="1">
        <v>170</v>
      </c>
      <c r="K221" s="1">
        <v>4</v>
      </c>
      <c r="L221" s="1">
        <v>3</v>
      </c>
      <c r="M221" s="1">
        <v>1</v>
      </c>
      <c r="N221" s="2" t="s">
        <v>727</v>
      </c>
      <c r="O221" s="2" t="s">
        <v>727</v>
      </c>
      <c r="P221" s="2" t="s">
        <v>727</v>
      </c>
      <c r="Q221" s="2" t="s">
        <v>727</v>
      </c>
      <c r="R221" s="1">
        <v>7</v>
      </c>
      <c r="S221" s="1">
        <v>2</v>
      </c>
      <c r="T221" s="1">
        <v>4</v>
      </c>
      <c r="U221" s="1">
        <v>0</v>
      </c>
      <c r="V221" s="1">
        <v>15</v>
      </c>
      <c r="W221" s="1">
        <v>0</v>
      </c>
      <c r="X221" s="17">
        <v>3</v>
      </c>
      <c r="Y221" s="1">
        <f t="shared" si="23"/>
        <v>367</v>
      </c>
      <c r="Z221" s="1">
        <f t="shared" si="24"/>
        <v>92</v>
      </c>
      <c r="AA221" s="15">
        <f t="shared" si="25"/>
        <v>0.79956427015250542</v>
      </c>
      <c r="AB221" s="15">
        <f t="shared" si="26"/>
        <v>0.20043572984749455</v>
      </c>
    </row>
    <row r="222" spans="1:38" x14ac:dyDescent="0.25">
      <c r="A222" s="2">
        <v>7</v>
      </c>
      <c r="B222" s="2" t="s">
        <v>35</v>
      </c>
      <c r="C222" s="2">
        <v>325</v>
      </c>
      <c r="D222" s="1" t="s">
        <v>354</v>
      </c>
      <c r="E222" s="1" t="s">
        <v>354</v>
      </c>
      <c r="F222" s="2">
        <v>1547</v>
      </c>
      <c r="G222" s="2" t="s">
        <v>10</v>
      </c>
      <c r="H222" s="1">
        <v>430</v>
      </c>
      <c r="I222" s="1">
        <v>141</v>
      </c>
      <c r="J222" s="1">
        <v>134</v>
      </c>
      <c r="K222" s="1">
        <v>7</v>
      </c>
      <c r="L222" s="1">
        <v>3</v>
      </c>
      <c r="M222" s="1">
        <v>0</v>
      </c>
      <c r="N222" s="2" t="s">
        <v>727</v>
      </c>
      <c r="O222" s="2" t="s">
        <v>727</v>
      </c>
      <c r="P222" s="2" t="s">
        <v>727</v>
      </c>
      <c r="Q222" s="2" t="s">
        <v>727</v>
      </c>
      <c r="R222" s="1">
        <v>6</v>
      </c>
      <c r="S222" s="1">
        <v>2</v>
      </c>
      <c r="T222" s="1">
        <v>4</v>
      </c>
      <c r="U222" s="1">
        <v>0</v>
      </c>
      <c r="V222" s="1">
        <v>16</v>
      </c>
      <c r="W222" s="1">
        <v>0</v>
      </c>
      <c r="X222" s="17">
        <v>0</v>
      </c>
      <c r="Y222" s="1">
        <f t="shared" si="23"/>
        <v>313</v>
      </c>
      <c r="Z222" s="1">
        <f t="shared" si="24"/>
        <v>117</v>
      </c>
      <c r="AA222" s="15">
        <f t="shared" si="25"/>
        <v>0.72790697674418603</v>
      </c>
      <c r="AB222" s="15">
        <f t="shared" si="26"/>
        <v>0.27209302325581397</v>
      </c>
    </row>
    <row r="223" spans="1:38" x14ac:dyDescent="0.25">
      <c r="A223" s="2">
        <v>8</v>
      </c>
      <c r="B223" s="2" t="s">
        <v>35</v>
      </c>
      <c r="C223" s="2">
        <v>325</v>
      </c>
      <c r="D223" s="1" t="s">
        <v>354</v>
      </c>
      <c r="E223" s="1" t="s">
        <v>354</v>
      </c>
      <c r="F223" s="2">
        <v>1547</v>
      </c>
      <c r="G223" s="2" t="s">
        <v>11</v>
      </c>
      <c r="H223" s="1">
        <v>431</v>
      </c>
      <c r="I223" s="1">
        <v>149</v>
      </c>
      <c r="J223" s="1">
        <v>128</v>
      </c>
      <c r="K223" s="1">
        <v>2</v>
      </c>
      <c r="L223" s="1">
        <v>3</v>
      </c>
      <c r="M223" s="1">
        <v>0</v>
      </c>
      <c r="N223" s="2" t="s">
        <v>727</v>
      </c>
      <c r="O223" s="2" t="s">
        <v>727</v>
      </c>
      <c r="P223" s="2" t="s">
        <v>727</v>
      </c>
      <c r="Q223" s="2" t="s">
        <v>727</v>
      </c>
      <c r="R223" s="1">
        <v>8</v>
      </c>
      <c r="S223" s="1">
        <v>5</v>
      </c>
      <c r="T223" s="1">
        <v>0</v>
      </c>
      <c r="U223" s="1">
        <v>0</v>
      </c>
      <c r="V223" s="1">
        <v>13</v>
      </c>
      <c r="W223" s="1">
        <v>0</v>
      </c>
      <c r="X223" s="17">
        <v>5</v>
      </c>
      <c r="Y223" s="1">
        <f t="shared" si="23"/>
        <v>313</v>
      </c>
      <c r="Z223" s="1">
        <f t="shared" si="24"/>
        <v>118</v>
      </c>
      <c r="AA223" s="15">
        <f t="shared" si="25"/>
        <v>0.72621809744779586</v>
      </c>
      <c r="AB223" s="15">
        <f t="shared" si="26"/>
        <v>0.27378190255220419</v>
      </c>
    </row>
    <row r="224" spans="1:38" x14ac:dyDescent="0.25">
      <c r="A224" s="2">
        <v>9</v>
      </c>
      <c r="B224" s="2" t="s">
        <v>35</v>
      </c>
      <c r="C224" s="2">
        <v>325</v>
      </c>
      <c r="D224" s="1" t="s">
        <v>354</v>
      </c>
      <c r="E224" s="1" t="s">
        <v>354</v>
      </c>
      <c r="F224" s="2">
        <v>1548</v>
      </c>
      <c r="G224" s="2" t="s">
        <v>10</v>
      </c>
      <c r="H224" s="1">
        <v>604</v>
      </c>
      <c r="I224" s="1">
        <v>215</v>
      </c>
      <c r="J224" s="1">
        <v>171</v>
      </c>
      <c r="K224" s="1">
        <v>13</v>
      </c>
      <c r="L224" s="1">
        <v>0</v>
      </c>
      <c r="M224" s="1">
        <v>0</v>
      </c>
      <c r="N224" s="2" t="s">
        <v>727</v>
      </c>
      <c r="O224" s="2" t="s">
        <v>727</v>
      </c>
      <c r="P224" s="2" t="s">
        <v>727</v>
      </c>
      <c r="Q224" s="2" t="s">
        <v>727</v>
      </c>
      <c r="R224" s="1">
        <v>9</v>
      </c>
      <c r="S224" s="1">
        <v>6</v>
      </c>
      <c r="T224" s="1">
        <v>1</v>
      </c>
      <c r="U224" s="1">
        <v>0</v>
      </c>
      <c r="V224" s="1">
        <v>17</v>
      </c>
      <c r="W224" s="1">
        <v>0</v>
      </c>
      <c r="X224" s="17">
        <v>4</v>
      </c>
      <c r="Y224" s="1">
        <f t="shared" si="23"/>
        <v>436</v>
      </c>
      <c r="Z224" s="1">
        <f t="shared" si="24"/>
        <v>168</v>
      </c>
      <c r="AA224" s="15">
        <f t="shared" si="25"/>
        <v>0.72185430463576161</v>
      </c>
      <c r="AB224" s="15">
        <f t="shared" si="26"/>
        <v>0.27814569536423839</v>
      </c>
    </row>
    <row r="225" spans="1:38" x14ac:dyDescent="0.25">
      <c r="A225" s="2">
        <v>10</v>
      </c>
      <c r="B225" s="2" t="s">
        <v>35</v>
      </c>
      <c r="C225" s="2">
        <v>325</v>
      </c>
      <c r="D225" s="1" t="s">
        <v>354</v>
      </c>
      <c r="E225" s="1" t="s">
        <v>354</v>
      </c>
      <c r="F225" s="2">
        <v>1548</v>
      </c>
      <c r="G225" s="2" t="s">
        <v>11</v>
      </c>
      <c r="H225" s="1">
        <v>605</v>
      </c>
      <c r="I225" s="1">
        <v>212</v>
      </c>
      <c r="J225" s="1">
        <v>158</v>
      </c>
      <c r="K225" s="1">
        <v>5</v>
      </c>
      <c r="L225" s="1">
        <v>1</v>
      </c>
      <c r="M225" s="1">
        <v>0</v>
      </c>
      <c r="N225" s="2" t="s">
        <v>727</v>
      </c>
      <c r="O225" s="2" t="s">
        <v>727</v>
      </c>
      <c r="P225" s="2" t="s">
        <v>727</v>
      </c>
      <c r="Q225" s="2" t="s">
        <v>727</v>
      </c>
      <c r="R225" s="1">
        <v>9</v>
      </c>
      <c r="S225" s="1">
        <v>4</v>
      </c>
      <c r="T225" s="1">
        <v>1</v>
      </c>
      <c r="U225" s="1">
        <v>0</v>
      </c>
      <c r="V225" s="1">
        <v>26</v>
      </c>
      <c r="W225" s="1">
        <v>0</v>
      </c>
      <c r="X225" s="17">
        <v>2</v>
      </c>
      <c r="Y225" s="1">
        <f t="shared" si="23"/>
        <v>418</v>
      </c>
      <c r="Z225" s="1">
        <f t="shared" si="24"/>
        <v>187</v>
      </c>
      <c r="AA225" s="15">
        <f t="shared" si="25"/>
        <v>0.69090909090909092</v>
      </c>
      <c r="AB225" s="15">
        <f t="shared" si="26"/>
        <v>0.30909090909090908</v>
      </c>
    </row>
    <row r="226" spans="1:38" s="20" customFormat="1" x14ac:dyDescent="0.25">
      <c r="A226" s="2">
        <v>11</v>
      </c>
      <c r="B226" s="42" t="s">
        <v>35</v>
      </c>
      <c r="C226" s="42">
        <v>325</v>
      </c>
      <c r="D226" s="1" t="s">
        <v>354</v>
      </c>
      <c r="E226" s="43" t="s">
        <v>355</v>
      </c>
      <c r="F226" s="42">
        <v>1549</v>
      </c>
      <c r="G226" s="42" t="s">
        <v>10</v>
      </c>
      <c r="H226" s="43">
        <v>617</v>
      </c>
      <c r="I226" s="43">
        <v>221</v>
      </c>
      <c r="J226" s="43">
        <v>195</v>
      </c>
      <c r="K226" s="43">
        <v>2</v>
      </c>
      <c r="L226" s="43">
        <v>2</v>
      </c>
      <c r="M226" s="43">
        <v>1</v>
      </c>
      <c r="N226" s="2" t="s">
        <v>727</v>
      </c>
      <c r="O226" s="2" t="s">
        <v>727</v>
      </c>
      <c r="P226" s="2" t="s">
        <v>727</v>
      </c>
      <c r="Q226" s="2" t="s">
        <v>727</v>
      </c>
      <c r="R226" s="43">
        <v>4</v>
      </c>
      <c r="S226" s="43">
        <v>2</v>
      </c>
      <c r="T226" s="43">
        <v>2</v>
      </c>
      <c r="U226" s="43">
        <v>0</v>
      </c>
      <c r="V226" s="43">
        <v>9</v>
      </c>
      <c r="W226" s="43">
        <v>0</v>
      </c>
      <c r="X226" s="45">
        <v>3</v>
      </c>
      <c r="Y226" s="43">
        <f t="shared" si="23"/>
        <v>441</v>
      </c>
      <c r="Z226" s="43">
        <f t="shared" si="24"/>
        <v>176</v>
      </c>
      <c r="AA226" s="44">
        <f t="shared" si="25"/>
        <v>0.71474878444084278</v>
      </c>
      <c r="AB226" s="44">
        <f t="shared" si="26"/>
        <v>0.28525121555915722</v>
      </c>
      <c r="AC226" s="4"/>
    </row>
    <row r="227" spans="1:38" x14ac:dyDescent="0.25">
      <c r="A227" s="2">
        <v>12</v>
      </c>
      <c r="B227" s="2" t="s">
        <v>35</v>
      </c>
      <c r="C227" s="2">
        <v>325</v>
      </c>
      <c r="D227" s="1" t="s">
        <v>354</v>
      </c>
      <c r="E227" s="1" t="s">
        <v>355</v>
      </c>
      <c r="F227" s="2">
        <v>1549</v>
      </c>
      <c r="G227" s="2" t="s">
        <v>11</v>
      </c>
      <c r="H227" s="1">
        <v>618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2" t="s">
        <v>727</v>
      </c>
      <c r="O227" s="2" t="s">
        <v>727</v>
      </c>
      <c r="P227" s="2" t="s">
        <v>727</v>
      </c>
      <c r="Q227" s="2" t="s">
        <v>727</v>
      </c>
      <c r="R227" s="1">
        <v>228</v>
      </c>
      <c r="S227" s="1">
        <v>0</v>
      </c>
      <c r="T227" s="1">
        <v>0</v>
      </c>
      <c r="U227" s="1">
        <v>0</v>
      </c>
      <c r="V227" s="1">
        <v>202</v>
      </c>
      <c r="W227" s="1">
        <v>0</v>
      </c>
      <c r="X227" s="17">
        <v>0</v>
      </c>
      <c r="Y227" s="1">
        <f t="shared" si="23"/>
        <v>430</v>
      </c>
      <c r="Z227" s="1">
        <f t="shared" si="24"/>
        <v>188</v>
      </c>
      <c r="AA227" s="15">
        <f t="shared" si="25"/>
        <v>0.69579288025889963</v>
      </c>
      <c r="AB227" s="15">
        <f t="shared" si="26"/>
        <v>0.30420711974110032</v>
      </c>
    </row>
    <row r="228" spans="1:38" x14ac:dyDescent="0.25">
      <c r="A228" s="2">
        <v>13</v>
      </c>
      <c r="B228" s="2" t="s">
        <v>35</v>
      </c>
      <c r="C228" s="2">
        <v>325</v>
      </c>
      <c r="D228" s="1" t="s">
        <v>354</v>
      </c>
      <c r="E228" s="1" t="s">
        <v>356</v>
      </c>
      <c r="F228" s="2">
        <v>1550</v>
      </c>
      <c r="G228" s="2" t="s">
        <v>10</v>
      </c>
      <c r="H228" s="1">
        <v>604</v>
      </c>
      <c r="I228" s="1">
        <v>248</v>
      </c>
      <c r="J228" s="1">
        <v>151</v>
      </c>
      <c r="K228" s="1">
        <v>5</v>
      </c>
      <c r="L228" s="1">
        <v>2</v>
      </c>
      <c r="M228" s="1">
        <v>5</v>
      </c>
      <c r="N228" s="2" t="s">
        <v>727</v>
      </c>
      <c r="O228" s="2" t="s">
        <v>727</v>
      </c>
      <c r="P228" s="2" t="s">
        <v>727</v>
      </c>
      <c r="Q228" s="2" t="s">
        <v>727</v>
      </c>
      <c r="R228" s="1">
        <v>3</v>
      </c>
      <c r="S228" s="1">
        <v>2</v>
      </c>
      <c r="T228" s="1">
        <v>1</v>
      </c>
      <c r="U228" s="1">
        <v>0</v>
      </c>
      <c r="V228" s="1">
        <v>4</v>
      </c>
      <c r="W228" s="1">
        <v>0</v>
      </c>
      <c r="X228" s="17">
        <v>3</v>
      </c>
      <c r="Y228" s="1">
        <f t="shared" si="23"/>
        <v>424</v>
      </c>
      <c r="Z228" s="1">
        <f t="shared" si="24"/>
        <v>180</v>
      </c>
      <c r="AA228" s="15">
        <f t="shared" si="25"/>
        <v>0.70198675496688745</v>
      </c>
      <c r="AB228" s="15">
        <f t="shared" si="26"/>
        <v>0.29801324503311261</v>
      </c>
    </row>
    <row r="229" spans="1:38" x14ac:dyDescent="0.25">
      <c r="A229" s="2">
        <v>14</v>
      </c>
      <c r="B229" s="2" t="s">
        <v>35</v>
      </c>
      <c r="C229" s="2">
        <v>325</v>
      </c>
      <c r="D229" s="1" t="s">
        <v>354</v>
      </c>
      <c r="E229" s="1" t="s">
        <v>356</v>
      </c>
      <c r="F229" s="2">
        <v>1550</v>
      </c>
      <c r="G229" s="2" t="s">
        <v>11</v>
      </c>
      <c r="H229" s="1">
        <v>604</v>
      </c>
      <c r="I229" s="1">
        <v>233</v>
      </c>
      <c r="J229" s="1">
        <v>189</v>
      </c>
      <c r="K229" s="1">
        <v>8</v>
      </c>
      <c r="L229" s="1">
        <v>0</v>
      </c>
      <c r="M229" s="1">
        <v>6</v>
      </c>
      <c r="N229" s="2" t="s">
        <v>727</v>
      </c>
      <c r="O229" s="2" t="s">
        <v>727</v>
      </c>
      <c r="P229" s="2" t="s">
        <v>727</v>
      </c>
      <c r="Q229" s="2" t="s">
        <v>727</v>
      </c>
      <c r="R229" s="1">
        <v>4</v>
      </c>
      <c r="S229" s="1">
        <v>3</v>
      </c>
      <c r="T229" s="1">
        <v>1</v>
      </c>
      <c r="U229" s="1">
        <v>0</v>
      </c>
      <c r="V229" s="1">
        <v>9</v>
      </c>
      <c r="W229" s="1">
        <v>0</v>
      </c>
      <c r="X229" s="17">
        <v>4</v>
      </c>
      <c r="Y229" s="1">
        <f t="shared" si="23"/>
        <v>457</v>
      </c>
      <c r="Z229" s="1">
        <f t="shared" si="24"/>
        <v>147</v>
      </c>
      <c r="AA229" s="15">
        <f t="shared" si="25"/>
        <v>0.75662251655629142</v>
      </c>
      <c r="AB229" s="15">
        <f t="shared" si="26"/>
        <v>0.2433774834437086</v>
      </c>
    </row>
    <row r="230" spans="1:38" x14ac:dyDescent="0.25">
      <c r="A230" s="2">
        <v>15</v>
      </c>
      <c r="B230" s="2" t="s">
        <v>35</v>
      </c>
      <c r="C230" s="2">
        <v>325</v>
      </c>
      <c r="D230" s="1" t="s">
        <v>354</v>
      </c>
      <c r="E230" s="1" t="s">
        <v>357</v>
      </c>
      <c r="F230" s="2">
        <v>1550</v>
      </c>
      <c r="G230" s="2" t="s">
        <v>19</v>
      </c>
      <c r="H230" s="1">
        <v>506</v>
      </c>
      <c r="I230" s="1">
        <v>174</v>
      </c>
      <c r="J230" s="1">
        <v>157</v>
      </c>
      <c r="K230" s="1">
        <v>1</v>
      </c>
      <c r="L230" s="1">
        <v>10</v>
      </c>
      <c r="M230" s="1">
        <v>1</v>
      </c>
      <c r="N230" s="2" t="s">
        <v>727</v>
      </c>
      <c r="O230" s="2" t="s">
        <v>727</v>
      </c>
      <c r="P230" s="2" t="s">
        <v>727</v>
      </c>
      <c r="Q230" s="2" t="s">
        <v>727</v>
      </c>
      <c r="R230" s="1">
        <v>0</v>
      </c>
      <c r="S230" s="1">
        <v>3</v>
      </c>
      <c r="T230" s="1">
        <v>0</v>
      </c>
      <c r="U230" s="1">
        <v>0</v>
      </c>
      <c r="V230" s="1">
        <v>13</v>
      </c>
      <c r="W230" s="1">
        <v>0</v>
      </c>
      <c r="X230" s="17">
        <v>4</v>
      </c>
      <c r="Y230" s="1">
        <f t="shared" si="23"/>
        <v>363</v>
      </c>
      <c r="Z230" s="1">
        <f t="shared" si="24"/>
        <v>143</v>
      </c>
      <c r="AA230" s="15">
        <f t="shared" si="25"/>
        <v>0.71739130434782605</v>
      </c>
      <c r="AB230" s="15">
        <f t="shared" si="26"/>
        <v>0.28260869565217389</v>
      </c>
    </row>
    <row r="231" spans="1:38" x14ac:dyDescent="0.25">
      <c r="A231" s="2">
        <v>16</v>
      </c>
      <c r="B231" s="2" t="s">
        <v>35</v>
      </c>
      <c r="C231" s="2">
        <v>325</v>
      </c>
      <c r="D231" s="1" t="s">
        <v>354</v>
      </c>
      <c r="E231" s="1" t="s">
        <v>358</v>
      </c>
      <c r="F231" s="2">
        <v>1551</v>
      </c>
      <c r="G231" s="2" t="s">
        <v>10</v>
      </c>
      <c r="H231" s="1">
        <v>219</v>
      </c>
      <c r="I231" s="1">
        <v>77</v>
      </c>
      <c r="J231" s="1">
        <v>95</v>
      </c>
      <c r="K231" s="1">
        <v>1</v>
      </c>
      <c r="L231" s="1">
        <v>0</v>
      </c>
      <c r="M231" s="1">
        <v>1</v>
      </c>
      <c r="N231" s="2" t="s">
        <v>727</v>
      </c>
      <c r="O231" s="2" t="s">
        <v>727</v>
      </c>
      <c r="P231" s="2" t="s">
        <v>727</v>
      </c>
      <c r="Q231" s="2" t="s">
        <v>727</v>
      </c>
      <c r="R231" s="1">
        <v>2</v>
      </c>
      <c r="S231" s="1">
        <v>0</v>
      </c>
      <c r="T231" s="1">
        <v>1</v>
      </c>
      <c r="U231" s="1">
        <v>0</v>
      </c>
      <c r="V231" s="1">
        <v>1</v>
      </c>
      <c r="W231" s="1">
        <v>0</v>
      </c>
      <c r="X231" s="17">
        <v>0</v>
      </c>
      <c r="Y231" s="1">
        <f t="shared" si="23"/>
        <v>178</v>
      </c>
      <c r="Z231" s="1">
        <f t="shared" si="24"/>
        <v>41</v>
      </c>
      <c r="AA231" s="15">
        <f t="shared" si="25"/>
        <v>0.81278538812785384</v>
      </c>
      <c r="AB231" s="15">
        <f t="shared" si="26"/>
        <v>0.18721461187214611</v>
      </c>
    </row>
    <row r="232" spans="1:38" x14ac:dyDescent="0.25">
      <c r="A232" s="2">
        <v>17</v>
      </c>
      <c r="B232" s="2" t="s">
        <v>35</v>
      </c>
      <c r="C232" s="2">
        <v>325</v>
      </c>
      <c r="D232" s="1" t="s">
        <v>354</v>
      </c>
      <c r="E232" s="1" t="s">
        <v>359</v>
      </c>
      <c r="F232" s="2">
        <v>1552</v>
      </c>
      <c r="G232" s="2" t="s">
        <v>10</v>
      </c>
      <c r="H232" s="1">
        <v>259</v>
      </c>
      <c r="I232" s="1">
        <v>81</v>
      </c>
      <c r="J232" s="1">
        <v>61</v>
      </c>
      <c r="K232" s="1">
        <v>1</v>
      </c>
      <c r="L232" s="1">
        <v>1</v>
      </c>
      <c r="M232" s="1">
        <v>2</v>
      </c>
      <c r="N232" s="2" t="s">
        <v>727</v>
      </c>
      <c r="O232" s="2" t="s">
        <v>727</v>
      </c>
      <c r="P232" s="2" t="s">
        <v>727</v>
      </c>
      <c r="Q232" s="2" t="s">
        <v>727</v>
      </c>
      <c r="R232" s="1">
        <v>11</v>
      </c>
      <c r="S232" s="1">
        <v>0</v>
      </c>
      <c r="T232" s="1">
        <v>1</v>
      </c>
      <c r="U232" s="1">
        <v>0</v>
      </c>
      <c r="V232" s="1">
        <v>1</v>
      </c>
      <c r="W232" s="1">
        <v>0</v>
      </c>
      <c r="X232" s="17">
        <v>2</v>
      </c>
      <c r="Y232" s="1">
        <f t="shared" si="23"/>
        <v>161</v>
      </c>
      <c r="Z232" s="1">
        <f t="shared" si="24"/>
        <v>98</v>
      </c>
      <c r="AA232" s="15">
        <f t="shared" si="25"/>
        <v>0.6216216216216216</v>
      </c>
      <c r="AB232" s="15">
        <f t="shared" si="26"/>
        <v>0.3783783783783784</v>
      </c>
    </row>
    <row r="233" spans="1:38" x14ac:dyDescent="0.25">
      <c r="A233" s="2">
        <v>18</v>
      </c>
      <c r="B233" s="2" t="s">
        <v>35</v>
      </c>
      <c r="C233" s="2">
        <v>325</v>
      </c>
      <c r="D233" s="1" t="s">
        <v>354</v>
      </c>
      <c r="E233" s="1" t="s">
        <v>360</v>
      </c>
      <c r="F233" s="2">
        <v>1552</v>
      </c>
      <c r="G233" s="2" t="s">
        <v>19</v>
      </c>
      <c r="H233" s="1">
        <v>491</v>
      </c>
      <c r="I233" s="1">
        <v>219</v>
      </c>
      <c r="J233" s="1">
        <v>105</v>
      </c>
      <c r="K233" s="1">
        <v>0</v>
      </c>
      <c r="L233" s="1">
        <v>8</v>
      </c>
      <c r="M233" s="1">
        <v>2</v>
      </c>
      <c r="N233" s="2" t="s">
        <v>727</v>
      </c>
      <c r="O233" s="2" t="s">
        <v>727</v>
      </c>
      <c r="P233" s="2" t="s">
        <v>727</v>
      </c>
      <c r="Q233" s="2" t="s">
        <v>727</v>
      </c>
      <c r="R233" s="1">
        <v>6</v>
      </c>
      <c r="S233" s="1">
        <v>1</v>
      </c>
      <c r="T233" s="1">
        <v>0</v>
      </c>
      <c r="U233" s="1">
        <v>0</v>
      </c>
      <c r="V233" s="1">
        <v>5</v>
      </c>
      <c r="W233" s="1">
        <v>0</v>
      </c>
      <c r="X233" s="17">
        <v>3</v>
      </c>
      <c r="Y233" s="1">
        <f t="shared" si="23"/>
        <v>349</v>
      </c>
      <c r="Z233" s="1">
        <f t="shared" si="24"/>
        <v>142</v>
      </c>
      <c r="AA233" s="15">
        <f t="shared" si="25"/>
        <v>0.71079429735234212</v>
      </c>
      <c r="AB233" s="15">
        <f t="shared" si="26"/>
        <v>0.28920570264765783</v>
      </c>
    </row>
    <row r="234" spans="1:38" x14ac:dyDescent="0.25">
      <c r="A234" s="3"/>
      <c r="D234" s="128" t="s">
        <v>702</v>
      </c>
      <c r="E234" s="129"/>
      <c r="F234" s="81">
        <f>COUNTIF(G216:G233,"B")</f>
        <v>9</v>
      </c>
      <c r="G234" s="81">
        <f>COUNTA(G216:G233)</f>
        <v>18</v>
      </c>
      <c r="H234" s="70">
        <f>SUM(H216:H233)</f>
        <v>9370</v>
      </c>
      <c r="I234" s="70">
        <f t="shared" ref="I234:X234" si="42">SUM(I216:I233)</f>
        <v>3053</v>
      </c>
      <c r="J234" s="70">
        <f t="shared" si="42"/>
        <v>2646</v>
      </c>
      <c r="K234" s="70">
        <f t="shared" si="42"/>
        <v>77</v>
      </c>
      <c r="L234" s="70">
        <f t="shared" si="42"/>
        <v>70</v>
      </c>
      <c r="M234" s="70">
        <f t="shared" si="42"/>
        <v>32</v>
      </c>
      <c r="N234" s="120" t="s">
        <v>727</v>
      </c>
      <c r="O234" s="120" t="s">
        <v>727</v>
      </c>
      <c r="P234" s="120" t="s">
        <v>727</v>
      </c>
      <c r="Q234" s="120" t="s">
        <v>727</v>
      </c>
      <c r="R234" s="70">
        <f t="shared" si="42"/>
        <v>344</v>
      </c>
      <c r="S234" s="70">
        <f t="shared" si="42"/>
        <v>49</v>
      </c>
      <c r="T234" s="70">
        <f t="shared" si="42"/>
        <v>20</v>
      </c>
      <c r="U234" s="70">
        <f t="shared" si="42"/>
        <v>0</v>
      </c>
      <c r="V234" s="70">
        <f t="shared" si="42"/>
        <v>430</v>
      </c>
      <c r="W234" s="70">
        <f t="shared" si="42"/>
        <v>0</v>
      </c>
      <c r="X234" s="70">
        <f t="shared" si="42"/>
        <v>57</v>
      </c>
      <c r="Y234" s="70">
        <f t="shared" ref="Y234" si="43">SUM(I234:X234)</f>
        <v>6778</v>
      </c>
      <c r="Z234" s="70">
        <f t="shared" ref="Z234" si="44">H234-Y234</f>
        <v>2592</v>
      </c>
      <c r="AA234" s="71">
        <f t="shared" ref="AA234" si="45">Y234/H234</f>
        <v>0.72337246531483457</v>
      </c>
      <c r="AB234" s="71">
        <f t="shared" ref="AB234" si="46">Z234/H234</f>
        <v>0.27662753468516543</v>
      </c>
    </row>
    <row r="236" spans="1:38" s="32" customFormat="1" x14ac:dyDescent="0.25">
      <c r="A236" s="31"/>
      <c r="B236" s="31"/>
      <c r="C236" s="31"/>
      <c r="E236" s="133" t="s">
        <v>51</v>
      </c>
      <c r="F236" s="134"/>
      <c r="G236" s="134"/>
      <c r="H236" s="134"/>
      <c r="I236" s="116" t="s">
        <v>0</v>
      </c>
      <c r="J236" s="116" t="s">
        <v>1</v>
      </c>
      <c r="K236" s="116" t="s">
        <v>2</v>
      </c>
      <c r="L236" s="116" t="s">
        <v>27</v>
      </c>
      <c r="M236" s="116" t="s">
        <v>3</v>
      </c>
      <c r="N236" s="116" t="s">
        <v>28</v>
      </c>
      <c r="O236" s="116" t="s">
        <v>25</v>
      </c>
      <c r="P236" s="116" t="s">
        <v>29</v>
      </c>
      <c r="Q236" s="116" t="s">
        <v>4</v>
      </c>
      <c r="R236" s="36" t="s">
        <v>26</v>
      </c>
      <c r="S236" s="37" t="s">
        <v>46</v>
      </c>
      <c r="T236" s="37"/>
      <c r="AA236" s="33"/>
      <c r="AB236" s="33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1:38" x14ac:dyDescent="0.25">
      <c r="A237" s="3"/>
      <c r="B237" s="3"/>
      <c r="C237" s="3"/>
      <c r="E237" s="134"/>
      <c r="F237" s="134"/>
      <c r="G237" s="134"/>
      <c r="H237" s="134"/>
      <c r="I237" s="96">
        <v>3203</v>
      </c>
      <c r="J237" s="96">
        <v>2861</v>
      </c>
      <c r="K237" s="96">
        <v>216</v>
      </c>
      <c r="L237" s="96">
        <v>285</v>
      </c>
      <c r="M237" s="96">
        <v>156</v>
      </c>
      <c r="N237" s="96" t="s">
        <v>727</v>
      </c>
      <c r="O237" s="96" t="s">
        <v>727</v>
      </c>
      <c r="P237" s="96" t="s">
        <v>727</v>
      </c>
      <c r="Q237" s="96" t="s">
        <v>727</v>
      </c>
      <c r="R237" s="97">
        <f>W234</f>
        <v>0</v>
      </c>
      <c r="S237" s="98">
        <f>X234</f>
        <v>57</v>
      </c>
      <c r="T237" s="38"/>
      <c r="AA237" s="10"/>
      <c r="AB237" s="10"/>
    </row>
    <row r="238" spans="1:38" x14ac:dyDescent="0.25">
      <c r="A238" s="3"/>
      <c r="B238" s="3"/>
      <c r="C238" s="3"/>
      <c r="H238" s="12"/>
      <c r="I238" s="3"/>
      <c r="J238" s="3"/>
      <c r="K238" s="3"/>
      <c r="L238" s="3"/>
      <c r="M238" s="3"/>
      <c r="N238" s="3"/>
      <c r="O238" s="3"/>
      <c r="P238" s="3"/>
      <c r="Q238" s="3"/>
      <c r="R238" s="39"/>
      <c r="S238" s="40"/>
      <c r="T238" s="40"/>
      <c r="AA238" s="10"/>
      <c r="AB238" s="10"/>
    </row>
    <row r="239" spans="1:38" s="13" customFormat="1" x14ac:dyDescent="0.25">
      <c r="A239" s="34"/>
      <c r="B239" s="34"/>
      <c r="C239" s="34"/>
      <c r="E239" s="133" t="s">
        <v>52</v>
      </c>
      <c r="F239" s="133"/>
      <c r="G239" s="133"/>
      <c r="H239" s="133"/>
      <c r="I239" s="133" t="s">
        <v>530</v>
      </c>
      <c r="J239" s="134"/>
      <c r="K239" s="134"/>
      <c r="L239" s="133" t="s">
        <v>531</v>
      </c>
      <c r="M239" s="133"/>
      <c r="N239" s="116" t="s">
        <v>28</v>
      </c>
      <c r="O239" s="116" t="s">
        <v>25</v>
      </c>
      <c r="P239" s="116" t="s">
        <v>29</v>
      </c>
      <c r="Q239" s="116" t="s">
        <v>4</v>
      </c>
      <c r="AA239" s="35"/>
      <c r="AB239" s="35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 spans="1:38" x14ac:dyDescent="0.25">
      <c r="A240" s="3"/>
      <c r="B240" s="3"/>
      <c r="C240" s="3"/>
      <c r="E240" s="133"/>
      <c r="F240" s="133"/>
      <c r="G240" s="133"/>
      <c r="H240" s="133"/>
      <c r="I240" s="135">
        <f>I237+K237+M237</f>
        <v>3575</v>
      </c>
      <c r="J240" s="136"/>
      <c r="K240" s="136"/>
      <c r="L240" s="135">
        <f>J237+L237</f>
        <v>3146</v>
      </c>
      <c r="M240" s="136"/>
      <c r="N240" s="117" t="str">
        <f>N237</f>
        <v>N.P.</v>
      </c>
      <c r="O240" s="117" t="str">
        <f>O237</f>
        <v>N.P.</v>
      </c>
      <c r="P240" s="117" t="str">
        <f>P237</f>
        <v>N.P.</v>
      </c>
      <c r="Q240" s="117" t="str">
        <f>Q237</f>
        <v>N.P.</v>
      </c>
      <c r="AA240" s="10"/>
      <c r="AB240" s="10"/>
    </row>
    <row r="241" spans="1:38" x14ac:dyDescent="0.25">
      <c r="A241" s="3"/>
      <c r="B241" s="3"/>
      <c r="C241" s="3"/>
    </row>
    <row r="243" spans="1:38" ht="15" customHeight="1" x14ac:dyDescent="0.25">
      <c r="A243" s="2">
        <v>1</v>
      </c>
      <c r="B243" s="2" t="s">
        <v>35</v>
      </c>
      <c r="C243" s="2">
        <v>442</v>
      </c>
      <c r="D243" s="1" t="s">
        <v>361</v>
      </c>
      <c r="E243" s="1" t="s">
        <v>361</v>
      </c>
      <c r="F243" s="2">
        <v>1929</v>
      </c>
      <c r="G243" s="2" t="s">
        <v>10</v>
      </c>
      <c r="H243" s="1">
        <v>650</v>
      </c>
      <c r="I243" s="1">
        <v>212</v>
      </c>
      <c r="J243" s="1">
        <v>142</v>
      </c>
      <c r="K243" s="1">
        <v>13</v>
      </c>
      <c r="L243" s="1">
        <v>0</v>
      </c>
      <c r="M243" s="1">
        <v>1</v>
      </c>
      <c r="N243" s="2" t="s">
        <v>727</v>
      </c>
      <c r="O243" s="1">
        <v>143</v>
      </c>
      <c r="P243" s="1">
        <v>48</v>
      </c>
      <c r="Q243" s="2" t="s">
        <v>727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7">
        <v>2</v>
      </c>
      <c r="Y243" s="1">
        <f t="shared" si="23"/>
        <v>561</v>
      </c>
      <c r="Z243" s="1">
        <f t="shared" si="24"/>
        <v>89</v>
      </c>
      <c r="AA243" s="15">
        <f t="shared" si="25"/>
        <v>0.86307692307692307</v>
      </c>
      <c r="AB243" s="15">
        <f t="shared" si="26"/>
        <v>0.13692307692307693</v>
      </c>
    </row>
    <row r="244" spans="1:38" ht="15" customHeight="1" x14ac:dyDescent="0.25">
      <c r="A244" s="2">
        <v>2</v>
      </c>
      <c r="B244" s="2" t="s">
        <v>35</v>
      </c>
      <c r="C244" s="2">
        <v>442</v>
      </c>
      <c r="D244" s="1" t="s">
        <v>361</v>
      </c>
      <c r="E244" s="1" t="s">
        <v>361</v>
      </c>
      <c r="F244" s="2">
        <v>1929</v>
      </c>
      <c r="G244" s="2" t="s">
        <v>11</v>
      </c>
      <c r="H244" s="1">
        <v>651</v>
      </c>
      <c r="I244" s="1">
        <v>241</v>
      </c>
      <c r="J244" s="1">
        <v>138</v>
      </c>
      <c r="K244" s="1">
        <v>18</v>
      </c>
      <c r="L244" s="1">
        <v>1</v>
      </c>
      <c r="M244" s="1">
        <v>1</v>
      </c>
      <c r="N244" s="2" t="s">
        <v>727</v>
      </c>
      <c r="O244" s="1">
        <v>118</v>
      </c>
      <c r="P244" s="1">
        <v>37</v>
      </c>
      <c r="Q244" s="2" t="s">
        <v>727</v>
      </c>
      <c r="R244" s="1">
        <v>1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7">
        <v>2</v>
      </c>
      <c r="Y244" s="1">
        <f t="shared" si="23"/>
        <v>557</v>
      </c>
      <c r="Z244" s="1">
        <f t="shared" si="24"/>
        <v>94</v>
      </c>
      <c r="AA244" s="15">
        <f t="shared" si="25"/>
        <v>0.85560675883256532</v>
      </c>
      <c r="AB244" s="15">
        <f t="shared" si="26"/>
        <v>0.14439324116743471</v>
      </c>
    </row>
    <row r="245" spans="1:38" ht="15" customHeight="1" x14ac:dyDescent="0.25">
      <c r="A245" s="2">
        <v>3</v>
      </c>
      <c r="B245" s="2" t="s">
        <v>35</v>
      </c>
      <c r="C245" s="2">
        <v>442</v>
      </c>
      <c r="D245" s="1" t="s">
        <v>361</v>
      </c>
      <c r="E245" s="1" t="s">
        <v>361</v>
      </c>
      <c r="F245" s="2">
        <v>1930</v>
      </c>
      <c r="G245" s="2" t="s">
        <v>10</v>
      </c>
      <c r="H245" s="1">
        <v>535</v>
      </c>
      <c r="I245" s="1">
        <v>150</v>
      </c>
      <c r="J245" s="1">
        <v>142</v>
      </c>
      <c r="K245" s="1">
        <v>25</v>
      </c>
      <c r="L245" s="1">
        <v>0</v>
      </c>
      <c r="M245" s="1">
        <v>1</v>
      </c>
      <c r="N245" s="2" t="s">
        <v>727</v>
      </c>
      <c r="O245" s="1">
        <v>82</v>
      </c>
      <c r="P245" s="1">
        <v>30</v>
      </c>
      <c r="Q245" s="2" t="s">
        <v>727</v>
      </c>
      <c r="R245" s="1">
        <v>0</v>
      </c>
      <c r="S245" s="1">
        <v>1</v>
      </c>
      <c r="T245" s="1">
        <v>0</v>
      </c>
      <c r="U245" s="1">
        <v>0</v>
      </c>
      <c r="V245" s="1">
        <v>1</v>
      </c>
      <c r="W245" s="1">
        <v>0</v>
      </c>
      <c r="X245" s="17">
        <v>0</v>
      </c>
      <c r="Y245" s="1">
        <f t="shared" si="23"/>
        <v>432</v>
      </c>
      <c r="Z245" s="1">
        <f t="shared" si="24"/>
        <v>103</v>
      </c>
      <c r="AA245" s="15">
        <f t="shared" si="25"/>
        <v>0.80747663551401871</v>
      </c>
      <c r="AB245" s="15">
        <f t="shared" si="26"/>
        <v>0.19252336448598131</v>
      </c>
    </row>
    <row r="246" spans="1:38" ht="15" customHeight="1" x14ac:dyDescent="0.25">
      <c r="A246" s="2">
        <v>4</v>
      </c>
      <c r="B246" s="2" t="s">
        <v>35</v>
      </c>
      <c r="C246" s="2">
        <v>442</v>
      </c>
      <c r="D246" s="1" t="s">
        <v>361</v>
      </c>
      <c r="E246" s="1" t="s">
        <v>361</v>
      </c>
      <c r="F246" s="2">
        <v>1930</v>
      </c>
      <c r="G246" s="2" t="s">
        <v>11</v>
      </c>
      <c r="H246" s="1">
        <v>535</v>
      </c>
      <c r="I246" s="1">
        <v>141</v>
      </c>
      <c r="J246" s="1">
        <v>145</v>
      </c>
      <c r="K246" s="1">
        <v>13</v>
      </c>
      <c r="L246" s="1">
        <v>2</v>
      </c>
      <c r="M246" s="1">
        <v>4</v>
      </c>
      <c r="N246" s="2" t="s">
        <v>727</v>
      </c>
      <c r="O246" s="1">
        <v>95</v>
      </c>
      <c r="P246" s="1">
        <v>35</v>
      </c>
      <c r="Q246" s="2" t="s">
        <v>727</v>
      </c>
      <c r="R246" s="1">
        <v>0</v>
      </c>
      <c r="S246" s="1">
        <v>0</v>
      </c>
      <c r="T246" s="1">
        <v>0</v>
      </c>
      <c r="U246" s="1">
        <v>0</v>
      </c>
      <c r="V246" s="1">
        <v>1</v>
      </c>
      <c r="W246" s="1">
        <v>0</v>
      </c>
      <c r="X246" s="17">
        <v>1</v>
      </c>
      <c r="Y246" s="1">
        <f t="shared" si="23"/>
        <v>437</v>
      </c>
      <c r="Z246" s="1">
        <f t="shared" si="24"/>
        <v>98</v>
      </c>
      <c r="AA246" s="15">
        <f t="shared" si="25"/>
        <v>0.81682242990654208</v>
      </c>
      <c r="AB246" s="15">
        <f t="shared" si="26"/>
        <v>0.18317757009345795</v>
      </c>
    </row>
    <row r="247" spans="1:38" ht="15" customHeight="1" x14ac:dyDescent="0.25">
      <c r="A247" s="2">
        <v>5</v>
      </c>
      <c r="B247" s="2" t="s">
        <v>35</v>
      </c>
      <c r="C247" s="2">
        <v>442</v>
      </c>
      <c r="D247" s="1" t="s">
        <v>361</v>
      </c>
      <c r="E247" s="1" t="s">
        <v>361</v>
      </c>
      <c r="F247" s="2">
        <v>1930</v>
      </c>
      <c r="G247" s="2" t="s">
        <v>12</v>
      </c>
      <c r="H247" s="1">
        <v>536</v>
      </c>
      <c r="I247" s="1">
        <v>132</v>
      </c>
      <c r="J247" s="1">
        <v>143</v>
      </c>
      <c r="K247" s="1">
        <v>45</v>
      </c>
      <c r="L247" s="1">
        <v>2</v>
      </c>
      <c r="M247" s="1">
        <v>1</v>
      </c>
      <c r="N247" s="2" t="s">
        <v>727</v>
      </c>
      <c r="O247" s="1">
        <v>85</v>
      </c>
      <c r="P247" s="1">
        <v>29</v>
      </c>
      <c r="Q247" s="2" t="s">
        <v>727</v>
      </c>
      <c r="R247" s="1">
        <v>0</v>
      </c>
      <c r="S247" s="1">
        <v>0</v>
      </c>
      <c r="T247" s="1">
        <v>0</v>
      </c>
      <c r="U247" s="1">
        <v>0</v>
      </c>
      <c r="V247" s="1">
        <v>1</v>
      </c>
      <c r="W247" s="1">
        <v>0</v>
      </c>
      <c r="X247" s="17">
        <v>3</v>
      </c>
      <c r="Y247" s="1">
        <f t="shared" si="23"/>
        <v>441</v>
      </c>
      <c r="Z247" s="1">
        <f t="shared" si="24"/>
        <v>95</v>
      </c>
      <c r="AA247" s="15">
        <f t="shared" si="25"/>
        <v>0.82276119402985071</v>
      </c>
      <c r="AB247" s="15">
        <f t="shared" si="26"/>
        <v>0.17723880597014927</v>
      </c>
    </row>
    <row r="248" spans="1:38" ht="15" customHeight="1" x14ac:dyDescent="0.25">
      <c r="A248" s="2">
        <v>6</v>
      </c>
      <c r="B248" s="2" t="s">
        <v>35</v>
      </c>
      <c r="C248" s="2">
        <v>442</v>
      </c>
      <c r="D248" s="1" t="s">
        <v>361</v>
      </c>
      <c r="E248" s="1" t="s">
        <v>361</v>
      </c>
      <c r="F248" s="2">
        <v>1931</v>
      </c>
      <c r="G248" s="2" t="s">
        <v>10</v>
      </c>
      <c r="H248" s="1">
        <v>718</v>
      </c>
      <c r="I248" s="1">
        <v>210</v>
      </c>
      <c r="J248" s="1">
        <v>146</v>
      </c>
      <c r="K248" s="1">
        <v>41</v>
      </c>
      <c r="L248" s="1">
        <v>0</v>
      </c>
      <c r="M248" s="1">
        <v>1</v>
      </c>
      <c r="N248" s="2" t="s">
        <v>727</v>
      </c>
      <c r="O248" s="1">
        <v>172</v>
      </c>
      <c r="P248" s="1">
        <v>41</v>
      </c>
      <c r="Q248" s="2" t="s">
        <v>727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7">
        <v>1</v>
      </c>
      <c r="Y248" s="1">
        <f t="shared" si="23"/>
        <v>612</v>
      </c>
      <c r="Z248" s="1">
        <f t="shared" si="24"/>
        <v>106</v>
      </c>
      <c r="AA248" s="15">
        <f t="shared" si="25"/>
        <v>0.85236768802228413</v>
      </c>
      <c r="AB248" s="15">
        <f t="shared" si="26"/>
        <v>0.14763231197771587</v>
      </c>
    </row>
    <row r="249" spans="1:38" ht="15" customHeight="1" x14ac:dyDescent="0.25">
      <c r="A249" s="2">
        <v>7</v>
      </c>
      <c r="B249" s="2" t="s">
        <v>35</v>
      </c>
      <c r="C249" s="2">
        <v>442</v>
      </c>
      <c r="D249" s="1" t="s">
        <v>361</v>
      </c>
      <c r="E249" s="1" t="s">
        <v>361</v>
      </c>
      <c r="F249" s="2">
        <v>1931</v>
      </c>
      <c r="G249" s="2" t="s">
        <v>11</v>
      </c>
      <c r="H249" s="1">
        <v>719</v>
      </c>
      <c r="I249" s="1">
        <v>248</v>
      </c>
      <c r="J249" s="1">
        <v>112</v>
      </c>
      <c r="K249" s="1">
        <v>33</v>
      </c>
      <c r="L249" s="1">
        <v>0</v>
      </c>
      <c r="M249" s="1">
        <v>0</v>
      </c>
      <c r="N249" s="2" t="s">
        <v>727</v>
      </c>
      <c r="O249" s="1">
        <v>180</v>
      </c>
      <c r="P249" s="1">
        <v>29</v>
      </c>
      <c r="Q249" s="2" t="s">
        <v>727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7">
        <v>3</v>
      </c>
      <c r="Y249" s="1">
        <f t="shared" si="23"/>
        <v>605</v>
      </c>
      <c r="Z249" s="1">
        <f t="shared" si="24"/>
        <v>114</v>
      </c>
      <c r="AA249" s="15">
        <f t="shared" si="25"/>
        <v>0.84144645340751045</v>
      </c>
      <c r="AB249" s="15">
        <f t="shared" si="26"/>
        <v>0.15855354659248957</v>
      </c>
    </row>
    <row r="250" spans="1:38" ht="15" customHeight="1" x14ac:dyDescent="0.25">
      <c r="A250" s="2">
        <v>8</v>
      </c>
      <c r="B250" s="2" t="s">
        <v>35</v>
      </c>
      <c r="C250" s="2">
        <v>442</v>
      </c>
      <c r="D250" s="1" t="s">
        <v>361</v>
      </c>
      <c r="E250" s="1" t="s">
        <v>361</v>
      </c>
      <c r="F250" s="2">
        <v>1932</v>
      </c>
      <c r="G250" s="2" t="s">
        <v>10</v>
      </c>
      <c r="H250" s="1">
        <v>567</v>
      </c>
      <c r="I250" s="1">
        <v>140</v>
      </c>
      <c r="J250" s="1">
        <v>110</v>
      </c>
      <c r="K250" s="1">
        <v>26</v>
      </c>
      <c r="L250" s="1">
        <v>2</v>
      </c>
      <c r="M250" s="1">
        <v>2</v>
      </c>
      <c r="N250" s="2" t="s">
        <v>727</v>
      </c>
      <c r="O250" s="1">
        <v>185</v>
      </c>
      <c r="P250" s="1">
        <v>31</v>
      </c>
      <c r="Q250" s="2" t="s">
        <v>727</v>
      </c>
      <c r="R250" s="1">
        <v>0</v>
      </c>
      <c r="S250" s="1">
        <v>0</v>
      </c>
      <c r="T250" s="1">
        <v>0</v>
      </c>
      <c r="U250" s="1">
        <v>1</v>
      </c>
      <c r="V250" s="1">
        <v>0</v>
      </c>
      <c r="W250" s="1">
        <v>0</v>
      </c>
      <c r="X250" s="17">
        <v>4</v>
      </c>
      <c r="Y250" s="1">
        <f t="shared" si="23"/>
        <v>501</v>
      </c>
      <c r="Z250" s="1">
        <f t="shared" si="24"/>
        <v>66</v>
      </c>
      <c r="AA250" s="15">
        <f t="shared" si="25"/>
        <v>0.8835978835978836</v>
      </c>
      <c r="AB250" s="15">
        <f t="shared" si="26"/>
        <v>0.1164021164021164</v>
      </c>
    </row>
    <row r="251" spans="1:38" ht="15" customHeight="1" x14ac:dyDescent="0.25">
      <c r="A251" s="2">
        <v>9</v>
      </c>
      <c r="B251" s="2" t="s">
        <v>35</v>
      </c>
      <c r="C251" s="2">
        <v>442</v>
      </c>
      <c r="D251" s="1" t="s">
        <v>361</v>
      </c>
      <c r="E251" s="1" t="s">
        <v>361</v>
      </c>
      <c r="F251" s="2">
        <v>1932</v>
      </c>
      <c r="G251" s="2" t="s">
        <v>11</v>
      </c>
      <c r="H251" s="1">
        <v>568</v>
      </c>
      <c r="I251" s="1">
        <v>131</v>
      </c>
      <c r="J251" s="1">
        <v>112</v>
      </c>
      <c r="K251" s="1">
        <v>27</v>
      </c>
      <c r="L251" s="1">
        <v>1</v>
      </c>
      <c r="M251" s="1">
        <v>3</v>
      </c>
      <c r="N251" s="2" t="s">
        <v>727</v>
      </c>
      <c r="O251" s="1">
        <v>169</v>
      </c>
      <c r="P251" s="1">
        <v>23</v>
      </c>
      <c r="Q251" s="2" t="s">
        <v>727</v>
      </c>
      <c r="R251" s="1">
        <v>0</v>
      </c>
      <c r="S251" s="1">
        <v>0</v>
      </c>
      <c r="T251" s="1">
        <v>0</v>
      </c>
      <c r="U251" s="1">
        <v>0</v>
      </c>
      <c r="V251" s="1">
        <v>1</v>
      </c>
      <c r="W251" s="1">
        <v>0</v>
      </c>
      <c r="X251" s="17">
        <v>0</v>
      </c>
      <c r="Y251" s="1">
        <f t="shared" si="23"/>
        <v>467</v>
      </c>
      <c r="Z251" s="1">
        <f t="shared" si="24"/>
        <v>101</v>
      </c>
      <c r="AA251" s="15">
        <f t="shared" si="25"/>
        <v>0.82218309859154926</v>
      </c>
      <c r="AB251" s="15">
        <f t="shared" si="26"/>
        <v>0.17781690140845072</v>
      </c>
    </row>
    <row r="252" spans="1:38" ht="15" customHeight="1" x14ac:dyDescent="0.25">
      <c r="A252" s="3"/>
      <c r="D252" s="128" t="s">
        <v>703</v>
      </c>
      <c r="E252" s="129"/>
      <c r="F252" s="81">
        <v>4</v>
      </c>
      <c r="G252" s="81">
        <v>9</v>
      </c>
      <c r="H252" s="70">
        <f>SUM(H243:H251)</f>
        <v>5479</v>
      </c>
      <c r="I252" s="70">
        <f t="shared" ref="I252:X252" si="47">SUM(I243:I251)</f>
        <v>1605</v>
      </c>
      <c r="J252" s="70">
        <f t="shared" si="47"/>
        <v>1190</v>
      </c>
      <c r="K252" s="70">
        <f t="shared" si="47"/>
        <v>241</v>
      </c>
      <c r="L252" s="70">
        <f t="shared" si="47"/>
        <v>8</v>
      </c>
      <c r="M252" s="70">
        <f t="shared" si="47"/>
        <v>14</v>
      </c>
      <c r="N252" s="120" t="s">
        <v>727</v>
      </c>
      <c r="O252" s="70">
        <f t="shared" si="47"/>
        <v>1229</v>
      </c>
      <c r="P252" s="70">
        <f t="shared" si="47"/>
        <v>303</v>
      </c>
      <c r="Q252" s="70" t="s">
        <v>727</v>
      </c>
      <c r="R252" s="70">
        <f t="shared" si="47"/>
        <v>1</v>
      </c>
      <c r="S252" s="70">
        <f t="shared" si="47"/>
        <v>1</v>
      </c>
      <c r="T252" s="70">
        <f t="shared" si="47"/>
        <v>0</v>
      </c>
      <c r="U252" s="70">
        <f t="shared" si="47"/>
        <v>1</v>
      </c>
      <c r="V252" s="70">
        <f t="shared" si="47"/>
        <v>4</v>
      </c>
      <c r="W252" s="70">
        <f t="shared" si="47"/>
        <v>0</v>
      </c>
      <c r="X252" s="70">
        <f t="shared" si="47"/>
        <v>16</v>
      </c>
      <c r="Y252" s="70">
        <f t="shared" ref="Y252" si="48">SUM(I252:X252)</f>
        <v>4613</v>
      </c>
      <c r="Z252" s="70">
        <f t="shared" ref="Z252" si="49">H252-Y252</f>
        <v>866</v>
      </c>
      <c r="AA252" s="71">
        <f t="shared" ref="AA252" si="50">Y252/H252</f>
        <v>0.84194196021171752</v>
      </c>
      <c r="AB252" s="71">
        <f t="shared" ref="AB252" si="51">Z252/H252</f>
        <v>0.15805803978828253</v>
      </c>
    </row>
    <row r="254" spans="1:38" s="32" customFormat="1" x14ac:dyDescent="0.25">
      <c r="A254" s="31"/>
      <c r="B254" s="31"/>
      <c r="C254" s="31"/>
      <c r="E254" s="133" t="s">
        <v>51</v>
      </c>
      <c r="F254" s="134"/>
      <c r="G254" s="134"/>
      <c r="H254" s="134"/>
      <c r="I254" s="116" t="s">
        <v>0</v>
      </c>
      <c r="J254" s="116" t="s">
        <v>1</v>
      </c>
      <c r="K254" s="116" t="s">
        <v>2</v>
      </c>
      <c r="L254" s="116" t="s">
        <v>27</v>
      </c>
      <c r="M254" s="116" t="s">
        <v>3</v>
      </c>
      <c r="N254" s="116" t="s">
        <v>28</v>
      </c>
      <c r="O254" s="116" t="s">
        <v>25</v>
      </c>
      <c r="P254" s="116" t="s">
        <v>29</v>
      </c>
      <c r="Q254" s="116" t="s">
        <v>4</v>
      </c>
      <c r="R254" s="36" t="s">
        <v>26</v>
      </c>
      <c r="S254" s="37" t="s">
        <v>46</v>
      </c>
      <c r="T254" s="37"/>
      <c r="AA254" s="33"/>
      <c r="AB254" s="33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 spans="1:38" x14ac:dyDescent="0.25">
      <c r="A255" s="3"/>
      <c r="B255" s="3"/>
      <c r="C255" s="3"/>
      <c r="E255" s="134"/>
      <c r="F255" s="134"/>
      <c r="G255" s="134"/>
      <c r="H255" s="134"/>
      <c r="I255" s="96">
        <v>1607</v>
      </c>
      <c r="J255" s="96">
        <v>1192</v>
      </c>
      <c r="K255" s="96">
        <v>242</v>
      </c>
      <c r="L255" s="96">
        <v>10</v>
      </c>
      <c r="M255" s="96">
        <v>14</v>
      </c>
      <c r="N255" s="96" t="s">
        <v>727</v>
      </c>
      <c r="O255" s="96">
        <v>1229</v>
      </c>
      <c r="P255" s="96">
        <v>303</v>
      </c>
      <c r="Q255" s="96" t="s">
        <v>727</v>
      </c>
      <c r="R255" s="97">
        <f>W252</f>
        <v>0</v>
      </c>
      <c r="S255" s="98">
        <f>X252</f>
        <v>16</v>
      </c>
      <c r="T255" s="38"/>
      <c r="AA255" s="10"/>
      <c r="AB255" s="10"/>
    </row>
    <row r="256" spans="1:38" x14ac:dyDescent="0.25">
      <c r="A256" s="3"/>
      <c r="B256" s="3"/>
      <c r="C256" s="3"/>
      <c r="H256" s="12"/>
      <c r="I256" s="3"/>
      <c r="J256" s="3"/>
      <c r="K256" s="3"/>
      <c r="L256" s="3"/>
      <c r="M256" s="3"/>
      <c r="N256" s="3"/>
      <c r="O256" s="3"/>
      <c r="P256" s="3"/>
      <c r="Q256" s="3"/>
      <c r="R256" s="39"/>
      <c r="S256" s="40"/>
      <c r="T256" s="40"/>
      <c r="AA256" s="10"/>
      <c r="AB256" s="10"/>
    </row>
    <row r="257" spans="1:38" s="13" customFormat="1" x14ac:dyDescent="0.25">
      <c r="A257" s="34"/>
      <c r="B257" s="34"/>
      <c r="C257" s="34"/>
      <c r="E257" s="133" t="s">
        <v>52</v>
      </c>
      <c r="F257" s="133"/>
      <c r="G257" s="133"/>
      <c r="H257" s="133"/>
      <c r="I257" s="133" t="s">
        <v>530</v>
      </c>
      <c r="J257" s="134"/>
      <c r="K257" s="134"/>
      <c r="L257" s="133" t="s">
        <v>531</v>
      </c>
      <c r="M257" s="133"/>
      <c r="N257" s="116" t="s">
        <v>28</v>
      </c>
      <c r="O257" s="116" t="s">
        <v>25</v>
      </c>
      <c r="P257" s="116" t="s">
        <v>29</v>
      </c>
      <c r="Q257" s="116" t="s">
        <v>4</v>
      </c>
      <c r="AA257" s="35"/>
      <c r="AB257" s="35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 spans="1:38" x14ac:dyDescent="0.25">
      <c r="A258" s="3"/>
      <c r="B258" s="3"/>
      <c r="C258" s="3"/>
      <c r="E258" s="133"/>
      <c r="F258" s="133"/>
      <c r="G258" s="133"/>
      <c r="H258" s="133"/>
      <c r="I258" s="135">
        <f>I255+K255+M255</f>
        <v>1863</v>
      </c>
      <c r="J258" s="136"/>
      <c r="K258" s="136"/>
      <c r="L258" s="135">
        <f>J255+L255</f>
        <v>1202</v>
      </c>
      <c r="M258" s="136"/>
      <c r="N258" s="117" t="str">
        <f>N255</f>
        <v>N.P.</v>
      </c>
      <c r="O258" s="117">
        <f>O255</f>
        <v>1229</v>
      </c>
      <c r="P258" s="117">
        <f>P255</f>
        <v>303</v>
      </c>
      <c r="Q258" s="117" t="str">
        <f>Q255</f>
        <v>N.P.</v>
      </c>
      <c r="AA258" s="10"/>
      <c r="AB258" s="10"/>
    </row>
    <row r="259" spans="1:38" x14ac:dyDescent="0.25">
      <c r="A259" s="3"/>
      <c r="B259" s="3"/>
      <c r="C259" s="3"/>
    </row>
    <row r="261" spans="1:38" ht="14.25" customHeight="1" x14ac:dyDescent="0.25">
      <c r="A261" s="2">
        <v>1</v>
      </c>
      <c r="B261" s="2" t="s">
        <v>35</v>
      </c>
      <c r="C261" s="2">
        <v>481</v>
      </c>
      <c r="D261" s="1" t="s">
        <v>362</v>
      </c>
      <c r="E261" s="1" t="s">
        <v>362</v>
      </c>
      <c r="F261" s="2">
        <v>2077</v>
      </c>
      <c r="G261" s="2" t="s">
        <v>10</v>
      </c>
      <c r="H261" s="1">
        <v>495</v>
      </c>
      <c r="I261" s="1">
        <v>1</v>
      </c>
      <c r="J261" s="1">
        <v>123</v>
      </c>
      <c r="K261" s="1">
        <v>118</v>
      </c>
      <c r="L261" s="1">
        <v>1</v>
      </c>
      <c r="M261" s="1">
        <v>4</v>
      </c>
      <c r="N261" s="1">
        <v>152</v>
      </c>
      <c r="O261" s="2" t="s">
        <v>727</v>
      </c>
      <c r="P261" s="2" t="s">
        <v>727</v>
      </c>
      <c r="Q261" s="1">
        <v>1</v>
      </c>
      <c r="R261" s="1">
        <v>2</v>
      </c>
      <c r="S261" s="1">
        <v>0</v>
      </c>
      <c r="T261" s="1">
        <v>0</v>
      </c>
      <c r="U261" s="1">
        <v>1</v>
      </c>
      <c r="V261" s="1">
        <v>4</v>
      </c>
      <c r="W261" s="1">
        <v>0</v>
      </c>
      <c r="X261" s="17">
        <v>7</v>
      </c>
      <c r="Y261" s="1">
        <f t="shared" si="23"/>
        <v>414</v>
      </c>
      <c r="Z261" s="1">
        <f t="shared" si="24"/>
        <v>81</v>
      </c>
      <c r="AA261" s="15">
        <f t="shared" si="25"/>
        <v>0.83636363636363631</v>
      </c>
      <c r="AB261" s="15">
        <f t="shared" si="26"/>
        <v>0.16363636363636364</v>
      </c>
    </row>
    <row r="262" spans="1:38" ht="14.25" customHeight="1" x14ac:dyDescent="0.25">
      <c r="A262" s="2">
        <v>2</v>
      </c>
      <c r="B262" s="2" t="s">
        <v>35</v>
      </c>
      <c r="C262" s="2">
        <v>481</v>
      </c>
      <c r="D262" s="1" t="s">
        <v>362</v>
      </c>
      <c r="E262" s="1" t="s">
        <v>362</v>
      </c>
      <c r="F262" s="2">
        <v>2078</v>
      </c>
      <c r="G262" s="2" t="s">
        <v>10</v>
      </c>
      <c r="H262" s="1">
        <v>674</v>
      </c>
      <c r="I262" s="1">
        <v>1</v>
      </c>
      <c r="J262" s="1">
        <v>262</v>
      </c>
      <c r="K262" s="1">
        <v>164</v>
      </c>
      <c r="L262" s="1">
        <v>1</v>
      </c>
      <c r="M262" s="1">
        <v>7</v>
      </c>
      <c r="N262" s="1">
        <v>107</v>
      </c>
      <c r="O262" s="2" t="s">
        <v>727</v>
      </c>
      <c r="P262" s="2" t="s">
        <v>727</v>
      </c>
      <c r="Q262" s="1">
        <v>1</v>
      </c>
      <c r="R262" s="1">
        <v>3</v>
      </c>
      <c r="S262" s="1">
        <v>0</v>
      </c>
      <c r="T262" s="1">
        <v>0</v>
      </c>
      <c r="U262" s="1">
        <v>7</v>
      </c>
      <c r="V262" s="1">
        <v>10</v>
      </c>
      <c r="W262" s="1">
        <v>0</v>
      </c>
      <c r="X262" s="17">
        <v>5</v>
      </c>
      <c r="Y262" s="1">
        <f t="shared" si="23"/>
        <v>568</v>
      </c>
      <c r="Z262" s="1">
        <f t="shared" si="24"/>
        <v>106</v>
      </c>
      <c r="AA262" s="15">
        <f t="shared" si="25"/>
        <v>0.84272997032640951</v>
      </c>
      <c r="AB262" s="15">
        <f t="shared" si="26"/>
        <v>0.15727002967359049</v>
      </c>
    </row>
    <row r="263" spans="1:38" ht="14.25" customHeight="1" x14ac:dyDescent="0.25">
      <c r="A263" s="2">
        <v>3</v>
      </c>
      <c r="B263" s="2" t="s">
        <v>35</v>
      </c>
      <c r="C263" s="2">
        <v>481</v>
      </c>
      <c r="D263" s="1" t="s">
        <v>362</v>
      </c>
      <c r="E263" s="1" t="s">
        <v>362</v>
      </c>
      <c r="F263" s="2">
        <v>2079</v>
      </c>
      <c r="G263" s="2" t="s">
        <v>10</v>
      </c>
      <c r="H263" s="1">
        <v>475</v>
      </c>
      <c r="I263" s="1">
        <v>1</v>
      </c>
      <c r="J263" s="1">
        <v>175</v>
      </c>
      <c r="K263" s="1">
        <v>96</v>
      </c>
      <c r="L263" s="1">
        <v>1</v>
      </c>
      <c r="M263" s="1">
        <v>2</v>
      </c>
      <c r="N263" s="1">
        <v>86</v>
      </c>
      <c r="O263" s="2" t="s">
        <v>727</v>
      </c>
      <c r="P263" s="2" t="s">
        <v>727</v>
      </c>
      <c r="Q263" s="1">
        <v>1</v>
      </c>
      <c r="R263" s="1">
        <v>3</v>
      </c>
      <c r="S263" s="1">
        <v>0</v>
      </c>
      <c r="T263" s="1">
        <v>0</v>
      </c>
      <c r="U263" s="1">
        <v>0</v>
      </c>
      <c r="V263" s="1">
        <v>9</v>
      </c>
      <c r="W263" s="1">
        <v>0</v>
      </c>
      <c r="X263" s="17">
        <v>6</v>
      </c>
      <c r="Y263" s="1">
        <f t="shared" si="23"/>
        <v>380</v>
      </c>
      <c r="Z263" s="1">
        <f t="shared" si="24"/>
        <v>95</v>
      </c>
      <c r="AA263" s="15">
        <f t="shared" si="25"/>
        <v>0.8</v>
      </c>
      <c r="AB263" s="15">
        <f t="shared" si="26"/>
        <v>0.2</v>
      </c>
    </row>
    <row r="264" spans="1:38" ht="14.25" customHeight="1" x14ac:dyDescent="0.25">
      <c r="A264" s="2">
        <v>4</v>
      </c>
      <c r="B264" s="2" t="s">
        <v>35</v>
      </c>
      <c r="C264" s="2">
        <v>481</v>
      </c>
      <c r="D264" s="1" t="s">
        <v>362</v>
      </c>
      <c r="E264" s="1" t="s">
        <v>362</v>
      </c>
      <c r="F264" s="2">
        <v>2079</v>
      </c>
      <c r="G264" s="2" t="s">
        <v>11</v>
      </c>
      <c r="H264" s="1">
        <v>475</v>
      </c>
      <c r="I264" s="1">
        <v>6</v>
      </c>
      <c r="J264" s="1">
        <v>187</v>
      </c>
      <c r="K264" s="1">
        <v>75</v>
      </c>
      <c r="L264" s="1">
        <v>7</v>
      </c>
      <c r="M264" s="1">
        <v>0</v>
      </c>
      <c r="N264" s="1">
        <v>84</v>
      </c>
      <c r="O264" s="2" t="s">
        <v>727</v>
      </c>
      <c r="P264" s="2" t="s">
        <v>727</v>
      </c>
      <c r="Q264" s="1">
        <v>2</v>
      </c>
      <c r="R264" s="1">
        <v>1</v>
      </c>
      <c r="S264" s="1">
        <v>0</v>
      </c>
      <c r="T264" s="1">
        <v>0</v>
      </c>
      <c r="U264" s="1">
        <v>0</v>
      </c>
      <c r="V264" s="1">
        <v>12</v>
      </c>
      <c r="W264" s="1">
        <v>0</v>
      </c>
      <c r="X264" s="17">
        <v>6</v>
      </c>
      <c r="Y264" s="1">
        <f t="shared" si="23"/>
        <v>380</v>
      </c>
      <c r="Z264" s="1">
        <f t="shared" si="24"/>
        <v>95</v>
      </c>
      <c r="AA264" s="15">
        <f t="shared" si="25"/>
        <v>0.8</v>
      </c>
      <c r="AB264" s="15">
        <f t="shared" si="26"/>
        <v>0.2</v>
      </c>
    </row>
    <row r="265" spans="1:38" ht="14.25" customHeight="1" x14ac:dyDescent="0.25">
      <c r="A265" s="2">
        <v>5</v>
      </c>
      <c r="B265" s="2" t="s">
        <v>35</v>
      </c>
      <c r="C265" s="2">
        <v>481</v>
      </c>
      <c r="D265" s="1" t="s">
        <v>362</v>
      </c>
      <c r="E265" s="1" t="s">
        <v>362</v>
      </c>
      <c r="F265" s="2">
        <v>2080</v>
      </c>
      <c r="G265" s="2" t="s">
        <v>10</v>
      </c>
      <c r="H265" s="1">
        <v>681</v>
      </c>
      <c r="I265" s="1">
        <v>3</v>
      </c>
      <c r="J265" s="1">
        <v>219</v>
      </c>
      <c r="K265" s="1">
        <v>115</v>
      </c>
      <c r="L265" s="1">
        <v>13</v>
      </c>
      <c r="M265" s="1">
        <v>4</v>
      </c>
      <c r="N265" s="1">
        <v>196</v>
      </c>
      <c r="O265" s="2" t="s">
        <v>727</v>
      </c>
      <c r="P265" s="2" t="s">
        <v>727</v>
      </c>
      <c r="Q265" s="1">
        <v>0</v>
      </c>
      <c r="R265" s="1">
        <v>2</v>
      </c>
      <c r="S265" s="1">
        <v>2</v>
      </c>
      <c r="T265" s="1">
        <v>0</v>
      </c>
      <c r="U265" s="1">
        <v>3</v>
      </c>
      <c r="V265" s="1">
        <v>9</v>
      </c>
      <c r="W265" s="1">
        <v>0</v>
      </c>
      <c r="X265" s="17">
        <v>6</v>
      </c>
      <c r="Y265" s="1">
        <f t="shared" si="23"/>
        <v>572</v>
      </c>
      <c r="Z265" s="1">
        <f t="shared" si="24"/>
        <v>109</v>
      </c>
      <c r="AA265" s="15">
        <f t="shared" si="25"/>
        <v>0.83994126284875181</v>
      </c>
      <c r="AB265" s="15">
        <f t="shared" si="26"/>
        <v>0.16005873715124816</v>
      </c>
    </row>
    <row r="266" spans="1:38" ht="14.25" customHeight="1" x14ac:dyDescent="0.25">
      <c r="A266" s="2">
        <v>6</v>
      </c>
      <c r="B266" s="2" t="s">
        <v>35</v>
      </c>
      <c r="C266" s="2">
        <v>481</v>
      </c>
      <c r="D266" s="1" t="s">
        <v>362</v>
      </c>
      <c r="E266" s="1" t="s">
        <v>362</v>
      </c>
      <c r="F266" s="2">
        <v>2081</v>
      </c>
      <c r="G266" s="2" t="s">
        <v>10</v>
      </c>
      <c r="H266" s="1">
        <v>467</v>
      </c>
      <c r="I266" s="1">
        <v>0</v>
      </c>
      <c r="J266" s="1">
        <v>146</v>
      </c>
      <c r="K266" s="1">
        <v>47</v>
      </c>
      <c r="L266" s="1">
        <v>7</v>
      </c>
      <c r="M266" s="1">
        <v>2</v>
      </c>
      <c r="N266" s="1">
        <v>143</v>
      </c>
      <c r="O266" s="2" t="s">
        <v>727</v>
      </c>
      <c r="P266" s="2" t="s">
        <v>727</v>
      </c>
      <c r="Q266" s="1">
        <v>1</v>
      </c>
      <c r="R266" s="1">
        <v>0</v>
      </c>
      <c r="S266" s="1">
        <v>0</v>
      </c>
      <c r="T266" s="1">
        <v>0</v>
      </c>
      <c r="U266" s="1">
        <v>5</v>
      </c>
      <c r="V266" s="1">
        <v>6</v>
      </c>
      <c r="W266" s="1">
        <v>0</v>
      </c>
      <c r="X266" s="17">
        <v>8</v>
      </c>
      <c r="Y266" s="1">
        <f t="shared" si="23"/>
        <v>365</v>
      </c>
      <c r="Z266" s="1">
        <f t="shared" si="24"/>
        <v>102</v>
      </c>
      <c r="AA266" s="15">
        <f t="shared" si="25"/>
        <v>0.78158458244111351</v>
      </c>
      <c r="AB266" s="15">
        <f t="shared" si="26"/>
        <v>0.21841541755888652</v>
      </c>
    </row>
    <row r="267" spans="1:38" ht="14.25" customHeight="1" x14ac:dyDescent="0.25">
      <c r="A267" s="2">
        <v>7</v>
      </c>
      <c r="B267" s="2" t="s">
        <v>35</v>
      </c>
      <c r="C267" s="2">
        <v>481</v>
      </c>
      <c r="D267" s="1" t="s">
        <v>362</v>
      </c>
      <c r="E267" s="1" t="s">
        <v>362</v>
      </c>
      <c r="F267" s="2">
        <v>2082</v>
      </c>
      <c r="G267" s="2" t="s">
        <v>10</v>
      </c>
      <c r="H267" s="1">
        <v>177</v>
      </c>
      <c r="I267" s="1">
        <v>0</v>
      </c>
      <c r="J267" s="1">
        <v>60</v>
      </c>
      <c r="K267" s="1">
        <v>53</v>
      </c>
      <c r="L267" s="1">
        <v>0</v>
      </c>
      <c r="M267" s="1">
        <v>0</v>
      </c>
      <c r="N267" s="1">
        <v>32</v>
      </c>
      <c r="O267" s="2" t="s">
        <v>727</v>
      </c>
      <c r="P267" s="2" t="s">
        <v>727</v>
      </c>
      <c r="Q267" s="1">
        <v>1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7">
        <v>0</v>
      </c>
      <c r="Y267" s="1">
        <f t="shared" si="23"/>
        <v>146</v>
      </c>
      <c r="Z267" s="1">
        <f t="shared" si="24"/>
        <v>31</v>
      </c>
      <c r="AA267" s="15">
        <f t="shared" si="25"/>
        <v>0.82485875706214684</v>
      </c>
      <c r="AB267" s="15">
        <f t="shared" si="26"/>
        <v>0.1751412429378531</v>
      </c>
    </row>
    <row r="268" spans="1:38" ht="14.25" customHeight="1" x14ac:dyDescent="0.25">
      <c r="A268" s="2">
        <v>8</v>
      </c>
      <c r="B268" s="2" t="s">
        <v>35</v>
      </c>
      <c r="C268" s="2">
        <v>481</v>
      </c>
      <c r="D268" s="1" t="s">
        <v>362</v>
      </c>
      <c r="E268" s="1" t="s">
        <v>362</v>
      </c>
      <c r="F268" s="2">
        <v>2083</v>
      </c>
      <c r="G268" s="2" t="s">
        <v>10</v>
      </c>
      <c r="H268" s="1">
        <v>515</v>
      </c>
      <c r="I268" s="1">
        <v>1</v>
      </c>
      <c r="J268" s="1">
        <v>169</v>
      </c>
      <c r="K268" s="1">
        <v>120</v>
      </c>
      <c r="L268" s="1">
        <v>5</v>
      </c>
      <c r="M268" s="1">
        <v>21</v>
      </c>
      <c r="N268" s="1">
        <v>26</v>
      </c>
      <c r="O268" s="2" t="s">
        <v>727</v>
      </c>
      <c r="P268" s="2" t="s">
        <v>727</v>
      </c>
      <c r="Q268" s="1">
        <v>0</v>
      </c>
      <c r="R268" s="1">
        <v>0</v>
      </c>
      <c r="S268" s="1">
        <v>2</v>
      </c>
      <c r="T268" s="1">
        <v>0</v>
      </c>
      <c r="U268" s="1">
        <v>10</v>
      </c>
      <c r="V268" s="1">
        <v>2</v>
      </c>
      <c r="W268" s="1">
        <v>0</v>
      </c>
      <c r="X268" s="17">
        <v>6</v>
      </c>
      <c r="Y268" s="1">
        <f t="shared" si="23"/>
        <v>362</v>
      </c>
      <c r="Z268" s="1">
        <f t="shared" si="24"/>
        <v>153</v>
      </c>
      <c r="AA268" s="15">
        <f t="shared" si="25"/>
        <v>0.70291262135922328</v>
      </c>
      <c r="AB268" s="15">
        <f t="shared" si="26"/>
        <v>0.29708737864077672</v>
      </c>
    </row>
    <row r="269" spans="1:38" ht="14.25" customHeight="1" x14ac:dyDescent="0.25">
      <c r="A269" s="3"/>
      <c r="D269" s="128" t="s">
        <v>704</v>
      </c>
      <c r="E269" s="129"/>
      <c r="F269" s="81">
        <v>7</v>
      </c>
      <c r="G269" s="81">
        <v>8</v>
      </c>
      <c r="H269" s="70">
        <f>SUM(H261:H268)</f>
        <v>3959</v>
      </c>
      <c r="I269" s="70">
        <f t="shared" ref="I269:X269" si="52">SUM(I261:I268)</f>
        <v>13</v>
      </c>
      <c r="J269" s="70">
        <f t="shared" si="52"/>
        <v>1341</v>
      </c>
      <c r="K269" s="70">
        <f t="shared" si="52"/>
        <v>788</v>
      </c>
      <c r="L269" s="70">
        <f t="shared" si="52"/>
        <v>35</v>
      </c>
      <c r="M269" s="70">
        <f t="shared" si="52"/>
        <v>40</v>
      </c>
      <c r="N269" s="70">
        <f t="shared" si="52"/>
        <v>826</v>
      </c>
      <c r="O269" s="120" t="s">
        <v>727</v>
      </c>
      <c r="P269" s="120" t="s">
        <v>727</v>
      </c>
      <c r="Q269" s="70">
        <f t="shared" si="52"/>
        <v>7</v>
      </c>
      <c r="R269" s="70">
        <f t="shared" si="52"/>
        <v>11</v>
      </c>
      <c r="S269" s="70">
        <f t="shared" si="52"/>
        <v>4</v>
      </c>
      <c r="T269" s="70">
        <f t="shared" si="52"/>
        <v>0</v>
      </c>
      <c r="U269" s="70">
        <f t="shared" si="52"/>
        <v>26</v>
      </c>
      <c r="V269" s="70">
        <f t="shared" si="52"/>
        <v>52</v>
      </c>
      <c r="W269" s="70">
        <f t="shared" si="52"/>
        <v>0</v>
      </c>
      <c r="X269" s="70">
        <f t="shared" si="52"/>
        <v>44</v>
      </c>
      <c r="Y269" s="70">
        <f t="shared" ref="Y269" si="53">SUM(I269:X269)</f>
        <v>3187</v>
      </c>
      <c r="Z269" s="70">
        <f t="shared" ref="Z269" si="54">H269-Y269</f>
        <v>772</v>
      </c>
      <c r="AA269" s="71">
        <f t="shared" ref="AA269" si="55">Y269/H269</f>
        <v>0.80500126294518815</v>
      </c>
      <c r="AB269" s="71">
        <f t="shared" ref="AB269" si="56">Z269/H269</f>
        <v>0.19499873705481183</v>
      </c>
    </row>
    <row r="271" spans="1:38" s="32" customFormat="1" x14ac:dyDescent="0.25">
      <c r="A271" s="31"/>
      <c r="B271" s="31"/>
      <c r="C271" s="31"/>
      <c r="E271" s="133" t="s">
        <v>51</v>
      </c>
      <c r="F271" s="134"/>
      <c r="G271" s="134"/>
      <c r="H271" s="134"/>
      <c r="I271" s="116" t="s">
        <v>0</v>
      </c>
      <c r="J271" s="116" t="s">
        <v>1</v>
      </c>
      <c r="K271" s="116" t="s">
        <v>2</v>
      </c>
      <c r="L271" s="116" t="s">
        <v>27</v>
      </c>
      <c r="M271" s="116" t="s">
        <v>3</v>
      </c>
      <c r="N271" s="116" t="s">
        <v>28</v>
      </c>
      <c r="O271" s="116" t="s">
        <v>25</v>
      </c>
      <c r="P271" s="116" t="s">
        <v>29</v>
      </c>
      <c r="Q271" s="116" t="s">
        <v>4</v>
      </c>
      <c r="R271" s="36" t="s">
        <v>26</v>
      </c>
      <c r="S271" s="37" t="s">
        <v>46</v>
      </c>
      <c r="T271" s="37"/>
      <c r="AA271" s="33"/>
      <c r="AB271" s="33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 spans="1:38" x14ac:dyDescent="0.25">
      <c r="A272" s="3"/>
      <c r="B272" s="3"/>
      <c r="C272" s="3"/>
      <c r="E272" s="134"/>
      <c r="F272" s="134"/>
      <c r="G272" s="134"/>
      <c r="H272" s="134"/>
      <c r="I272" s="96">
        <v>18</v>
      </c>
      <c r="J272" s="96">
        <v>1367</v>
      </c>
      <c r="K272" s="96">
        <v>807</v>
      </c>
      <c r="L272" s="96">
        <v>61</v>
      </c>
      <c r="M272" s="96">
        <v>57</v>
      </c>
      <c r="N272" s="96">
        <v>826</v>
      </c>
      <c r="O272" s="96" t="s">
        <v>727</v>
      </c>
      <c r="P272" s="96" t="s">
        <v>727</v>
      </c>
      <c r="Q272" s="96">
        <v>7</v>
      </c>
      <c r="R272" s="97">
        <f>W269</f>
        <v>0</v>
      </c>
      <c r="S272" s="98">
        <f>X269</f>
        <v>44</v>
      </c>
      <c r="T272" s="38"/>
      <c r="AA272" s="10"/>
      <c r="AB272" s="10"/>
    </row>
    <row r="273" spans="1:38" x14ac:dyDescent="0.25">
      <c r="A273" s="3"/>
      <c r="B273" s="3"/>
      <c r="C273" s="3"/>
      <c r="H273" s="12"/>
      <c r="I273" s="3"/>
      <c r="J273" s="3"/>
      <c r="K273" s="3"/>
      <c r="L273" s="3"/>
      <c r="M273" s="3"/>
      <c r="N273" s="3"/>
      <c r="O273" s="3"/>
      <c r="P273" s="3"/>
      <c r="Q273" s="3"/>
      <c r="R273" s="39"/>
      <c r="S273" s="40"/>
      <c r="T273" s="40"/>
      <c r="AA273" s="10"/>
      <c r="AB273" s="10"/>
    </row>
    <row r="274" spans="1:38" s="13" customFormat="1" x14ac:dyDescent="0.25">
      <c r="A274" s="34"/>
      <c r="B274" s="34"/>
      <c r="C274" s="34"/>
      <c r="E274" s="133" t="s">
        <v>52</v>
      </c>
      <c r="F274" s="133"/>
      <c r="G274" s="133"/>
      <c r="H274" s="133"/>
      <c r="I274" s="133" t="s">
        <v>530</v>
      </c>
      <c r="J274" s="134"/>
      <c r="K274" s="134"/>
      <c r="L274" s="133" t="s">
        <v>531</v>
      </c>
      <c r="M274" s="133"/>
      <c r="N274" s="116" t="s">
        <v>28</v>
      </c>
      <c r="O274" s="116" t="s">
        <v>25</v>
      </c>
      <c r="P274" s="116" t="s">
        <v>29</v>
      </c>
      <c r="Q274" s="116" t="s">
        <v>4</v>
      </c>
      <c r="AA274" s="35"/>
      <c r="AB274" s="35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 spans="1:38" x14ac:dyDescent="0.25">
      <c r="A275" s="3"/>
      <c r="B275" s="3"/>
      <c r="C275" s="3"/>
      <c r="E275" s="133"/>
      <c r="F275" s="133"/>
      <c r="G275" s="133"/>
      <c r="H275" s="133"/>
      <c r="I275" s="135">
        <f>I272+K272+M272</f>
        <v>882</v>
      </c>
      <c r="J275" s="136"/>
      <c r="K275" s="136"/>
      <c r="L275" s="135">
        <f>J272+L272</f>
        <v>1428</v>
      </c>
      <c r="M275" s="136"/>
      <c r="N275" s="117">
        <f>N272</f>
        <v>826</v>
      </c>
      <c r="O275" s="117" t="str">
        <f>O272</f>
        <v>N.P.</v>
      </c>
      <c r="P275" s="117" t="str">
        <f>P272</f>
        <v>N.P.</v>
      </c>
      <c r="Q275" s="117">
        <f>Q272</f>
        <v>7</v>
      </c>
      <c r="AA275" s="10"/>
      <c r="AB275" s="10"/>
    </row>
    <row r="276" spans="1:38" x14ac:dyDescent="0.25">
      <c r="A276" s="3"/>
      <c r="B276" s="3"/>
      <c r="C276" s="3"/>
    </row>
    <row r="278" spans="1:38" x14ac:dyDescent="0.25">
      <c r="A278" s="2">
        <v>1</v>
      </c>
      <c r="B278" s="2" t="s">
        <v>35</v>
      </c>
      <c r="C278" s="2">
        <v>509</v>
      </c>
      <c r="D278" s="1" t="s">
        <v>363</v>
      </c>
      <c r="E278" s="1" t="s">
        <v>363</v>
      </c>
      <c r="F278" s="2">
        <v>2180</v>
      </c>
      <c r="G278" s="2" t="s">
        <v>10</v>
      </c>
      <c r="H278" s="1">
        <v>429</v>
      </c>
      <c r="I278" s="1">
        <v>136</v>
      </c>
      <c r="J278" s="1">
        <v>137</v>
      </c>
      <c r="K278" s="1">
        <v>9</v>
      </c>
      <c r="L278" s="1">
        <v>1</v>
      </c>
      <c r="M278" s="1">
        <v>1</v>
      </c>
      <c r="N278" s="2" t="s">
        <v>727</v>
      </c>
      <c r="O278" s="1">
        <v>1</v>
      </c>
      <c r="P278" s="1">
        <v>22</v>
      </c>
      <c r="Q278" s="2" t="s">
        <v>727</v>
      </c>
      <c r="R278" s="1">
        <v>6</v>
      </c>
      <c r="S278" s="1">
        <v>1</v>
      </c>
      <c r="T278" s="1">
        <v>2</v>
      </c>
      <c r="U278" s="1">
        <v>1</v>
      </c>
      <c r="V278" s="1">
        <v>7</v>
      </c>
      <c r="W278" s="1">
        <v>0</v>
      </c>
      <c r="X278" s="17">
        <v>3</v>
      </c>
      <c r="Y278" s="1">
        <f t="shared" ref="Y278:Y340" si="57">SUM(I278:X278)</f>
        <v>327</v>
      </c>
      <c r="Z278" s="1">
        <f t="shared" ref="Z278:Z340" si="58">H278-Y278</f>
        <v>102</v>
      </c>
      <c r="AA278" s="15">
        <f t="shared" ref="AA278:AA340" si="59">Y278/H278</f>
        <v>0.76223776223776218</v>
      </c>
      <c r="AB278" s="15">
        <f t="shared" ref="AB278:AB340" si="60">Z278/H278</f>
        <v>0.23776223776223776</v>
      </c>
    </row>
    <row r="279" spans="1:38" x14ac:dyDescent="0.25">
      <c r="A279" s="2">
        <v>2</v>
      </c>
      <c r="B279" s="2" t="s">
        <v>35</v>
      </c>
      <c r="C279" s="2">
        <v>509</v>
      </c>
      <c r="D279" s="1" t="s">
        <v>363</v>
      </c>
      <c r="E279" s="1" t="s">
        <v>363</v>
      </c>
      <c r="F279" s="2">
        <v>2180</v>
      </c>
      <c r="G279" s="2" t="s">
        <v>11</v>
      </c>
      <c r="H279" s="1">
        <v>430</v>
      </c>
      <c r="I279" s="1">
        <v>112</v>
      </c>
      <c r="J279" s="1">
        <v>153</v>
      </c>
      <c r="K279" s="1">
        <v>12</v>
      </c>
      <c r="L279" s="1">
        <v>1</v>
      </c>
      <c r="M279" s="1">
        <v>2</v>
      </c>
      <c r="N279" s="2" t="s">
        <v>727</v>
      </c>
      <c r="O279" s="1">
        <v>0</v>
      </c>
      <c r="P279" s="1">
        <v>27</v>
      </c>
      <c r="Q279" s="2" t="s">
        <v>727</v>
      </c>
      <c r="R279" s="1">
        <v>4</v>
      </c>
      <c r="S279" s="1">
        <v>6</v>
      </c>
      <c r="T279" s="1">
        <v>0</v>
      </c>
      <c r="U279" s="1">
        <v>1</v>
      </c>
      <c r="V279" s="1">
        <v>6</v>
      </c>
      <c r="W279" s="1">
        <v>0</v>
      </c>
      <c r="X279" s="17">
        <v>13</v>
      </c>
      <c r="Y279" s="1">
        <f t="shared" si="57"/>
        <v>337</v>
      </c>
      <c r="Z279" s="1">
        <f t="shared" si="58"/>
        <v>93</v>
      </c>
      <c r="AA279" s="15">
        <f t="shared" si="59"/>
        <v>0.78372093023255818</v>
      </c>
      <c r="AB279" s="15">
        <f t="shared" si="60"/>
        <v>0.21627906976744185</v>
      </c>
    </row>
    <row r="280" spans="1:38" x14ac:dyDescent="0.25">
      <c r="A280" s="2">
        <v>3</v>
      </c>
      <c r="B280" s="2" t="s">
        <v>35</v>
      </c>
      <c r="C280" s="2">
        <v>509</v>
      </c>
      <c r="D280" s="1" t="s">
        <v>363</v>
      </c>
      <c r="E280" s="1" t="s">
        <v>363</v>
      </c>
      <c r="F280" s="2">
        <v>2181</v>
      </c>
      <c r="G280" s="2" t="s">
        <v>10</v>
      </c>
      <c r="H280" s="1">
        <v>610</v>
      </c>
      <c r="I280" s="1">
        <v>174</v>
      </c>
      <c r="J280" s="1">
        <v>222</v>
      </c>
      <c r="K280" s="1">
        <v>13</v>
      </c>
      <c r="L280" s="1">
        <v>3</v>
      </c>
      <c r="M280" s="1">
        <v>0</v>
      </c>
      <c r="N280" s="2" t="s">
        <v>727</v>
      </c>
      <c r="O280" s="1">
        <v>0</v>
      </c>
      <c r="P280" s="1">
        <v>24</v>
      </c>
      <c r="Q280" s="2" t="s">
        <v>727</v>
      </c>
      <c r="R280" s="1">
        <v>11</v>
      </c>
      <c r="S280" s="1">
        <v>2</v>
      </c>
      <c r="T280" s="1">
        <v>0</v>
      </c>
      <c r="U280" s="1">
        <v>0</v>
      </c>
      <c r="V280" s="1">
        <v>7</v>
      </c>
      <c r="W280" s="1">
        <v>0</v>
      </c>
      <c r="X280" s="17">
        <v>11</v>
      </c>
      <c r="Y280" s="1">
        <f t="shared" si="57"/>
        <v>467</v>
      </c>
      <c r="Z280" s="1">
        <f t="shared" si="58"/>
        <v>143</v>
      </c>
      <c r="AA280" s="15">
        <f t="shared" si="59"/>
        <v>0.76557377049180331</v>
      </c>
      <c r="AB280" s="15">
        <f t="shared" si="60"/>
        <v>0.23442622950819672</v>
      </c>
    </row>
    <row r="281" spans="1:38" x14ac:dyDescent="0.25">
      <c r="A281" s="2">
        <v>4</v>
      </c>
      <c r="B281" s="2" t="s">
        <v>35</v>
      </c>
      <c r="C281" s="2">
        <v>509</v>
      </c>
      <c r="D281" s="1" t="s">
        <v>363</v>
      </c>
      <c r="E281" s="1" t="s">
        <v>363</v>
      </c>
      <c r="F281" s="2">
        <v>2181</v>
      </c>
      <c r="G281" s="2" t="s">
        <v>11</v>
      </c>
      <c r="H281" s="1">
        <v>610</v>
      </c>
      <c r="I281" s="1">
        <v>193</v>
      </c>
      <c r="J281" s="1">
        <v>178</v>
      </c>
      <c r="K281" s="1">
        <v>27</v>
      </c>
      <c r="L281" s="1">
        <v>1</v>
      </c>
      <c r="M281" s="1">
        <v>1</v>
      </c>
      <c r="N281" s="2" t="s">
        <v>727</v>
      </c>
      <c r="O281" s="1">
        <v>3</v>
      </c>
      <c r="P281" s="1">
        <v>19</v>
      </c>
      <c r="Q281" s="2" t="s">
        <v>727</v>
      </c>
      <c r="R281" s="1">
        <v>8</v>
      </c>
      <c r="S281" s="1">
        <v>0</v>
      </c>
      <c r="T281" s="1">
        <v>0</v>
      </c>
      <c r="U281" s="1">
        <v>0</v>
      </c>
      <c r="V281" s="1">
        <v>10</v>
      </c>
      <c r="W281" s="1">
        <v>0</v>
      </c>
      <c r="X281" s="17">
        <v>8</v>
      </c>
      <c r="Y281" s="1">
        <f t="shared" si="57"/>
        <v>448</v>
      </c>
      <c r="Z281" s="1">
        <f t="shared" si="58"/>
        <v>162</v>
      </c>
      <c r="AA281" s="15">
        <f t="shared" si="59"/>
        <v>0.73442622950819669</v>
      </c>
      <c r="AB281" s="15">
        <f t="shared" si="60"/>
        <v>0.26557377049180325</v>
      </c>
    </row>
    <row r="282" spans="1:38" x14ac:dyDescent="0.25">
      <c r="A282" s="2">
        <v>5</v>
      </c>
      <c r="B282" s="2" t="s">
        <v>35</v>
      </c>
      <c r="C282" s="2">
        <v>509</v>
      </c>
      <c r="D282" s="1" t="s">
        <v>363</v>
      </c>
      <c r="E282" s="1" t="s">
        <v>363</v>
      </c>
      <c r="F282" s="2">
        <v>2181</v>
      </c>
      <c r="G282" s="2" t="s">
        <v>12</v>
      </c>
      <c r="H282" s="1">
        <v>611</v>
      </c>
      <c r="I282" s="1">
        <v>188</v>
      </c>
      <c r="J282" s="1">
        <v>204</v>
      </c>
      <c r="K282" s="1">
        <v>25</v>
      </c>
      <c r="L282" s="1">
        <v>2</v>
      </c>
      <c r="M282" s="1">
        <v>2</v>
      </c>
      <c r="N282" s="2" t="s">
        <v>727</v>
      </c>
      <c r="O282" s="1">
        <v>0</v>
      </c>
      <c r="P282" s="1">
        <v>26</v>
      </c>
      <c r="Q282" s="2" t="s">
        <v>727</v>
      </c>
      <c r="R282" s="1">
        <v>7</v>
      </c>
      <c r="S282" s="1">
        <v>2</v>
      </c>
      <c r="T282" s="1">
        <v>0</v>
      </c>
      <c r="U282" s="1">
        <v>0</v>
      </c>
      <c r="V282" s="1">
        <v>6</v>
      </c>
      <c r="W282" s="1">
        <v>0</v>
      </c>
      <c r="X282" s="17">
        <v>4</v>
      </c>
      <c r="Y282" s="1">
        <f t="shared" si="57"/>
        <v>466</v>
      </c>
      <c r="Z282" s="1">
        <f t="shared" si="58"/>
        <v>145</v>
      </c>
      <c r="AA282" s="15">
        <f t="shared" si="59"/>
        <v>0.76268412438625199</v>
      </c>
      <c r="AB282" s="15">
        <f t="shared" si="60"/>
        <v>0.23731587561374795</v>
      </c>
    </row>
    <row r="283" spans="1:38" x14ac:dyDescent="0.25">
      <c r="A283" s="2">
        <v>6</v>
      </c>
      <c r="B283" s="2" t="s">
        <v>35</v>
      </c>
      <c r="C283" s="2">
        <v>509</v>
      </c>
      <c r="D283" s="1" t="s">
        <v>363</v>
      </c>
      <c r="E283" s="1" t="s">
        <v>363</v>
      </c>
      <c r="F283" s="2">
        <v>2182</v>
      </c>
      <c r="G283" s="2" t="s">
        <v>10</v>
      </c>
      <c r="H283" s="1">
        <v>508</v>
      </c>
      <c r="I283" s="1">
        <v>175</v>
      </c>
      <c r="J283" s="1">
        <v>159</v>
      </c>
      <c r="K283" s="1">
        <v>11</v>
      </c>
      <c r="L283" s="1">
        <v>0</v>
      </c>
      <c r="M283" s="1">
        <v>1</v>
      </c>
      <c r="N283" s="2" t="s">
        <v>727</v>
      </c>
      <c r="O283" s="1">
        <v>0</v>
      </c>
      <c r="P283" s="1">
        <v>18</v>
      </c>
      <c r="Q283" s="2" t="s">
        <v>727</v>
      </c>
      <c r="R283" s="1">
        <v>12</v>
      </c>
      <c r="S283" s="1">
        <v>1</v>
      </c>
      <c r="T283" s="1">
        <v>0</v>
      </c>
      <c r="U283" s="1">
        <v>0</v>
      </c>
      <c r="V283" s="1">
        <v>5</v>
      </c>
      <c r="W283" s="1">
        <v>0</v>
      </c>
      <c r="X283" s="17">
        <v>11</v>
      </c>
      <c r="Y283" s="1">
        <f t="shared" si="57"/>
        <v>393</v>
      </c>
      <c r="Z283" s="1">
        <f t="shared" si="58"/>
        <v>115</v>
      </c>
      <c r="AA283" s="15">
        <f t="shared" si="59"/>
        <v>0.77362204724409445</v>
      </c>
      <c r="AB283" s="15">
        <f t="shared" si="60"/>
        <v>0.2263779527559055</v>
      </c>
    </row>
    <row r="284" spans="1:38" x14ac:dyDescent="0.25">
      <c r="A284" s="2">
        <v>7</v>
      </c>
      <c r="B284" s="2" t="s">
        <v>35</v>
      </c>
      <c r="C284" s="2">
        <v>509</v>
      </c>
      <c r="D284" s="1" t="s">
        <v>363</v>
      </c>
      <c r="E284" s="1" t="s">
        <v>363</v>
      </c>
      <c r="F284" s="2">
        <v>2182</v>
      </c>
      <c r="G284" s="2" t="s">
        <v>11</v>
      </c>
      <c r="H284" s="1">
        <v>509</v>
      </c>
      <c r="I284" s="1">
        <v>180</v>
      </c>
      <c r="J284" s="1">
        <v>136</v>
      </c>
      <c r="K284" s="1">
        <v>15</v>
      </c>
      <c r="L284" s="1">
        <v>0</v>
      </c>
      <c r="M284" s="1">
        <v>2</v>
      </c>
      <c r="N284" s="2" t="s">
        <v>727</v>
      </c>
      <c r="O284" s="1">
        <v>0</v>
      </c>
      <c r="P284" s="1">
        <v>25</v>
      </c>
      <c r="Q284" s="2" t="s">
        <v>727</v>
      </c>
      <c r="R284" s="1">
        <v>11</v>
      </c>
      <c r="S284" s="1">
        <v>2</v>
      </c>
      <c r="T284" s="1">
        <v>1</v>
      </c>
      <c r="U284" s="1">
        <v>0</v>
      </c>
      <c r="V284" s="1">
        <v>3</v>
      </c>
      <c r="W284" s="1">
        <v>0</v>
      </c>
      <c r="X284" s="17">
        <v>7</v>
      </c>
      <c r="Y284" s="1">
        <f t="shared" si="57"/>
        <v>382</v>
      </c>
      <c r="Z284" s="1">
        <f t="shared" si="58"/>
        <v>127</v>
      </c>
      <c r="AA284" s="15">
        <f t="shared" si="59"/>
        <v>0.75049115913555997</v>
      </c>
      <c r="AB284" s="15">
        <f t="shared" si="60"/>
        <v>0.24950884086444008</v>
      </c>
    </row>
    <row r="285" spans="1:38" x14ac:dyDescent="0.25">
      <c r="A285" s="2">
        <v>8</v>
      </c>
      <c r="B285" s="2" t="s">
        <v>35</v>
      </c>
      <c r="C285" s="2">
        <v>509</v>
      </c>
      <c r="D285" s="1" t="s">
        <v>363</v>
      </c>
      <c r="E285" s="1" t="s">
        <v>363</v>
      </c>
      <c r="F285" s="2">
        <v>2182</v>
      </c>
      <c r="G285" s="2" t="s">
        <v>12</v>
      </c>
      <c r="H285" s="1">
        <v>509</v>
      </c>
      <c r="I285" s="1">
        <v>180</v>
      </c>
      <c r="J285" s="1">
        <v>134</v>
      </c>
      <c r="K285" s="1">
        <v>10</v>
      </c>
      <c r="L285" s="1">
        <v>2</v>
      </c>
      <c r="M285" s="1">
        <v>0</v>
      </c>
      <c r="N285" s="2" t="s">
        <v>727</v>
      </c>
      <c r="O285" s="1">
        <v>0</v>
      </c>
      <c r="P285" s="1">
        <v>15</v>
      </c>
      <c r="Q285" s="2" t="s">
        <v>727</v>
      </c>
      <c r="R285" s="1">
        <v>8</v>
      </c>
      <c r="S285" s="1">
        <v>3</v>
      </c>
      <c r="T285" s="1">
        <v>0</v>
      </c>
      <c r="U285" s="1">
        <v>0</v>
      </c>
      <c r="V285" s="1">
        <v>5</v>
      </c>
      <c r="W285" s="1">
        <v>0</v>
      </c>
      <c r="X285" s="17">
        <v>10</v>
      </c>
      <c r="Y285" s="1">
        <f t="shared" si="57"/>
        <v>367</v>
      </c>
      <c r="Z285" s="1">
        <f t="shared" si="58"/>
        <v>142</v>
      </c>
      <c r="AA285" s="15">
        <f t="shared" si="59"/>
        <v>0.7210216110019646</v>
      </c>
      <c r="AB285" s="15">
        <f t="shared" si="60"/>
        <v>0.27897838899803534</v>
      </c>
    </row>
    <row r="286" spans="1:38" x14ac:dyDescent="0.25">
      <c r="A286" s="2">
        <v>9</v>
      </c>
      <c r="B286" s="2" t="s">
        <v>35</v>
      </c>
      <c r="C286" s="2">
        <v>509</v>
      </c>
      <c r="D286" s="1" t="s">
        <v>363</v>
      </c>
      <c r="E286" s="1" t="s">
        <v>363</v>
      </c>
      <c r="F286" s="2">
        <v>2183</v>
      </c>
      <c r="G286" s="2" t="s">
        <v>10</v>
      </c>
      <c r="H286" s="1">
        <v>672</v>
      </c>
      <c r="I286" s="1">
        <v>208</v>
      </c>
      <c r="J286" s="1">
        <v>214</v>
      </c>
      <c r="K286" s="1">
        <v>22</v>
      </c>
      <c r="L286" s="1">
        <v>0</v>
      </c>
      <c r="M286" s="1">
        <v>0</v>
      </c>
      <c r="N286" s="2" t="s">
        <v>727</v>
      </c>
      <c r="O286" s="1">
        <v>0</v>
      </c>
      <c r="P286" s="1">
        <v>60</v>
      </c>
      <c r="Q286" s="2" t="s">
        <v>727</v>
      </c>
      <c r="R286" s="1">
        <v>10</v>
      </c>
      <c r="S286" s="1">
        <v>3</v>
      </c>
      <c r="T286" s="1">
        <v>3</v>
      </c>
      <c r="U286" s="1">
        <v>0</v>
      </c>
      <c r="V286" s="1">
        <v>1</v>
      </c>
      <c r="W286" s="1">
        <v>0</v>
      </c>
      <c r="X286" s="17">
        <v>6</v>
      </c>
      <c r="Y286" s="1">
        <f t="shared" si="57"/>
        <v>527</v>
      </c>
      <c r="Z286" s="1">
        <f t="shared" si="58"/>
        <v>145</v>
      </c>
      <c r="AA286" s="15">
        <f t="shared" si="59"/>
        <v>0.78422619047619047</v>
      </c>
      <c r="AB286" s="15">
        <f t="shared" si="60"/>
        <v>0.21577380952380953</v>
      </c>
    </row>
    <row r="287" spans="1:38" x14ac:dyDescent="0.25">
      <c r="A287" s="2">
        <v>10</v>
      </c>
      <c r="B287" s="2" t="s">
        <v>35</v>
      </c>
      <c r="C287" s="2">
        <v>509</v>
      </c>
      <c r="D287" s="1" t="s">
        <v>363</v>
      </c>
      <c r="E287" s="1" t="s">
        <v>364</v>
      </c>
      <c r="F287" s="2">
        <v>2184</v>
      </c>
      <c r="G287" s="2" t="s">
        <v>10</v>
      </c>
      <c r="H287" s="1">
        <v>505</v>
      </c>
      <c r="I287" s="1">
        <v>154</v>
      </c>
      <c r="J287" s="1">
        <v>145</v>
      </c>
      <c r="K287" s="1">
        <v>14</v>
      </c>
      <c r="L287" s="1">
        <v>0</v>
      </c>
      <c r="M287" s="1">
        <v>2</v>
      </c>
      <c r="N287" s="2" t="s">
        <v>727</v>
      </c>
      <c r="O287" s="1">
        <v>0</v>
      </c>
      <c r="P287" s="1">
        <v>13</v>
      </c>
      <c r="Q287" s="2" t="s">
        <v>727</v>
      </c>
      <c r="R287" s="1">
        <v>21</v>
      </c>
      <c r="S287" s="1">
        <v>4</v>
      </c>
      <c r="T287" s="1">
        <v>0</v>
      </c>
      <c r="U287" s="1">
        <v>1</v>
      </c>
      <c r="V287" s="1">
        <v>6</v>
      </c>
      <c r="W287" s="1">
        <v>0</v>
      </c>
      <c r="X287" s="17">
        <v>13</v>
      </c>
      <c r="Y287" s="1">
        <f t="shared" si="57"/>
        <v>373</v>
      </c>
      <c r="Z287" s="1">
        <f t="shared" si="58"/>
        <v>132</v>
      </c>
      <c r="AA287" s="15">
        <f t="shared" si="59"/>
        <v>0.7386138613861386</v>
      </c>
      <c r="AB287" s="15">
        <f t="shared" si="60"/>
        <v>0.2613861386138614</v>
      </c>
    </row>
    <row r="288" spans="1:38" x14ac:dyDescent="0.25">
      <c r="A288" s="2">
        <v>11</v>
      </c>
      <c r="B288" s="2" t="s">
        <v>35</v>
      </c>
      <c r="C288" s="2">
        <v>509</v>
      </c>
      <c r="D288" s="1" t="s">
        <v>363</v>
      </c>
      <c r="E288" s="1" t="s">
        <v>364</v>
      </c>
      <c r="F288" s="2">
        <v>2184</v>
      </c>
      <c r="G288" s="2" t="s">
        <v>11</v>
      </c>
      <c r="H288" s="1">
        <v>505</v>
      </c>
      <c r="I288" s="1">
        <v>152</v>
      </c>
      <c r="J288" s="1">
        <v>150</v>
      </c>
      <c r="K288" s="1">
        <v>8</v>
      </c>
      <c r="L288" s="1">
        <v>1</v>
      </c>
      <c r="M288" s="1">
        <v>2</v>
      </c>
      <c r="N288" s="2" t="s">
        <v>727</v>
      </c>
      <c r="O288" s="1">
        <v>0</v>
      </c>
      <c r="P288" s="1">
        <v>15</v>
      </c>
      <c r="Q288" s="2" t="s">
        <v>727</v>
      </c>
      <c r="R288" s="1">
        <v>15</v>
      </c>
      <c r="S288" s="1">
        <v>5</v>
      </c>
      <c r="T288" s="1">
        <v>0</v>
      </c>
      <c r="U288" s="1">
        <v>0</v>
      </c>
      <c r="V288" s="1">
        <v>10</v>
      </c>
      <c r="W288" s="1">
        <v>0</v>
      </c>
      <c r="X288" s="17">
        <v>3</v>
      </c>
      <c r="Y288" s="1">
        <f t="shared" si="57"/>
        <v>361</v>
      </c>
      <c r="Z288" s="1">
        <f t="shared" si="58"/>
        <v>144</v>
      </c>
      <c r="AA288" s="15">
        <f t="shared" si="59"/>
        <v>0.71485148514851482</v>
      </c>
      <c r="AB288" s="15">
        <f t="shared" si="60"/>
        <v>0.28514851485148512</v>
      </c>
    </row>
    <row r="289" spans="1:38" x14ac:dyDescent="0.25">
      <c r="A289" s="2">
        <v>12</v>
      </c>
      <c r="B289" s="2" t="s">
        <v>35</v>
      </c>
      <c r="C289" s="2">
        <v>509</v>
      </c>
      <c r="D289" s="1" t="s">
        <v>363</v>
      </c>
      <c r="E289" s="1" t="s">
        <v>365</v>
      </c>
      <c r="F289" s="2">
        <v>2184</v>
      </c>
      <c r="G289" s="2" t="s">
        <v>19</v>
      </c>
      <c r="H289" s="1">
        <v>255</v>
      </c>
      <c r="I289" s="1">
        <v>63</v>
      </c>
      <c r="J289" s="1">
        <v>92</v>
      </c>
      <c r="K289" s="1">
        <v>2</v>
      </c>
      <c r="L289" s="1">
        <v>1</v>
      </c>
      <c r="M289" s="1">
        <v>0</v>
      </c>
      <c r="N289" s="2" t="s">
        <v>727</v>
      </c>
      <c r="O289" s="1">
        <v>0</v>
      </c>
      <c r="P289" s="1">
        <v>2</v>
      </c>
      <c r="Q289" s="2" t="s">
        <v>727</v>
      </c>
      <c r="R289" s="1">
        <v>7</v>
      </c>
      <c r="S289" s="1">
        <v>0</v>
      </c>
      <c r="T289" s="1">
        <v>1</v>
      </c>
      <c r="U289" s="1">
        <v>0</v>
      </c>
      <c r="V289" s="1">
        <v>3</v>
      </c>
      <c r="W289" s="1">
        <v>0</v>
      </c>
      <c r="X289" s="17">
        <v>2</v>
      </c>
      <c r="Y289" s="1">
        <f t="shared" si="57"/>
        <v>173</v>
      </c>
      <c r="Z289" s="1">
        <f t="shared" si="58"/>
        <v>82</v>
      </c>
      <c r="AA289" s="15">
        <f t="shared" si="59"/>
        <v>0.67843137254901964</v>
      </c>
      <c r="AB289" s="15">
        <f t="shared" si="60"/>
        <v>0.32156862745098042</v>
      </c>
    </row>
    <row r="290" spans="1:38" x14ac:dyDescent="0.25">
      <c r="A290" s="3"/>
      <c r="D290" s="128" t="s">
        <v>705</v>
      </c>
      <c r="E290" s="129"/>
      <c r="F290" s="81">
        <v>5</v>
      </c>
      <c r="G290" s="81">
        <v>12</v>
      </c>
      <c r="H290" s="70">
        <f>SUM(H278:H289)</f>
        <v>6153</v>
      </c>
      <c r="I290" s="70">
        <f t="shared" ref="I290:X290" si="61">SUM(I278:I289)</f>
        <v>1915</v>
      </c>
      <c r="J290" s="70">
        <f t="shared" si="61"/>
        <v>1924</v>
      </c>
      <c r="K290" s="70">
        <f t="shared" si="61"/>
        <v>168</v>
      </c>
      <c r="L290" s="70">
        <f t="shared" si="61"/>
        <v>12</v>
      </c>
      <c r="M290" s="70">
        <f t="shared" si="61"/>
        <v>13</v>
      </c>
      <c r="N290" s="120" t="s">
        <v>727</v>
      </c>
      <c r="O290" s="70">
        <f t="shared" si="61"/>
        <v>4</v>
      </c>
      <c r="P290" s="70">
        <f t="shared" si="61"/>
        <v>266</v>
      </c>
      <c r="Q290" s="120" t="s">
        <v>727</v>
      </c>
      <c r="R290" s="70">
        <f t="shared" si="61"/>
        <v>120</v>
      </c>
      <c r="S290" s="70">
        <f t="shared" si="61"/>
        <v>29</v>
      </c>
      <c r="T290" s="70">
        <f t="shared" si="61"/>
        <v>7</v>
      </c>
      <c r="U290" s="70">
        <f t="shared" si="61"/>
        <v>3</v>
      </c>
      <c r="V290" s="70">
        <f t="shared" si="61"/>
        <v>69</v>
      </c>
      <c r="W290" s="70">
        <f t="shared" si="61"/>
        <v>0</v>
      </c>
      <c r="X290" s="70">
        <f t="shared" si="61"/>
        <v>91</v>
      </c>
      <c r="Y290" s="70">
        <f t="shared" ref="Y290" si="62">SUM(I290:X290)</f>
        <v>4621</v>
      </c>
      <c r="Z290" s="70">
        <f t="shared" ref="Z290" si="63">H290-Y290</f>
        <v>1532</v>
      </c>
      <c r="AA290" s="71">
        <f t="shared" ref="AA290" si="64">Y290/H290</f>
        <v>0.75101576466764175</v>
      </c>
      <c r="AB290" s="71">
        <f t="shared" ref="AB290" si="65">Z290/H290</f>
        <v>0.24898423533235819</v>
      </c>
    </row>
    <row r="292" spans="1:38" s="32" customFormat="1" x14ac:dyDescent="0.25">
      <c r="A292" s="31"/>
      <c r="B292" s="31"/>
      <c r="C292" s="31"/>
      <c r="E292" s="133" t="s">
        <v>51</v>
      </c>
      <c r="F292" s="134"/>
      <c r="G292" s="134"/>
      <c r="H292" s="134"/>
      <c r="I292" s="116" t="s">
        <v>0</v>
      </c>
      <c r="J292" s="116" t="s">
        <v>1</v>
      </c>
      <c r="K292" s="116" t="s">
        <v>2</v>
      </c>
      <c r="L292" s="116" t="s">
        <v>27</v>
      </c>
      <c r="M292" s="116" t="s">
        <v>3</v>
      </c>
      <c r="N292" s="116" t="s">
        <v>28</v>
      </c>
      <c r="O292" s="116" t="s">
        <v>25</v>
      </c>
      <c r="P292" s="116" t="s">
        <v>29</v>
      </c>
      <c r="Q292" s="116" t="s">
        <v>4</v>
      </c>
      <c r="R292" s="36" t="s">
        <v>26</v>
      </c>
      <c r="S292" s="37" t="s">
        <v>46</v>
      </c>
      <c r="T292" s="37"/>
      <c r="AA292" s="33"/>
      <c r="AB292" s="33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 spans="1:38" x14ac:dyDescent="0.25">
      <c r="A293" s="3"/>
      <c r="B293" s="3"/>
      <c r="C293" s="3"/>
      <c r="E293" s="134"/>
      <c r="F293" s="134"/>
      <c r="G293" s="134"/>
      <c r="H293" s="134"/>
      <c r="I293" s="96">
        <v>1974</v>
      </c>
      <c r="J293" s="96">
        <v>1959</v>
      </c>
      <c r="K293" s="96">
        <v>224</v>
      </c>
      <c r="L293" s="96">
        <v>46</v>
      </c>
      <c r="M293" s="96">
        <v>57</v>
      </c>
      <c r="N293" s="96" t="s">
        <v>727</v>
      </c>
      <c r="O293" s="96">
        <v>4</v>
      </c>
      <c r="P293" s="96">
        <v>266</v>
      </c>
      <c r="Q293" s="96" t="s">
        <v>727</v>
      </c>
      <c r="R293" s="97">
        <f>W290</f>
        <v>0</v>
      </c>
      <c r="S293" s="98">
        <f>X290</f>
        <v>91</v>
      </c>
      <c r="T293" s="38"/>
      <c r="AA293" s="10"/>
      <c r="AB293" s="10"/>
    </row>
    <row r="294" spans="1:38" x14ac:dyDescent="0.25">
      <c r="A294" s="3"/>
      <c r="B294" s="3"/>
      <c r="C294" s="3"/>
      <c r="H294" s="12"/>
      <c r="I294" s="3"/>
      <c r="J294" s="3"/>
      <c r="K294" s="3"/>
      <c r="L294" s="3"/>
      <c r="M294" s="3"/>
      <c r="N294" s="3"/>
      <c r="O294" s="3"/>
      <c r="P294" s="3"/>
      <c r="Q294" s="3"/>
      <c r="R294" s="39"/>
      <c r="S294" s="40"/>
      <c r="T294" s="40"/>
      <c r="AA294" s="10"/>
      <c r="AB294" s="10"/>
    </row>
    <row r="295" spans="1:38" s="13" customFormat="1" x14ac:dyDescent="0.25">
      <c r="A295" s="34"/>
      <c r="B295" s="34"/>
      <c r="C295" s="34"/>
      <c r="E295" s="133" t="s">
        <v>52</v>
      </c>
      <c r="F295" s="133"/>
      <c r="G295" s="133"/>
      <c r="H295" s="133"/>
      <c r="I295" s="133" t="s">
        <v>530</v>
      </c>
      <c r="J295" s="134"/>
      <c r="K295" s="134"/>
      <c r="L295" s="133" t="s">
        <v>531</v>
      </c>
      <c r="M295" s="133"/>
      <c r="N295" s="116" t="s">
        <v>28</v>
      </c>
      <c r="O295" s="116" t="s">
        <v>25</v>
      </c>
      <c r="P295" s="116" t="s">
        <v>29</v>
      </c>
      <c r="Q295" s="116" t="s">
        <v>4</v>
      </c>
      <c r="AA295" s="35"/>
      <c r="AB295" s="35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 spans="1:38" x14ac:dyDescent="0.25">
      <c r="A296" s="3"/>
      <c r="B296" s="3"/>
      <c r="C296" s="3"/>
      <c r="E296" s="133"/>
      <c r="F296" s="133"/>
      <c r="G296" s="133"/>
      <c r="H296" s="133"/>
      <c r="I296" s="135">
        <f>I293+K293+M293</f>
        <v>2255</v>
      </c>
      <c r="J296" s="136"/>
      <c r="K296" s="136"/>
      <c r="L296" s="135">
        <f>J293+L293</f>
        <v>2005</v>
      </c>
      <c r="M296" s="136"/>
      <c r="N296" s="117" t="str">
        <f>N293</f>
        <v>N.P.</v>
      </c>
      <c r="O296" s="117">
        <f>O293</f>
        <v>4</v>
      </c>
      <c r="P296" s="117">
        <f>P293</f>
        <v>266</v>
      </c>
      <c r="Q296" s="117" t="str">
        <f>Q293</f>
        <v>N.P.</v>
      </c>
      <c r="AA296" s="10"/>
      <c r="AB296" s="10"/>
    </row>
    <row r="297" spans="1:38" x14ac:dyDescent="0.25">
      <c r="A297" s="3"/>
      <c r="B297" s="3"/>
      <c r="C297" s="3"/>
    </row>
    <row r="299" spans="1:38" x14ac:dyDescent="0.25">
      <c r="A299" s="2">
        <v>1</v>
      </c>
      <c r="B299" s="2" t="s">
        <v>35</v>
      </c>
      <c r="C299" s="2">
        <v>525</v>
      </c>
      <c r="D299" s="1" t="s">
        <v>366</v>
      </c>
      <c r="E299" s="1" t="s">
        <v>366</v>
      </c>
      <c r="F299" s="2">
        <v>2249</v>
      </c>
      <c r="G299" s="2" t="s">
        <v>10</v>
      </c>
      <c r="H299" s="1">
        <v>532</v>
      </c>
      <c r="I299" s="1">
        <v>9</v>
      </c>
      <c r="J299" s="1">
        <v>143</v>
      </c>
      <c r="K299" s="1">
        <v>67</v>
      </c>
      <c r="L299" s="1">
        <v>3</v>
      </c>
      <c r="M299" s="1">
        <v>2</v>
      </c>
      <c r="N299" s="1">
        <v>66</v>
      </c>
      <c r="O299" s="1">
        <v>10</v>
      </c>
      <c r="P299" s="2" t="s">
        <v>727</v>
      </c>
      <c r="Q299" s="1">
        <v>62</v>
      </c>
      <c r="R299" s="1">
        <v>2</v>
      </c>
      <c r="S299" s="1">
        <v>0</v>
      </c>
      <c r="T299" s="1">
        <v>0</v>
      </c>
      <c r="U299" s="1">
        <v>2</v>
      </c>
      <c r="V299" s="1">
        <v>4</v>
      </c>
      <c r="W299" s="1">
        <v>0</v>
      </c>
      <c r="X299" s="17">
        <v>9</v>
      </c>
      <c r="Y299" s="1">
        <f t="shared" si="57"/>
        <v>379</v>
      </c>
      <c r="Z299" s="1">
        <f t="shared" si="58"/>
        <v>153</v>
      </c>
      <c r="AA299" s="15">
        <f t="shared" si="59"/>
        <v>0.71240601503759393</v>
      </c>
      <c r="AB299" s="15">
        <f t="shared" si="60"/>
        <v>0.28759398496240601</v>
      </c>
    </row>
    <row r="300" spans="1:38" x14ac:dyDescent="0.25">
      <c r="A300" s="2">
        <v>2</v>
      </c>
      <c r="B300" s="2" t="s">
        <v>35</v>
      </c>
      <c r="C300" s="2">
        <v>525</v>
      </c>
      <c r="D300" s="1" t="s">
        <v>366</v>
      </c>
      <c r="E300" s="1" t="s">
        <v>366</v>
      </c>
      <c r="F300" s="2">
        <v>2249</v>
      </c>
      <c r="G300" s="2" t="s">
        <v>11</v>
      </c>
      <c r="H300" s="1">
        <v>532</v>
      </c>
      <c r="I300" s="1">
        <v>10</v>
      </c>
      <c r="J300" s="1">
        <v>159</v>
      </c>
      <c r="K300" s="1">
        <v>74</v>
      </c>
      <c r="L300" s="1">
        <v>3</v>
      </c>
      <c r="M300" s="1">
        <v>4</v>
      </c>
      <c r="N300" s="1">
        <v>80</v>
      </c>
      <c r="O300" s="1">
        <v>7</v>
      </c>
      <c r="P300" s="2" t="s">
        <v>727</v>
      </c>
      <c r="Q300" s="1">
        <v>74</v>
      </c>
      <c r="R300" s="1">
        <v>2</v>
      </c>
      <c r="S300" s="1">
        <v>0</v>
      </c>
      <c r="T300" s="1">
        <v>1</v>
      </c>
      <c r="U300" s="1">
        <v>0</v>
      </c>
      <c r="V300" s="1">
        <v>1</v>
      </c>
      <c r="W300" s="1">
        <v>0</v>
      </c>
      <c r="X300" s="17">
        <v>5</v>
      </c>
      <c r="Y300" s="1">
        <f t="shared" si="57"/>
        <v>420</v>
      </c>
      <c r="Z300" s="1">
        <f t="shared" si="58"/>
        <v>112</v>
      </c>
      <c r="AA300" s="15">
        <f t="shared" si="59"/>
        <v>0.78947368421052633</v>
      </c>
      <c r="AB300" s="15">
        <f t="shared" si="60"/>
        <v>0.21052631578947367</v>
      </c>
    </row>
    <row r="301" spans="1:38" x14ac:dyDescent="0.25">
      <c r="A301" s="2">
        <v>3</v>
      </c>
      <c r="B301" s="2" t="s">
        <v>35</v>
      </c>
      <c r="C301" s="2">
        <v>525</v>
      </c>
      <c r="D301" s="1" t="s">
        <v>366</v>
      </c>
      <c r="E301" s="1" t="s">
        <v>366</v>
      </c>
      <c r="F301" s="2">
        <v>2250</v>
      </c>
      <c r="G301" s="2" t="s">
        <v>10</v>
      </c>
      <c r="H301" s="1">
        <v>626</v>
      </c>
      <c r="I301" s="1">
        <v>11</v>
      </c>
      <c r="J301" s="1">
        <v>125</v>
      </c>
      <c r="K301" s="1">
        <v>87</v>
      </c>
      <c r="L301" s="1">
        <v>2</v>
      </c>
      <c r="M301" s="1">
        <v>5</v>
      </c>
      <c r="N301" s="1">
        <v>110</v>
      </c>
      <c r="O301" s="1">
        <v>18</v>
      </c>
      <c r="P301" s="2" t="s">
        <v>727</v>
      </c>
      <c r="Q301" s="1">
        <v>62</v>
      </c>
      <c r="R301" s="1">
        <v>6</v>
      </c>
      <c r="S301" s="1">
        <v>1</v>
      </c>
      <c r="T301" s="1">
        <v>1</v>
      </c>
      <c r="U301" s="1">
        <v>0</v>
      </c>
      <c r="V301" s="1">
        <v>9</v>
      </c>
      <c r="W301" s="1">
        <v>0</v>
      </c>
      <c r="X301" s="17">
        <v>3</v>
      </c>
      <c r="Y301" s="1">
        <f t="shared" si="57"/>
        <v>440</v>
      </c>
      <c r="Z301" s="1">
        <f t="shared" si="58"/>
        <v>186</v>
      </c>
      <c r="AA301" s="15">
        <f t="shared" si="59"/>
        <v>0.70287539936102239</v>
      </c>
      <c r="AB301" s="15">
        <f t="shared" si="60"/>
        <v>0.29712460063897761</v>
      </c>
    </row>
    <row r="302" spans="1:38" x14ac:dyDescent="0.25">
      <c r="A302" s="2">
        <v>4</v>
      </c>
      <c r="B302" s="2" t="s">
        <v>35</v>
      </c>
      <c r="C302" s="2">
        <v>525</v>
      </c>
      <c r="D302" s="1" t="s">
        <v>366</v>
      </c>
      <c r="E302" s="1" t="s">
        <v>366</v>
      </c>
      <c r="F302" s="2">
        <v>2250</v>
      </c>
      <c r="G302" s="2" t="s">
        <v>11</v>
      </c>
      <c r="H302" s="1">
        <v>627</v>
      </c>
      <c r="I302" s="1">
        <v>9</v>
      </c>
      <c r="J302" s="1">
        <v>123</v>
      </c>
      <c r="K302" s="1">
        <v>86</v>
      </c>
      <c r="L302" s="1">
        <v>2</v>
      </c>
      <c r="M302" s="1">
        <v>8</v>
      </c>
      <c r="N302" s="1">
        <v>130</v>
      </c>
      <c r="O302" s="1">
        <v>2</v>
      </c>
      <c r="P302" s="2" t="s">
        <v>727</v>
      </c>
      <c r="Q302" s="1">
        <v>50</v>
      </c>
      <c r="R302" s="1">
        <v>5</v>
      </c>
      <c r="S302" s="1">
        <v>2</v>
      </c>
      <c r="T302" s="1">
        <v>0</v>
      </c>
      <c r="U302" s="1">
        <v>2</v>
      </c>
      <c r="V302" s="1">
        <v>4</v>
      </c>
      <c r="W302" s="1">
        <v>0</v>
      </c>
      <c r="X302" s="17">
        <v>7</v>
      </c>
      <c r="Y302" s="1">
        <f t="shared" si="57"/>
        <v>430</v>
      </c>
      <c r="Z302" s="1">
        <f t="shared" si="58"/>
        <v>197</v>
      </c>
      <c r="AA302" s="15">
        <f t="shared" si="59"/>
        <v>0.68580542264752786</v>
      </c>
      <c r="AB302" s="15">
        <f t="shared" si="60"/>
        <v>0.31419457735247208</v>
      </c>
    </row>
    <row r="303" spans="1:38" x14ac:dyDescent="0.25">
      <c r="A303" s="2">
        <v>5</v>
      </c>
      <c r="B303" s="2" t="s">
        <v>35</v>
      </c>
      <c r="C303" s="2">
        <v>525</v>
      </c>
      <c r="D303" s="1" t="s">
        <v>366</v>
      </c>
      <c r="E303" s="1" t="s">
        <v>366</v>
      </c>
      <c r="F303" s="2">
        <v>2251</v>
      </c>
      <c r="G303" s="2" t="s">
        <v>10</v>
      </c>
      <c r="H303" s="1">
        <v>556</v>
      </c>
      <c r="I303" s="1">
        <v>16</v>
      </c>
      <c r="J303" s="1">
        <v>112</v>
      </c>
      <c r="K303" s="1">
        <v>64</v>
      </c>
      <c r="L303" s="1">
        <v>1</v>
      </c>
      <c r="M303" s="1">
        <v>2</v>
      </c>
      <c r="N303" s="1">
        <v>52</v>
      </c>
      <c r="O303" s="1">
        <v>7</v>
      </c>
      <c r="P303" s="2" t="s">
        <v>727</v>
      </c>
      <c r="Q303" s="1">
        <v>91</v>
      </c>
      <c r="R303" s="1">
        <v>84</v>
      </c>
      <c r="S303" s="1">
        <v>0</v>
      </c>
      <c r="T303" s="1">
        <v>0</v>
      </c>
      <c r="U303" s="1">
        <v>0</v>
      </c>
      <c r="V303" s="1">
        <v>124</v>
      </c>
      <c r="W303" s="1">
        <v>0</v>
      </c>
      <c r="X303" s="17">
        <v>0</v>
      </c>
      <c r="Y303" s="1">
        <f t="shared" si="57"/>
        <v>553</v>
      </c>
      <c r="Z303" s="1">
        <f t="shared" si="58"/>
        <v>3</v>
      </c>
      <c r="AA303" s="15">
        <f t="shared" si="59"/>
        <v>0.99460431654676262</v>
      </c>
      <c r="AB303" s="15">
        <f t="shared" si="60"/>
        <v>5.3956834532374104E-3</v>
      </c>
    </row>
    <row r="304" spans="1:38" x14ac:dyDescent="0.25">
      <c r="A304" s="2">
        <v>6</v>
      </c>
      <c r="B304" s="2" t="s">
        <v>35</v>
      </c>
      <c r="C304" s="2">
        <v>525</v>
      </c>
      <c r="D304" s="1" t="s">
        <v>366</v>
      </c>
      <c r="E304" s="1" t="s">
        <v>366</v>
      </c>
      <c r="F304" s="2">
        <v>2251</v>
      </c>
      <c r="G304" s="2" t="s">
        <v>11</v>
      </c>
      <c r="H304" s="1">
        <v>557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70</v>
      </c>
      <c r="O304" s="1">
        <v>11</v>
      </c>
      <c r="P304" s="2" t="s">
        <v>727</v>
      </c>
      <c r="Q304" s="1">
        <v>75</v>
      </c>
      <c r="R304" s="1">
        <v>105</v>
      </c>
      <c r="S304" s="1">
        <v>0</v>
      </c>
      <c r="T304" s="1">
        <v>0</v>
      </c>
      <c r="U304" s="1">
        <v>0</v>
      </c>
      <c r="V304" s="1">
        <v>127</v>
      </c>
      <c r="W304" s="1">
        <v>0</v>
      </c>
      <c r="X304" s="17">
        <v>8</v>
      </c>
      <c r="Y304" s="1">
        <f t="shared" si="57"/>
        <v>396</v>
      </c>
      <c r="Z304" s="1">
        <f t="shared" si="58"/>
        <v>161</v>
      </c>
      <c r="AA304" s="15">
        <f t="shared" si="59"/>
        <v>0.71095152603231593</v>
      </c>
      <c r="AB304" s="15">
        <f t="shared" si="60"/>
        <v>0.28904847396768402</v>
      </c>
    </row>
    <row r="305" spans="1:38" x14ac:dyDescent="0.25">
      <c r="A305" s="2">
        <v>7</v>
      </c>
      <c r="B305" s="2" t="s">
        <v>35</v>
      </c>
      <c r="C305" s="2">
        <v>525</v>
      </c>
      <c r="D305" s="1" t="s">
        <v>366</v>
      </c>
      <c r="E305" s="1" t="s">
        <v>366</v>
      </c>
      <c r="F305" s="2">
        <v>2252</v>
      </c>
      <c r="G305" s="2" t="s">
        <v>10</v>
      </c>
      <c r="H305" s="1">
        <v>466</v>
      </c>
      <c r="I305" s="1">
        <v>10</v>
      </c>
      <c r="J305" s="1">
        <v>96</v>
      </c>
      <c r="K305" s="1">
        <v>51</v>
      </c>
      <c r="L305" s="1">
        <v>0</v>
      </c>
      <c r="M305" s="1">
        <v>2</v>
      </c>
      <c r="N305" s="1">
        <v>78</v>
      </c>
      <c r="O305" s="1">
        <v>13</v>
      </c>
      <c r="P305" s="2" t="s">
        <v>727</v>
      </c>
      <c r="Q305" s="1">
        <v>60</v>
      </c>
      <c r="R305" s="1">
        <v>3</v>
      </c>
      <c r="S305" s="1">
        <v>0</v>
      </c>
      <c r="T305" s="1">
        <v>0</v>
      </c>
      <c r="U305" s="1">
        <v>0</v>
      </c>
      <c r="V305" s="1">
        <v>3</v>
      </c>
      <c r="W305" s="1">
        <v>0</v>
      </c>
      <c r="X305" s="17">
        <v>1</v>
      </c>
      <c r="Y305" s="1">
        <f t="shared" si="57"/>
        <v>317</v>
      </c>
      <c r="Z305" s="1">
        <f t="shared" si="58"/>
        <v>149</v>
      </c>
      <c r="AA305" s="15">
        <f t="shared" si="59"/>
        <v>0.68025751072961371</v>
      </c>
      <c r="AB305" s="15">
        <f t="shared" si="60"/>
        <v>0.31974248927038629</v>
      </c>
    </row>
    <row r="306" spans="1:38" x14ac:dyDescent="0.25">
      <c r="A306" s="2">
        <v>8</v>
      </c>
      <c r="B306" s="2" t="s">
        <v>35</v>
      </c>
      <c r="C306" s="2">
        <v>525</v>
      </c>
      <c r="D306" s="1" t="s">
        <v>366</v>
      </c>
      <c r="E306" s="1" t="s">
        <v>366</v>
      </c>
      <c r="F306" s="2">
        <v>2252</v>
      </c>
      <c r="G306" s="2" t="s">
        <v>11</v>
      </c>
      <c r="H306" s="1">
        <v>466</v>
      </c>
      <c r="I306" s="1">
        <v>10</v>
      </c>
      <c r="J306" s="1">
        <v>125</v>
      </c>
      <c r="K306" s="1">
        <v>32</v>
      </c>
      <c r="L306" s="1">
        <v>1</v>
      </c>
      <c r="M306" s="1">
        <v>2</v>
      </c>
      <c r="N306" s="1">
        <v>63</v>
      </c>
      <c r="O306" s="1">
        <v>5</v>
      </c>
      <c r="P306" s="2" t="s">
        <v>727</v>
      </c>
      <c r="Q306" s="1">
        <v>65</v>
      </c>
      <c r="R306" s="1">
        <v>1</v>
      </c>
      <c r="S306" s="1">
        <v>0</v>
      </c>
      <c r="T306" s="1">
        <v>0</v>
      </c>
      <c r="U306" s="1">
        <v>1</v>
      </c>
      <c r="V306" s="1">
        <v>2</v>
      </c>
      <c r="W306" s="1">
        <v>0</v>
      </c>
      <c r="X306" s="17">
        <v>2</v>
      </c>
      <c r="Y306" s="1">
        <f t="shared" si="57"/>
        <v>309</v>
      </c>
      <c r="Z306" s="1">
        <f t="shared" si="58"/>
        <v>157</v>
      </c>
      <c r="AA306" s="15">
        <f t="shared" si="59"/>
        <v>0.66309012875536477</v>
      </c>
      <c r="AB306" s="15">
        <f t="shared" si="60"/>
        <v>0.33690987124463517</v>
      </c>
    </row>
    <row r="307" spans="1:38" x14ac:dyDescent="0.25">
      <c r="A307" s="2">
        <v>9</v>
      </c>
      <c r="B307" s="2" t="s">
        <v>35</v>
      </c>
      <c r="C307" s="2">
        <v>525</v>
      </c>
      <c r="D307" s="1" t="s">
        <v>366</v>
      </c>
      <c r="E307" s="1" t="s">
        <v>366</v>
      </c>
      <c r="F307" s="2">
        <v>2253</v>
      </c>
      <c r="G307" s="2" t="s">
        <v>10</v>
      </c>
      <c r="H307" s="1">
        <v>602</v>
      </c>
      <c r="I307" s="1">
        <v>12</v>
      </c>
      <c r="J307" s="1">
        <v>135</v>
      </c>
      <c r="K307" s="1">
        <v>63</v>
      </c>
      <c r="L307" s="1">
        <v>5</v>
      </c>
      <c r="M307" s="1">
        <v>1</v>
      </c>
      <c r="N307" s="1">
        <v>87</v>
      </c>
      <c r="O307" s="1">
        <v>1</v>
      </c>
      <c r="P307" s="2" t="s">
        <v>727</v>
      </c>
      <c r="Q307" s="1">
        <v>75</v>
      </c>
      <c r="R307" s="1">
        <v>1</v>
      </c>
      <c r="S307" s="1">
        <v>1</v>
      </c>
      <c r="T307" s="1">
        <v>0</v>
      </c>
      <c r="U307" s="1">
        <v>0</v>
      </c>
      <c r="V307" s="1">
        <v>12</v>
      </c>
      <c r="W307" s="1">
        <v>0</v>
      </c>
      <c r="X307" s="17">
        <v>6</v>
      </c>
      <c r="Y307" s="1">
        <f t="shared" si="57"/>
        <v>399</v>
      </c>
      <c r="Z307" s="1">
        <f t="shared" si="58"/>
        <v>203</v>
      </c>
      <c r="AA307" s="15">
        <f t="shared" si="59"/>
        <v>0.66279069767441856</v>
      </c>
      <c r="AB307" s="15">
        <f t="shared" si="60"/>
        <v>0.33720930232558138</v>
      </c>
    </row>
    <row r="308" spans="1:38" x14ac:dyDescent="0.25">
      <c r="A308" s="2">
        <v>10</v>
      </c>
      <c r="B308" s="2" t="s">
        <v>35</v>
      </c>
      <c r="C308" s="2">
        <v>525</v>
      </c>
      <c r="D308" s="1" t="s">
        <v>366</v>
      </c>
      <c r="E308" s="1" t="s">
        <v>366</v>
      </c>
      <c r="F308" s="2">
        <v>2253</v>
      </c>
      <c r="G308" s="2" t="s">
        <v>11</v>
      </c>
      <c r="H308" s="1">
        <v>603</v>
      </c>
      <c r="I308" s="1">
        <v>12</v>
      </c>
      <c r="J308" s="1">
        <v>168</v>
      </c>
      <c r="K308" s="1">
        <v>54</v>
      </c>
      <c r="L308" s="1">
        <v>3</v>
      </c>
      <c r="M308" s="1">
        <v>3</v>
      </c>
      <c r="N308" s="1">
        <v>83</v>
      </c>
      <c r="O308" s="1">
        <v>3</v>
      </c>
      <c r="P308" s="2" t="s">
        <v>727</v>
      </c>
      <c r="Q308" s="1">
        <v>81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7">
        <v>0</v>
      </c>
      <c r="Y308" s="1">
        <f t="shared" si="57"/>
        <v>407</v>
      </c>
      <c r="Z308" s="1">
        <f t="shared" si="58"/>
        <v>196</v>
      </c>
      <c r="AA308" s="15">
        <f t="shared" si="59"/>
        <v>0.67495854063018246</v>
      </c>
      <c r="AB308" s="15">
        <f t="shared" si="60"/>
        <v>0.3250414593698176</v>
      </c>
    </row>
    <row r="309" spans="1:38" x14ac:dyDescent="0.25">
      <c r="A309" s="2">
        <v>11</v>
      </c>
      <c r="B309" s="2" t="s">
        <v>35</v>
      </c>
      <c r="C309" s="2">
        <v>525</v>
      </c>
      <c r="D309" s="1" t="s">
        <v>366</v>
      </c>
      <c r="E309" s="1" t="s">
        <v>367</v>
      </c>
      <c r="F309" s="2">
        <v>2254</v>
      </c>
      <c r="G309" s="2" t="s">
        <v>10</v>
      </c>
      <c r="H309" s="1">
        <v>560</v>
      </c>
      <c r="I309" s="1">
        <v>5</v>
      </c>
      <c r="J309" s="1">
        <v>90</v>
      </c>
      <c r="K309" s="1">
        <v>26</v>
      </c>
      <c r="L309" s="1">
        <v>1</v>
      </c>
      <c r="M309" s="1">
        <v>0</v>
      </c>
      <c r="N309" s="1">
        <v>94</v>
      </c>
      <c r="O309" s="1">
        <v>4</v>
      </c>
      <c r="P309" s="2" t="s">
        <v>727</v>
      </c>
      <c r="Q309" s="1">
        <v>151</v>
      </c>
      <c r="R309" s="1">
        <v>0</v>
      </c>
      <c r="S309" s="1">
        <v>0</v>
      </c>
      <c r="T309" s="1">
        <v>0</v>
      </c>
      <c r="U309" s="1">
        <v>0</v>
      </c>
      <c r="V309" s="1">
        <v>1</v>
      </c>
      <c r="W309" s="1">
        <v>0</v>
      </c>
      <c r="X309" s="17">
        <v>6</v>
      </c>
      <c r="Y309" s="1">
        <f t="shared" si="57"/>
        <v>378</v>
      </c>
      <c r="Z309" s="1">
        <f t="shared" si="58"/>
        <v>182</v>
      </c>
      <c r="AA309" s="15">
        <f t="shared" si="59"/>
        <v>0.67500000000000004</v>
      </c>
      <c r="AB309" s="15">
        <f t="shared" si="60"/>
        <v>0.32500000000000001</v>
      </c>
    </row>
    <row r="310" spans="1:38" x14ac:dyDescent="0.25">
      <c r="A310" s="2">
        <v>12</v>
      </c>
      <c r="B310" s="2" t="s">
        <v>35</v>
      </c>
      <c r="C310" s="2">
        <v>525</v>
      </c>
      <c r="D310" s="1" t="s">
        <v>366</v>
      </c>
      <c r="E310" s="1" t="s">
        <v>368</v>
      </c>
      <c r="F310" s="2">
        <v>2255</v>
      </c>
      <c r="G310" s="2" t="s">
        <v>10</v>
      </c>
      <c r="H310" s="1">
        <v>740</v>
      </c>
      <c r="I310" s="1">
        <v>0</v>
      </c>
      <c r="J310" s="1">
        <v>81</v>
      </c>
      <c r="K310" s="1">
        <v>162</v>
      </c>
      <c r="L310" s="1">
        <v>0</v>
      </c>
      <c r="M310" s="1">
        <v>23</v>
      </c>
      <c r="N310" s="1">
        <v>97</v>
      </c>
      <c r="O310" s="1">
        <v>4</v>
      </c>
      <c r="P310" s="2" t="s">
        <v>727</v>
      </c>
      <c r="Q310" s="1">
        <v>229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1</v>
      </c>
      <c r="X310" s="17">
        <v>11</v>
      </c>
      <c r="Y310" s="1">
        <f t="shared" si="57"/>
        <v>608</v>
      </c>
      <c r="Z310" s="1">
        <f t="shared" si="58"/>
        <v>132</v>
      </c>
      <c r="AA310" s="15">
        <f t="shared" si="59"/>
        <v>0.82162162162162167</v>
      </c>
      <c r="AB310" s="15">
        <f t="shared" si="60"/>
        <v>0.17837837837837839</v>
      </c>
    </row>
    <row r="311" spans="1:38" x14ac:dyDescent="0.25">
      <c r="A311" s="2">
        <v>13</v>
      </c>
      <c r="B311" s="2" t="s">
        <v>35</v>
      </c>
      <c r="C311" s="2">
        <v>525</v>
      </c>
      <c r="D311" s="1" t="s">
        <v>366</v>
      </c>
      <c r="E311" s="1" t="s">
        <v>369</v>
      </c>
      <c r="F311" s="2">
        <v>2256</v>
      </c>
      <c r="G311" s="2" t="s">
        <v>10</v>
      </c>
      <c r="H311" s="1">
        <v>115</v>
      </c>
      <c r="I311" s="1">
        <v>4</v>
      </c>
      <c r="J311" s="1">
        <v>7</v>
      </c>
      <c r="K311" s="1">
        <v>20</v>
      </c>
      <c r="L311" s="1">
        <v>0</v>
      </c>
      <c r="M311" s="1">
        <v>0</v>
      </c>
      <c r="N311" s="1">
        <v>7</v>
      </c>
      <c r="O311" s="1">
        <v>0</v>
      </c>
      <c r="P311" s="2" t="s">
        <v>727</v>
      </c>
      <c r="Q311" s="1">
        <v>44</v>
      </c>
      <c r="R311" s="1">
        <v>1</v>
      </c>
      <c r="S311" s="1">
        <v>0</v>
      </c>
      <c r="T311" s="1">
        <v>0</v>
      </c>
      <c r="U311" s="1">
        <v>1</v>
      </c>
      <c r="V311" s="1">
        <v>2</v>
      </c>
      <c r="W311" s="1">
        <v>0</v>
      </c>
      <c r="X311" s="17">
        <v>2</v>
      </c>
      <c r="Y311" s="1">
        <f t="shared" si="57"/>
        <v>88</v>
      </c>
      <c r="Z311" s="1">
        <f t="shared" si="58"/>
        <v>27</v>
      </c>
      <c r="AA311" s="15">
        <f t="shared" si="59"/>
        <v>0.76521739130434785</v>
      </c>
      <c r="AB311" s="15">
        <f t="shared" si="60"/>
        <v>0.23478260869565218</v>
      </c>
    </row>
    <row r="312" spans="1:38" x14ac:dyDescent="0.25">
      <c r="A312" s="2">
        <v>14</v>
      </c>
      <c r="B312" s="2" t="s">
        <v>35</v>
      </c>
      <c r="C312" s="2">
        <v>525</v>
      </c>
      <c r="D312" s="1" t="s">
        <v>366</v>
      </c>
      <c r="E312" s="1" t="s">
        <v>370</v>
      </c>
      <c r="F312" s="2">
        <v>2257</v>
      </c>
      <c r="G312" s="2" t="s">
        <v>10</v>
      </c>
      <c r="H312" s="1">
        <v>490</v>
      </c>
      <c r="I312" s="1">
        <v>9</v>
      </c>
      <c r="J312" s="1">
        <v>78</v>
      </c>
      <c r="K312" s="1">
        <v>55</v>
      </c>
      <c r="L312" s="1">
        <v>3</v>
      </c>
      <c r="M312" s="1">
        <v>2</v>
      </c>
      <c r="N312" s="1">
        <v>45</v>
      </c>
      <c r="O312" s="1">
        <v>2</v>
      </c>
      <c r="P312" s="2" t="s">
        <v>727</v>
      </c>
      <c r="Q312" s="1">
        <v>141</v>
      </c>
      <c r="R312" s="1">
        <v>1</v>
      </c>
      <c r="S312" s="1">
        <v>0</v>
      </c>
      <c r="T312" s="1">
        <v>0</v>
      </c>
      <c r="U312" s="1">
        <v>1</v>
      </c>
      <c r="V312" s="1">
        <v>4</v>
      </c>
      <c r="W312" s="1">
        <v>0</v>
      </c>
      <c r="X312" s="17">
        <v>5</v>
      </c>
      <c r="Y312" s="1">
        <f t="shared" si="57"/>
        <v>346</v>
      </c>
      <c r="Z312" s="1">
        <f t="shared" si="58"/>
        <v>144</v>
      </c>
      <c r="AA312" s="15">
        <f t="shared" si="59"/>
        <v>0.70612244897959187</v>
      </c>
      <c r="AB312" s="15">
        <f t="shared" si="60"/>
        <v>0.29387755102040819</v>
      </c>
    </row>
    <row r="313" spans="1:38" x14ac:dyDescent="0.25">
      <c r="A313" s="2">
        <v>15</v>
      </c>
      <c r="B313" s="2" t="s">
        <v>35</v>
      </c>
      <c r="C313" s="2">
        <v>525</v>
      </c>
      <c r="D313" s="1" t="s">
        <v>366</v>
      </c>
      <c r="E313" s="1" t="s">
        <v>370</v>
      </c>
      <c r="F313" s="2">
        <v>2257</v>
      </c>
      <c r="G313" s="2" t="s">
        <v>11</v>
      </c>
      <c r="H313" s="1">
        <v>490</v>
      </c>
      <c r="I313" s="1">
        <v>9</v>
      </c>
      <c r="J313" s="1">
        <v>94</v>
      </c>
      <c r="K313" s="1">
        <v>47</v>
      </c>
      <c r="L313" s="1">
        <v>2</v>
      </c>
      <c r="M313" s="1">
        <v>1</v>
      </c>
      <c r="N313" s="1">
        <v>41</v>
      </c>
      <c r="O313" s="1">
        <v>3</v>
      </c>
      <c r="P313" s="2" t="s">
        <v>727</v>
      </c>
      <c r="Q313" s="1">
        <v>154</v>
      </c>
      <c r="R313" s="1">
        <v>2</v>
      </c>
      <c r="S313" s="1">
        <v>0</v>
      </c>
      <c r="T313" s="1">
        <v>0</v>
      </c>
      <c r="U313" s="1">
        <v>0</v>
      </c>
      <c r="V313" s="1">
        <v>2</v>
      </c>
      <c r="W313" s="1">
        <v>0</v>
      </c>
      <c r="X313" s="17">
        <v>6</v>
      </c>
      <c r="Y313" s="1">
        <f t="shared" si="57"/>
        <v>361</v>
      </c>
      <c r="Z313" s="1">
        <f t="shared" si="58"/>
        <v>129</v>
      </c>
      <c r="AA313" s="15">
        <f t="shared" si="59"/>
        <v>0.73673469387755097</v>
      </c>
      <c r="AB313" s="15">
        <f t="shared" si="60"/>
        <v>0.26326530612244897</v>
      </c>
    </row>
    <row r="314" spans="1:38" x14ac:dyDescent="0.25">
      <c r="A314" s="3"/>
      <c r="D314" s="128" t="s">
        <v>706</v>
      </c>
      <c r="E314" s="129"/>
      <c r="F314" s="81">
        <f>COUNTIF(G299:G313,"B")</f>
        <v>9</v>
      </c>
      <c r="G314" s="81">
        <f>COUNTA(G299:G313)</f>
        <v>15</v>
      </c>
      <c r="H314" s="70">
        <f>SUM(H299:H313)</f>
        <v>7962</v>
      </c>
      <c r="I314" s="70">
        <f t="shared" ref="I314:X314" si="66">SUM(I299:I313)</f>
        <v>126</v>
      </c>
      <c r="J314" s="70">
        <f t="shared" si="66"/>
        <v>1536</v>
      </c>
      <c r="K314" s="70">
        <f t="shared" si="66"/>
        <v>888</v>
      </c>
      <c r="L314" s="70">
        <f t="shared" si="66"/>
        <v>26</v>
      </c>
      <c r="M314" s="70">
        <f t="shared" si="66"/>
        <v>55</v>
      </c>
      <c r="N314" s="70">
        <f t="shared" si="66"/>
        <v>1103</v>
      </c>
      <c r="O314" s="70">
        <f t="shared" si="66"/>
        <v>90</v>
      </c>
      <c r="P314" s="120" t="s">
        <v>727</v>
      </c>
      <c r="Q314" s="70">
        <f t="shared" si="66"/>
        <v>1414</v>
      </c>
      <c r="R314" s="70">
        <f t="shared" si="66"/>
        <v>213</v>
      </c>
      <c r="S314" s="70">
        <f t="shared" si="66"/>
        <v>4</v>
      </c>
      <c r="T314" s="70">
        <f t="shared" si="66"/>
        <v>2</v>
      </c>
      <c r="U314" s="70">
        <f t="shared" si="66"/>
        <v>7</v>
      </c>
      <c r="V314" s="70">
        <f t="shared" si="66"/>
        <v>295</v>
      </c>
      <c r="W314" s="70">
        <f t="shared" si="66"/>
        <v>1</v>
      </c>
      <c r="X314" s="70">
        <f t="shared" si="66"/>
        <v>71</v>
      </c>
      <c r="Y314" s="70">
        <f t="shared" ref="Y314" si="67">SUM(I314:X314)</f>
        <v>5831</v>
      </c>
      <c r="Z314" s="70">
        <f t="shared" ref="Z314" si="68">H314-Y314</f>
        <v>2131</v>
      </c>
      <c r="AA314" s="71">
        <f t="shared" ref="AA314" si="69">Y314/H314</f>
        <v>0.73235367997990453</v>
      </c>
      <c r="AB314" s="71">
        <f t="shared" ref="AB314" si="70">Z314/H314</f>
        <v>0.26764632002009547</v>
      </c>
    </row>
    <row r="315" spans="1:38" ht="8.25" customHeight="1" x14ac:dyDescent="0.25"/>
    <row r="316" spans="1:38" s="32" customFormat="1" x14ac:dyDescent="0.25">
      <c r="A316" s="31"/>
      <c r="B316" s="31"/>
      <c r="C316" s="31"/>
      <c r="E316" s="133" t="s">
        <v>51</v>
      </c>
      <c r="F316" s="134"/>
      <c r="G316" s="134"/>
      <c r="H316" s="134"/>
      <c r="I316" s="116" t="s">
        <v>0</v>
      </c>
      <c r="J316" s="116" t="s">
        <v>1</v>
      </c>
      <c r="K316" s="116" t="s">
        <v>2</v>
      </c>
      <c r="L316" s="116" t="s">
        <v>27</v>
      </c>
      <c r="M316" s="116" t="s">
        <v>3</v>
      </c>
      <c r="N316" s="116" t="s">
        <v>28</v>
      </c>
      <c r="O316" s="116" t="s">
        <v>25</v>
      </c>
      <c r="P316" s="116" t="s">
        <v>29</v>
      </c>
      <c r="Q316" s="116" t="s">
        <v>4</v>
      </c>
      <c r="R316" s="36" t="s">
        <v>26</v>
      </c>
      <c r="S316" s="37" t="s">
        <v>46</v>
      </c>
      <c r="T316" s="37"/>
      <c r="AA316" s="33"/>
      <c r="AB316" s="33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 spans="1:38" x14ac:dyDescent="0.25">
      <c r="A317" s="3"/>
      <c r="B317" s="3"/>
      <c r="C317" s="3"/>
      <c r="E317" s="134"/>
      <c r="F317" s="134"/>
      <c r="G317" s="134"/>
      <c r="H317" s="134"/>
      <c r="I317" s="96">
        <v>200</v>
      </c>
      <c r="J317" s="96">
        <v>1684</v>
      </c>
      <c r="K317" s="96">
        <v>965</v>
      </c>
      <c r="L317" s="96">
        <v>173</v>
      </c>
      <c r="M317" s="96">
        <v>130</v>
      </c>
      <c r="N317" s="96">
        <v>1103</v>
      </c>
      <c r="O317" s="96">
        <v>90</v>
      </c>
      <c r="P317" s="96" t="s">
        <v>727</v>
      </c>
      <c r="Q317" s="96">
        <v>1414</v>
      </c>
      <c r="R317" s="97">
        <f>W314</f>
        <v>1</v>
      </c>
      <c r="S317" s="98">
        <f>X314</f>
        <v>71</v>
      </c>
      <c r="T317" s="38"/>
      <c r="AA317" s="10"/>
      <c r="AB317" s="10"/>
    </row>
    <row r="318" spans="1:38" ht="7.5" customHeight="1" x14ac:dyDescent="0.25">
      <c r="A318" s="3"/>
      <c r="B318" s="3"/>
      <c r="C318" s="3"/>
      <c r="H318" s="12"/>
      <c r="I318" s="3"/>
      <c r="J318" s="3"/>
      <c r="K318" s="3"/>
      <c r="L318" s="3"/>
      <c r="M318" s="3"/>
      <c r="N318" s="3"/>
      <c r="O318" s="3"/>
      <c r="P318" s="3"/>
      <c r="Q318" s="3"/>
      <c r="R318" s="39"/>
      <c r="S318" s="40"/>
      <c r="T318" s="40"/>
      <c r="AA318" s="10"/>
      <c r="AB318" s="10"/>
    </row>
    <row r="319" spans="1:38" s="13" customFormat="1" x14ac:dyDescent="0.25">
      <c r="A319" s="34"/>
      <c r="B319" s="34"/>
      <c r="C319" s="34"/>
      <c r="E319" s="133" t="s">
        <v>52</v>
      </c>
      <c r="F319" s="133"/>
      <c r="G319" s="133"/>
      <c r="H319" s="133"/>
      <c r="I319" s="133" t="s">
        <v>530</v>
      </c>
      <c r="J319" s="134"/>
      <c r="K319" s="134"/>
      <c r="L319" s="133" t="s">
        <v>531</v>
      </c>
      <c r="M319" s="133"/>
      <c r="N319" s="116" t="s">
        <v>28</v>
      </c>
      <c r="O319" s="116" t="s">
        <v>25</v>
      </c>
      <c r="P319" s="116" t="s">
        <v>29</v>
      </c>
      <c r="Q319" s="116" t="s">
        <v>4</v>
      </c>
      <c r="AA319" s="35"/>
      <c r="AB319" s="35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 spans="1:38" x14ac:dyDescent="0.25">
      <c r="A320" s="3"/>
      <c r="B320" s="3"/>
      <c r="C320" s="3"/>
      <c r="E320" s="133"/>
      <c r="F320" s="133"/>
      <c r="G320" s="133"/>
      <c r="H320" s="133"/>
      <c r="I320" s="135">
        <f>I317+K317+M317</f>
        <v>1295</v>
      </c>
      <c r="J320" s="136"/>
      <c r="K320" s="136"/>
      <c r="L320" s="135">
        <f>J317+L317</f>
        <v>1857</v>
      </c>
      <c r="M320" s="136"/>
      <c r="N320" s="117">
        <f>N317</f>
        <v>1103</v>
      </c>
      <c r="O320" s="117">
        <f>O317</f>
        <v>90</v>
      </c>
      <c r="P320" s="117" t="str">
        <f>P317</f>
        <v>N.P.</v>
      </c>
      <c r="Q320" s="117">
        <f>Q317</f>
        <v>1414</v>
      </c>
      <c r="AA320" s="10"/>
      <c r="AB320" s="10"/>
    </row>
    <row r="322" spans="1:28" x14ac:dyDescent="0.25">
      <c r="A322" s="2">
        <v>1</v>
      </c>
      <c r="B322" s="2" t="s">
        <v>35</v>
      </c>
      <c r="C322" s="2">
        <v>557</v>
      </c>
      <c r="D322" s="1" t="s">
        <v>119</v>
      </c>
      <c r="E322" s="1" t="s">
        <v>119</v>
      </c>
      <c r="F322" s="2">
        <v>2394</v>
      </c>
      <c r="G322" s="2" t="s">
        <v>10</v>
      </c>
      <c r="H322" s="1">
        <v>549</v>
      </c>
      <c r="I322" s="1">
        <v>4</v>
      </c>
      <c r="J322" s="1">
        <v>204</v>
      </c>
      <c r="K322" s="1">
        <v>108</v>
      </c>
      <c r="L322" s="1">
        <v>5</v>
      </c>
      <c r="M322" s="1">
        <v>2</v>
      </c>
      <c r="N322" s="1">
        <v>9</v>
      </c>
      <c r="O322" s="2" t="s">
        <v>727</v>
      </c>
      <c r="P322" s="1">
        <v>34</v>
      </c>
      <c r="Q322" s="2" t="s">
        <v>727</v>
      </c>
      <c r="R322" s="1">
        <v>4</v>
      </c>
      <c r="S322" s="1">
        <v>0</v>
      </c>
      <c r="T322" s="1">
        <v>0</v>
      </c>
      <c r="U322" s="1">
        <v>5</v>
      </c>
      <c r="V322" s="1">
        <v>21</v>
      </c>
      <c r="W322" s="1">
        <v>0</v>
      </c>
      <c r="X322" s="17">
        <v>5</v>
      </c>
      <c r="Y322" s="1">
        <f t="shared" si="57"/>
        <v>401</v>
      </c>
      <c r="Z322" s="1">
        <f t="shared" si="58"/>
        <v>148</v>
      </c>
      <c r="AA322" s="15">
        <f t="shared" si="59"/>
        <v>0.73041894353369763</v>
      </c>
      <c r="AB322" s="15">
        <f t="shared" si="60"/>
        <v>0.26958105646630237</v>
      </c>
    </row>
    <row r="323" spans="1:28" x14ac:dyDescent="0.25">
      <c r="A323" s="2">
        <v>2</v>
      </c>
      <c r="B323" s="2" t="s">
        <v>35</v>
      </c>
      <c r="C323" s="2">
        <v>557</v>
      </c>
      <c r="D323" s="1" t="s">
        <v>119</v>
      </c>
      <c r="E323" s="1" t="s">
        <v>119</v>
      </c>
      <c r="F323" s="2">
        <v>2394</v>
      </c>
      <c r="G323" s="2" t="s">
        <v>11</v>
      </c>
      <c r="H323" s="1">
        <v>550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8</v>
      </c>
      <c r="O323" s="2" t="s">
        <v>727</v>
      </c>
      <c r="P323" s="1">
        <v>31</v>
      </c>
      <c r="Q323" s="2" t="s">
        <v>727</v>
      </c>
      <c r="R323" s="1">
        <v>174</v>
      </c>
      <c r="S323" s="1">
        <v>0</v>
      </c>
      <c r="T323" s="1">
        <v>0</v>
      </c>
      <c r="U323" s="1">
        <v>0</v>
      </c>
      <c r="V323" s="1">
        <v>188</v>
      </c>
      <c r="W323" s="1">
        <v>0</v>
      </c>
      <c r="X323" s="17">
        <v>7</v>
      </c>
      <c r="Y323" s="1">
        <f t="shared" si="57"/>
        <v>408</v>
      </c>
      <c r="Z323" s="1">
        <f t="shared" si="58"/>
        <v>142</v>
      </c>
      <c r="AA323" s="15">
        <f t="shared" si="59"/>
        <v>0.74181818181818182</v>
      </c>
      <c r="AB323" s="15">
        <f t="shared" si="60"/>
        <v>0.25818181818181818</v>
      </c>
    </row>
    <row r="324" spans="1:28" x14ac:dyDescent="0.25">
      <c r="A324" s="2">
        <v>3</v>
      </c>
      <c r="B324" s="2" t="s">
        <v>35</v>
      </c>
      <c r="C324" s="2">
        <v>557</v>
      </c>
      <c r="D324" s="1" t="s">
        <v>119</v>
      </c>
      <c r="E324" s="1" t="s">
        <v>119</v>
      </c>
      <c r="F324" s="2">
        <v>2395</v>
      </c>
      <c r="G324" s="2" t="s">
        <v>10</v>
      </c>
      <c r="H324" s="1">
        <v>434</v>
      </c>
      <c r="I324" s="1">
        <v>10</v>
      </c>
      <c r="J324" s="1">
        <v>137</v>
      </c>
      <c r="K324" s="1">
        <v>123</v>
      </c>
      <c r="L324" s="1">
        <v>4</v>
      </c>
      <c r="M324" s="1">
        <v>1</v>
      </c>
      <c r="N324" s="1">
        <v>17</v>
      </c>
      <c r="O324" s="2" t="s">
        <v>727</v>
      </c>
      <c r="P324" s="1">
        <v>15</v>
      </c>
      <c r="Q324" s="2" t="s">
        <v>727</v>
      </c>
      <c r="R324" s="1">
        <v>4</v>
      </c>
      <c r="S324" s="1">
        <v>2</v>
      </c>
      <c r="T324" s="1">
        <v>0</v>
      </c>
      <c r="U324" s="1">
        <v>1</v>
      </c>
      <c r="V324" s="1">
        <v>7</v>
      </c>
      <c r="W324" s="1">
        <v>1</v>
      </c>
      <c r="X324" s="17">
        <v>6</v>
      </c>
      <c r="Y324" s="1">
        <f t="shared" si="57"/>
        <v>328</v>
      </c>
      <c r="Z324" s="1">
        <f t="shared" si="58"/>
        <v>106</v>
      </c>
      <c r="AA324" s="15">
        <f t="shared" si="59"/>
        <v>0.75576036866359442</v>
      </c>
      <c r="AB324" s="15">
        <f t="shared" si="60"/>
        <v>0.24423963133640553</v>
      </c>
    </row>
    <row r="325" spans="1:28" x14ac:dyDescent="0.25">
      <c r="A325" s="2">
        <v>4</v>
      </c>
      <c r="B325" s="2" t="s">
        <v>35</v>
      </c>
      <c r="C325" s="2">
        <v>557</v>
      </c>
      <c r="D325" s="1" t="s">
        <v>119</v>
      </c>
      <c r="E325" s="1" t="s">
        <v>119</v>
      </c>
      <c r="F325" s="2">
        <v>2395</v>
      </c>
      <c r="G325" s="2" t="s">
        <v>11</v>
      </c>
      <c r="H325" s="1"/>
      <c r="I325" s="144" t="s">
        <v>729</v>
      </c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  <c r="AA325" s="145"/>
      <c r="AB325" s="146"/>
    </row>
    <row r="326" spans="1:28" x14ac:dyDescent="0.25">
      <c r="A326" s="2">
        <v>5</v>
      </c>
      <c r="B326" s="2" t="s">
        <v>35</v>
      </c>
      <c r="C326" s="2">
        <v>557</v>
      </c>
      <c r="D326" s="1" t="s">
        <v>119</v>
      </c>
      <c r="E326" s="1" t="s">
        <v>119</v>
      </c>
      <c r="F326" s="2">
        <v>2396</v>
      </c>
      <c r="G326" s="2" t="s">
        <v>10</v>
      </c>
      <c r="H326" s="1">
        <v>705</v>
      </c>
      <c r="I326" s="1">
        <v>9</v>
      </c>
      <c r="J326" s="1">
        <v>181</v>
      </c>
      <c r="K326" s="1">
        <v>243</v>
      </c>
      <c r="L326" s="1">
        <v>5</v>
      </c>
      <c r="M326" s="1">
        <v>2</v>
      </c>
      <c r="N326" s="1">
        <v>25</v>
      </c>
      <c r="O326" s="2" t="s">
        <v>727</v>
      </c>
      <c r="P326" s="1">
        <v>22</v>
      </c>
      <c r="Q326" s="2" t="s">
        <v>727</v>
      </c>
      <c r="R326" s="1">
        <v>10</v>
      </c>
      <c r="S326" s="1">
        <v>2</v>
      </c>
      <c r="T326" s="1">
        <v>0</v>
      </c>
      <c r="U326" s="1">
        <v>3</v>
      </c>
      <c r="V326" s="1">
        <v>13</v>
      </c>
      <c r="W326" s="1">
        <v>0</v>
      </c>
      <c r="X326" s="17">
        <v>2</v>
      </c>
      <c r="Y326" s="1">
        <f t="shared" si="57"/>
        <v>517</v>
      </c>
      <c r="Z326" s="1">
        <f t="shared" si="58"/>
        <v>188</v>
      </c>
      <c r="AA326" s="15">
        <f t="shared" si="59"/>
        <v>0.73333333333333328</v>
      </c>
      <c r="AB326" s="15">
        <f t="shared" si="60"/>
        <v>0.26666666666666666</v>
      </c>
    </row>
    <row r="327" spans="1:28" x14ac:dyDescent="0.25">
      <c r="A327" s="2">
        <v>6</v>
      </c>
      <c r="B327" s="2" t="s">
        <v>35</v>
      </c>
      <c r="C327" s="2">
        <v>557</v>
      </c>
      <c r="D327" s="1" t="s">
        <v>119</v>
      </c>
      <c r="E327" s="1" t="s">
        <v>119</v>
      </c>
      <c r="F327" s="2">
        <v>2397</v>
      </c>
      <c r="G327" s="2" t="s">
        <v>10</v>
      </c>
      <c r="H327" s="1">
        <v>420</v>
      </c>
      <c r="I327" s="1">
        <v>6</v>
      </c>
      <c r="J327" s="1">
        <v>142</v>
      </c>
      <c r="K327" s="1">
        <v>134</v>
      </c>
      <c r="L327" s="1">
        <v>1</v>
      </c>
      <c r="M327" s="1">
        <v>4</v>
      </c>
      <c r="N327" s="1">
        <v>10</v>
      </c>
      <c r="O327" s="2" t="s">
        <v>727</v>
      </c>
      <c r="P327" s="1">
        <v>22</v>
      </c>
      <c r="Q327" s="2" t="s">
        <v>727</v>
      </c>
      <c r="R327" s="1">
        <v>6</v>
      </c>
      <c r="S327" s="1">
        <v>0</v>
      </c>
      <c r="T327" s="1">
        <v>0</v>
      </c>
      <c r="U327" s="1">
        <v>3</v>
      </c>
      <c r="V327" s="1">
        <v>10</v>
      </c>
      <c r="W327" s="1">
        <v>0</v>
      </c>
      <c r="X327" s="17">
        <v>4</v>
      </c>
      <c r="Y327" s="1">
        <f t="shared" si="57"/>
        <v>342</v>
      </c>
      <c r="Z327" s="1">
        <f t="shared" si="58"/>
        <v>78</v>
      </c>
      <c r="AA327" s="15">
        <f t="shared" si="59"/>
        <v>0.81428571428571428</v>
      </c>
      <c r="AB327" s="15">
        <f t="shared" si="60"/>
        <v>0.18571428571428572</v>
      </c>
    </row>
    <row r="328" spans="1:28" x14ac:dyDescent="0.25">
      <c r="A328" s="2">
        <v>7</v>
      </c>
      <c r="B328" s="2" t="s">
        <v>35</v>
      </c>
      <c r="C328" s="2">
        <v>557</v>
      </c>
      <c r="D328" s="1" t="s">
        <v>119</v>
      </c>
      <c r="E328" s="1" t="s">
        <v>119</v>
      </c>
      <c r="F328" s="2">
        <v>2397</v>
      </c>
      <c r="G328" s="2" t="s">
        <v>11</v>
      </c>
      <c r="H328" s="1">
        <v>421</v>
      </c>
      <c r="I328" s="1">
        <v>5</v>
      </c>
      <c r="J328" s="1">
        <v>149</v>
      </c>
      <c r="K328" s="1">
        <v>118</v>
      </c>
      <c r="L328" s="1">
        <v>3</v>
      </c>
      <c r="M328" s="1">
        <v>5</v>
      </c>
      <c r="N328" s="1">
        <v>3</v>
      </c>
      <c r="O328" s="2" t="s">
        <v>727</v>
      </c>
      <c r="P328" s="1">
        <v>30</v>
      </c>
      <c r="Q328" s="2" t="s">
        <v>727</v>
      </c>
      <c r="R328" s="1">
        <v>5</v>
      </c>
      <c r="S328" s="1">
        <v>0</v>
      </c>
      <c r="T328" s="1">
        <v>0</v>
      </c>
      <c r="U328" s="1">
        <v>2</v>
      </c>
      <c r="V328" s="1">
        <v>9</v>
      </c>
      <c r="W328" s="1">
        <v>0</v>
      </c>
      <c r="X328" s="17">
        <v>4</v>
      </c>
      <c r="Y328" s="1">
        <f t="shared" si="57"/>
        <v>333</v>
      </c>
      <c r="Z328" s="1">
        <f t="shared" si="58"/>
        <v>88</v>
      </c>
      <c r="AA328" s="15">
        <f t="shared" si="59"/>
        <v>0.79097387173396672</v>
      </c>
      <c r="AB328" s="15">
        <f t="shared" si="60"/>
        <v>0.20902612826603326</v>
      </c>
    </row>
    <row r="329" spans="1:28" x14ac:dyDescent="0.25">
      <c r="A329" s="2">
        <v>8</v>
      </c>
      <c r="B329" s="2" t="s">
        <v>35</v>
      </c>
      <c r="C329" s="2">
        <v>557</v>
      </c>
      <c r="D329" s="1" t="s">
        <v>119</v>
      </c>
      <c r="E329" s="1" t="s">
        <v>119</v>
      </c>
      <c r="F329" s="2">
        <v>2398</v>
      </c>
      <c r="G329" s="2" t="s">
        <v>10</v>
      </c>
      <c r="H329" s="1">
        <v>398</v>
      </c>
      <c r="I329" s="1">
        <v>11</v>
      </c>
      <c r="J329" s="1">
        <v>125</v>
      </c>
      <c r="K329" s="1">
        <v>114</v>
      </c>
      <c r="L329" s="1">
        <v>2</v>
      </c>
      <c r="M329" s="1">
        <v>7</v>
      </c>
      <c r="N329" s="1">
        <v>12</v>
      </c>
      <c r="O329" s="2" t="s">
        <v>727</v>
      </c>
      <c r="P329" s="1">
        <v>22</v>
      </c>
      <c r="Q329" s="2" t="s">
        <v>727</v>
      </c>
      <c r="R329" s="1">
        <v>7</v>
      </c>
      <c r="S329" s="1">
        <v>1</v>
      </c>
      <c r="T329" s="1">
        <v>0</v>
      </c>
      <c r="U329" s="1">
        <v>2</v>
      </c>
      <c r="V329" s="1">
        <v>14</v>
      </c>
      <c r="W329" s="1">
        <v>0</v>
      </c>
      <c r="X329" s="17">
        <v>2</v>
      </c>
      <c r="Y329" s="1">
        <f t="shared" si="57"/>
        <v>319</v>
      </c>
      <c r="Z329" s="1">
        <f t="shared" si="58"/>
        <v>79</v>
      </c>
      <c r="AA329" s="15">
        <f t="shared" si="59"/>
        <v>0.80150753768844218</v>
      </c>
      <c r="AB329" s="15">
        <f t="shared" si="60"/>
        <v>0.19849246231155779</v>
      </c>
    </row>
    <row r="330" spans="1:28" x14ac:dyDescent="0.25">
      <c r="A330" s="2">
        <v>9</v>
      </c>
      <c r="B330" s="2" t="s">
        <v>35</v>
      </c>
      <c r="C330" s="2">
        <v>557</v>
      </c>
      <c r="D330" s="1" t="s">
        <v>119</v>
      </c>
      <c r="E330" s="1" t="s">
        <v>119</v>
      </c>
      <c r="F330" s="2">
        <v>2398</v>
      </c>
      <c r="G330" s="2" t="s">
        <v>11</v>
      </c>
      <c r="H330" s="1"/>
      <c r="I330" s="144" t="s">
        <v>729</v>
      </c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145"/>
      <c r="Z330" s="145"/>
      <c r="AA330" s="145"/>
      <c r="AB330" s="146"/>
    </row>
    <row r="331" spans="1:28" x14ac:dyDescent="0.25">
      <c r="A331" s="2">
        <v>10</v>
      </c>
      <c r="B331" s="2" t="s">
        <v>35</v>
      </c>
      <c r="C331" s="2">
        <v>557</v>
      </c>
      <c r="D331" s="1" t="s">
        <v>119</v>
      </c>
      <c r="E331" s="1" t="s">
        <v>119</v>
      </c>
      <c r="F331" s="2">
        <v>2399</v>
      </c>
      <c r="G331" s="2" t="s">
        <v>10</v>
      </c>
      <c r="H331" s="1">
        <v>664</v>
      </c>
      <c r="I331" s="1">
        <v>25</v>
      </c>
      <c r="J331" s="1">
        <v>130</v>
      </c>
      <c r="K331" s="1">
        <v>197</v>
      </c>
      <c r="L331" s="1">
        <v>0</v>
      </c>
      <c r="M331" s="1">
        <v>8</v>
      </c>
      <c r="N331" s="1">
        <v>41</v>
      </c>
      <c r="O331" s="2" t="s">
        <v>727</v>
      </c>
      <c r="P331" s="1">
        <v>48</v>
      </c>
      <c r="Q331" s="2" t="s">
        <v>727</v>
      </c>
      <c r="R331" s="1">
        <v>10</v>
      </c>
      <c r="S331" s="1">
        <v>0</v>
      </c>
      <c r="T331" s="1">
        <v>0</v>
      </c>
      <c r="U331" s="1">
        <v>7</v>
      </c>
      <c r="V331" s="1">
        <v>9</v>
      </c>
      <c r="W331" s="1">
        <v>0</v>
      </c>
      <c r="X331" s="17">
        <v>7</v>
      </c>
      <c r="Y331" s="1">
        <f t="shared" si="57"/>
        <v>482</v>
      </c>
      <c r="Z331" s="1">
        <f t="shared" si="58"/>
        <v>182</v>
      </c>
      <c r="AA331" s="15">
        <f t="shared" si="59"/>
        <v>0.72590361445783136</v>
      </c>
      <c r="AB331" s="15">
        <f t="shared" si="60"/>
        <v>0.2740963855421687</v>
      </c>
    </row>
    <row r="332" spans="1:28" x14ac:dyDescent="0.25">
      <c r="A332" s="2">
        <v>11</v>
      </c>
      <c r="B332" s="2" t="s">
        <v>35</v>
      </c>
      <c r="C332" s="2">
        <v>557</v>
      </c>
      <c r="D332" s="1" t="s">
        <v>119</v>
      </c>
      <c r="E332" s="1" t="s">
        <v>119</v>
      </c>
      <c r="F332" s="2">
        <v>2400</v>
      </c>
      <c r="G332" s="2" t="s">
        <v>10</v>
      </c>
      <c r="H332" s="1">
        <v>738</v>
      </c>
      <c r="I332" s="1">
        <v>12</v>
      </c>
      <c r="J332" s="1">
        <v>159</v>
      </c>
      <c r="K332" s="1">
        <v>301</v>
      </c>
      <c r="L332" s="1">
        <v>3</v>
      </c>
      <c r="M332" s="1">
        <v>5</v>
      </c>
      <c r="N332" s="1">
        <v>27</v>
      </c>
      <c r="O332" s="2" t="s">
        <v>727</v>
      </c>
      <c r="P332" s="1">
        <v>23</v>
      </c>
      <c r="Q332" s="2" t="s">
        <v>727</v>
      </c>
      <c r="R332" s="1">
        <v>13</v>
      </c>
      <c r="S332" s="1">
        <v>0</v>
      </c>
      <c r="T332" s="1">
        <v>0</v>
      </c>
      <c r="U332" s="1">
        <v>6</v>
      </c>
      <c r="V332" s="1">
        <v>12</v>
      </c>
      <c r="W332" s="1">
        <v>0</v>
      </c>
      <c r="X332" s="17">
        <v>6</v>
      </c>
      <c r="Y332" s="1">
        <f t="shared" si="57"/>
        <v>567</v>
      </c>
      <c r="Z332" s="1">
        <f t="shared" si="58"/>
        <v>171</v>
      </c>
      <c r="AA332" s="15">
        <f t="shared" si="59"/>
        <v>0.76829268292682928</v>
      </c>
      <c r="AB332" s="15">
        <f t="shared" si="60"/>
        <v>0.23170731707317074</v>
      </c>
    </row>
    <row r="333" spans="1:28" x14ac:dyDescent="0.25">
      <c r="A333" s="2">
        <v>12</v>
      </c>
      <c r="B333" s="2" t="s">
        <v>35</v>
      </c>
      <c r="C333" s="2">
        <v>557</v>
      </c>
      <c r="D333" s="1" t="s">
        <v>119</v>
      </c>
      <c r="E333" s="1" t="s">
        <v>119</v>
      </c>
      <c r="F333" s="2">
        <v>2401</v>
      </c>
      <c r="G333" s="2" t="s">
        <v>10</v>
      </c>
      <c r="H333" s="1">
        <v>598</v>
      </c>
      <c r="I333" s="1">
        <v>11</v>
      </c>
      <c r="J333" s="1">
        <v>157</v>
      </c>
      <c r="K333" s="1">
        <v>201</v>
      </c>
      <c r="L333" s="1">
        <v>4</v>
      </c>
      <c r="M333" s="1">
        <v>4</v>
      </c>
      <c r="N333" s="1">
        <v>12</v>
      </c>
      <c r="O333" s="2" t="s">
        <v>727</v>
      </c>
      <c r="P333" s="1">
        <v>17</v>
      </c>
      <c r="Q333" s="2" t="s">
        <v>727</v>
      </c>
      <c r="R333" s="1">
        <v>10</v>
      </c>
      <c r="S333" s="1">
        <v>2</v>
      </c>
      <c r="T333" s="1">
        <v>0</v>
      </c>
      <c r="U333" s="1">
        <v>5</v>
      </c>
      <c r="V333" s="1">
        <v>16</v>
      </c>
      <c r="W333" s="1">
        <v>0</v>
      </c>
      <c r="X333" s="17">
        <v>7</v>
      </c>
      <c r="Y333" s="1">
        <f t="shared" si="57"/>
        <v>446</v>
      </c>
      <c r="Z333" s="1">
        <f t="shared" si="58"/>
        <v>152</v>
      </c>
      <c r="AA333" s="15">
        <f t="shared" si="59"/>
        <v>0.74581939799331098</v>
      </c>
      <c r="AB333" s="15">
        <f t="shared" si="60"/>
        <v>0.25418060200668896</v>
      </c>
    </row>
    <row r="334" spans="1:28" x14ac:dyDescent="0.25">
      <c r="A334" s="2">
        <v>13</v>
      </c>
      <c r="B334" s="2" t="s">
        <v>35</v>
      </c>
      <c r="C334" s="2">
        <v>557</v>
      </c>
      <c r="D334" s="1" t="s">
        <v>119</v>
      </c>
      <c r="E334" s="1" t="s">
        <v>119</v>
      </c>
      <c r="F334" s="2">
        <v>2401</v>
      </c>
      <c r="G334" s="2" t="s">
        <v>11</v>
      </c>
      <c r="H334" s="1">
        <v>599</v>
      </c>
      <c r="I334" s="1">
        <v>5</v>
      </c>
      <c r="J334" s="1">
        <v>133</v>
      </c>
      <c r="K334" s="1">
        <v>224</v>
      </c>
      <c r="L334" s="1">
        <v>0</v>
      </c>
      <c r="M334" s="1">
        <v>7</v>
      </c>
      <c r="N334" s="1">
        <v>9</v>
      </c>
      <c r="O334" s="2" t="s">
        <v>727</v>
      </c>
      <c r="P334" s="1">
        <v>23</v>
      </c>
      <c r="Q334" s="2" t="s">
        <v>727</v>
      </c>
      <c r="R334" s="1">
        <v>11</v>
      </c>
      <c r="S334" s="1">
        <v>0</v>
      </c>
      <c r="T334" s="1">
        <v>1</v>
      </c>
      <c r="U334" s="1">
        <v>5</v>
      </c>
      <c r="V334" s="1">
        <v>19</v>
      </c>
      <c r="W334" s="1">
        <v>0</v>
      </c>
      <c r="X334" s="17">
        <v>8</v>
      </c>
      <c r="Y334" s="1">
        <f t="shared" si="57"/>
        <v>445</v>
      </c>
      <c r="Z334" s="1">
        <f t="shared" si="58"/>
        <v>154</v>
      </c>
      <c r="AA334" s="15">
        <f t="shared" si="59"/>
        <v>0.74290484140233726</v>
      </c>
      <c r="AB334" s="15">
        <f t="shared" si="60"/>
        <v>0.2570951585976628</v>
      </c>
    </row>
    <row r="335" spans="1:28" x14ac:dyDescent="0.25">
      <c r="A335" s="2">
        <v>14</v>
      </c>
      <c r="B335" s="2" t="s">
        <v>35</v>
      </c>
      <c r="C335" s="2">
        <v>557</v>
      </c>
      <c r="D335" s="1" t="s">
        <v>119</v>
      </c>
      <c r="E335" s="1" t="s">
        <v>119</v>
      </c>
      <c r="F335" s="2">
        <v>2402</v>
      </c>
      <c r="G335" s="2" t="s">
        <v>10</v>
      </c>
      <c r="H335" s="1">
        <v>687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14</v>
      </c>
      <c r="O335" s="2" t="s">
        <v>727</v>
      </c>
      <c r="P335" s="1">
        <v>29</v>
      </c>
      <c r="Q335" s="2" t="s">
        <v>727</v>
      </c>
      <c r="R335" s="1">
        <v>205</v>
      </c>
      <c r="S335" s="1">
        <v>0</v>
      </c>
      <c r="T335" s="1">
        <v>0</v>
      </c>
      <c r="U335" s="1">
        <v>0</v>
      </c>
      <c r="V335" s="1">
        <v>263</v>
      </c>
      <c r="W335" s="1">
        <v>0</v>
      </c>
      <c r="X335" s="17">
        <v>7</v>
      </c>
      <c r="Y335" s="1">
        <f t="shared" si="57"/>
        <v>518</v>
      </c>
      <c r="Z335" s="1">
        <f t="shared" si="58"/>
        <v>169</v>
      </c>
      <c r="AA335" s="15">
        <f t="shared" si="59"/>
        <v>0.75400291120815133</v>
      </c>
      <c r="AB335" s="15">
        <f t="shared" si="60"/>
        <v>0.24599708879184862</v>
      </c>
    </row>
    <row r="336" spans="1:28" x14ac:dyDescent="0.25">
      <c r="A336" s="2">
        <v>15</v>
      </c>
      <c r="B336" s="2" t="s">
        <v>35</v>
      </c>
      <c r="C336" s="2">
        <v>557</v>
      </c>
      <c r="D336" s="1" t="s">
        <v>119</v>
      </c>
      <c r="E336" s="1" t="s">
        <v>119</v>
      </c>
      <c r="F336" s="2">
        <v>2402</v>
      </c>
      <c r="G336" s="2" t="s">
        <v>11</v>
      </c>
      <c r="H336" s="1">
        <v>687</v>
      </c>
      <c r="I336" s="1">
        <v>22</v>
      </c>
      <c r="J336" s="1">
        <v>262</v>
      </c>
      <c r="K336" s="1">
        <v>153</v>
      </c>
      <c r="L336" s="1">
        <v>1</v>
      </c>
      <c r="M336" s="1">
        <v>5</v>
      </c>
      <c r="N336" s="1">
        <v>14</v>
      </c>
      <c r="O336" s="2" t="s">
        <v>727</v>
      </c>
      <c r="P336" s="1">
        <v>24</v>
      </c>
      <c r="Q336" s="2" t="s">
        <v>727</v>
      </c>
      <c r="R336" s="1">
        <v>8</v>
      </c>
      <c r="S336" s="1">
        <v>0</v>
      </c>
      <c r="T336" s="1">
        <v>0</v>
      </c>
      <c r="U336" s="1">
        <v>4</v>
      </c>
      <c r="V336" s="1">
        <v>13</v>
      </c>
      <c r="W336" s="1">
        <v>0</v>
      </c>
      <c r="X336" s="17">
        <v>10</v>
      </c>
      <c r="Y336" s="1">
        <f t="shared" si="57"/>
        <v>516</v>
      </c>
      <c r="Z336" s="1">
        <f t="shared" si="58"/>
        <v>171</v>
      </c>
      <c r="AA336" s="15">
        <f t="shared" si="59"/>
        <v>0.75109170305676853</v>
      </c>
      <c r="AB336" s="15">
        <f t="shared" si="60"/>
        <v>0.24890829694323144</v>
      </c>
    </row>
    <row r="337" spans="1:38" x14ac:dyDescent="0.25">
      <c r="A337" s="2">
        <v>16</v>
      </c>
      <c r="B337" s="2" t="s">
        <v>35</v>
      </c>
      <c r="C337" s="2">
        <v>557</v>
      </c>
      <c r="D337" s="1" t="s">
        <v>119</v>
      </c>
      <c r="E337" s="1" t="s">
        <v>119</v>
      </c>
      <c r="F337" s="2">
        <v>2403</v>
      </c>
      <c r="G337" s="2" t="s">
        <v>10</v>
      </c>
      <c r="H337" s="1">
        <v>505</v>
      </c>
      <c r="I337" s="1">
        <v>7</v>
      </c>
      <c r="J337" s="1">
        <v>154</v>
      </c>
      <c r="K337" s="1">
        <v>176</v>
      </c>
      <c r="L337" s="1">
        <v>3</v>
      </c>
      <c r="M337" s="1">
        <v>6</v>
      </c>
      <c r="N337" s="1">
        <v>15</v>
      </c>
      <c r="O337" s="2" t="s">
        <v>727</v>
      </c>
      <c r="P337" s="1">
        <v>19</v>
      </c>
      <c r="Q337" s="2" t="s">
        <v>727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7">
        <v>2</v>
      </c>
      <c r="Y337" s="1">
        <f t="shared" si="57"/>
        <v>382</v>
      </c>
      <c r="Z337" s="1">
        <f t="shared" si="58"/>
        <v>123</v>
      </c>
      <c r="AA337" s="15">
        <f t="shared" si="59"/>
        <v>0.75643564356435644</v>
      </c>
      <c r="AB337" s="15">
        <f t="shared" si="60"/>
        <v>0.24356435643564356</v>
      </c>
    </row>
    <row r="338" spans="1:38" x14ac:dyDescent="0.25">
      <c r="A338" s="2">
        <v>17</v>
      </c>
      <c r="B338" s="2" t="s">
        <v>35</v>
      </c>
      <c r="C338" s="2">
        <v>557</v>
      </c>
      <c r="D338" s="1" t="s">
        <v>119</v>
      </c>
      <c r="E338" s="1" t="s">
        <v>119</v>
      </c>
      <c r="F338" s="2">
        <v>2403</v>
      </c>
      <c r="G338" s="2" t="s">
        <v>11</v>
      </c>
      <c r="H338" s="1">
        <v>506</v>
      </c>
      <c r="I338" s="1">
        <v>8</v>
      </c>
      <c r="J338" s="1">
        <v>187</v>
      </c>
      <c r="K338" s="1">
        <v>123</v>
      </c>
      <c r="L338" s="1">
        <v>5</v>
      </c>
      <c r="M338" s="1">
        <v>3</v>
      </c>
      <c r="N338" s="1">
        <v>15</v>
      </c>
      <c r="O338" s="2" t="s">
        <v>727</v>
      </c>
      <c r="P338" s="1">
        <v>20</v>
      </c>
      <c r="Q338" s="2" t="s">
        <v>727</v>
      </c>
      <c r="R338" s="1">
        <v>8</v>
      </c>
      <c r="S338" s="1">
        <v>0</v>
      </c>
      <c r="T338" s="1">
        <v>0</v>
      </c>
      <c r="U338" s="1">
        <v>0</v>
      </c>
      <c r="V338" s="1">
        <v>15</v>
      </c>
      <c r="W338" s="1">
        <v>0</v>
      </c>
      <c r="X338" s="17">
        <v>7</v>
      </c>
      <c r="Y338" s="1">
        <f t="shared" si="57"/>
        <v>391</v>
      </c>
      <c r="Z338" s="1">
        <f t="shared" si="58"/>
        <v>115</v>
      </c>
      <c r="AA338" s="15">
        <f t="shared" si="59"/>
        <v>0.77272727272727271</v>
      </c>
      <c r="AB338" s="15">
        <f t="shared" si="60"/>
        <v>0.22727272727272727</v>
      </c>
    </row>
    <row r="339" spans="1:38" x14ac:dyDescent="0.25">
      <c r="A339" s="2">
        <v>18</v>
      </c>
      <c r="B339" s="2" t="s">
        <v>35</v>
      </c>
      <c r="C339" s="2">
        <v>557</v>
      </c>
      <c r="D339" s="1" t="s">
        <v>119</v>
      </c>
      <c r="E339" s="1" t="s">
        <v>119</v>
      </c>
      <c r="F339" s="2">
        <v>2404</v>
      </c>
      <c r="G339" s="2" t="s">
        <v>10</v>
      </c>
      <c r="H339" s="1">
        <v>432</v>
      </c>
      <c r="I339" s="1">
        <v>5</v>
      </c>
      <c r="J339" s="1">
        <v>161</v>
      </c>
      <c r="K339" s="1">
        <v>99</v>
      </c>
      <c r="L339" s="1">
        <v>0</v>
      </c>
      <c r="M339" s="1">
        <v>5</v>
      </c>
      <c r="N339" s="1">
        <v>15</v>
      </c>
      <c r="O339" s="2" t="s">
        <v>727</v>
      </c>
      <c r="P339" s="1">
        <v>10</v>
      </c>
      <c r="Q339" s="2" t="s">
        <v>727</v>
      </c>
      <c r="R339" s="1">
        <v>6</v>
      </c>
      <c r="S339" s="1">
        <v>0</v>
      </c>
      <c r="T339" s="1">
        <v>2</v>
      </c>
      <c r="U339" s="1">
        <v>5</v>
      </c>
      <c r="V339" s="1">
        <v>12</v>
      </c>
      <c r="W339" s="1">
        <v>0</v>
      </c>
      <c r="X339" s="17">
        <v>5</v>
      </c>
      <c r="Y339" s="1">
        <f t="shared" si="57"/>
        <v>325</v>
      </c>
      <c r="Z339" s="1">
        <f t="shared" si="58"/>
        <v>107</v>
      </c>
      <c r="AA339" s="15">
        <f t="shared" si="59"/>
        <v>0.75231481481481477</v>
      </c>
      <c r="AB339" s="15">
        <f t="shared" si="60"/>
        <v>0.24768518518518517</v>
      </c>
    </row>
    <row r="340" spans="1:38" x14ac:dyDescent="0.25">
      <c r="A340" s="2">
        <v>19</v>
      </c>
      <c r="B340" s="2" t="s">
        <v>35</v>
      </c>
      <c r="C340" s="2">
        <v>557</v>
      </c>
      <c r="D340" s="1" t="s">
        <v>119</v>
      </c>
      <c r="E340" s="1" t="s">
        <v>119</v>
      </c>
      <c r="F340" s="2">
        <v>2404</v>
      </c>
      <c r="G340" s="2" t="s">
        <v>11</v>
      </c>
      <c r="H340" s="1">
        <v>433</v>
      </c>
      <c r="I340" s="1">
        <v>5</v>
      </c>
      <c r="J340" s="1">
        <v>176</v>
      </c>
      <c r="K340" s="1">
        <v>76</v>
      </c>
      <c r="L340" s="1">
        <v>4</v>
      </c>
      <c r="M340" s="1">
        <v>6</v>
      </c>
      <c r="N340" s="1">
        <v>14</v>
      </c>
      <c r="O340" s="2" t="s">
        <v>727</v>
      </c>
      <c r="P340" s="1">
        <v>14</v>
      </c>
      <c r="Q340" s="2" t="s">
        <v>727</v>
      </c>
      <c r="R340" s="1">
        <v>5</v>
      </c>
      <c r="S340" s="1">
        <v>1</v>
      </c>
      <c r="T340" s="1">
        <v>0</v>
      </c>
      <c r="U340" s="1">
        <v>1</v>
      </c>
      <c r="V340" s="1">
        <v>0</v>
      </c>
      <c r="W340" s="1">
        <v>0</v>
      </c>
      <c r="X340" s="17">
        <v>7</v>
      </c>
      <c r="Y340" s="1">
        <f t="shared" si="57"/>
        <v>309</v>
      </c>
      <c r="Z340" s="1">
        <f t="shared" si="58"/>
        <v>124</v>
      </c>
      <c r="AA340" s="15">
        <f t="shared" si="59"/>
        <v>0.71362586605080836</v>
      </c>
      <c r="AB340" s="15">
        <f t="shared" si="60"/>
        <v>0.2863741339491917</v>
      </c>
    </row>
    <row r="341" spans="1:38" x14ac:dyDescent="0.25">
      <c r="A341" s="3"/>
      <c r="D341" s="128" t="s">
        <v>707</v>
      </c>
      <c r="E341" s="129"/>
      <c r="F341" s="81">
        <f>COUNTIF(G322:G340,"B")</f>
        <v>11</v>
      </c>
      <c r="G341" s="81">
        <f>COUNTA(G322:G340)</f>
        <v>19</v>
      </c>
      <c r="H341" s="70">
        <f>SUM(H322:H340)</f>
        <v>9326</v>
      </c>
      <c r="I341" s="70">
        <f t="shared" ref="I341:X341" si="71">SUM(I322:I340)</f>
        <v>145</v>
      </c>
      <c r="J341" s="70">
        <f t="shared" si="71"/>
        <v>2457</v>
      </c>
      <c r="K341" s="70">
        <f t="shared" si="71"/>
        <v>2390</v>
      </c>
      <c r="L341" s="70">
        <f t="shared" si="71"/>
        <v>40</v>
      </c>
      <c r="M341" s="70">
        <f t="shared" si="71"/>
        <v>70</v>
      </c>
      <c r="N341" s="70">
        <f t="shared" si="71"/>
        <v>260</v>
      </c>
      <c r="O341" s="120" t="s">
        <v>727</v>
      </c>
      <c r="P341" s="70">
        <f t="shared" si="71"/>
        <v>403</v>
      </c>
      <c r="Q341" s="120" t="s">
        <v>727</v>
      </c>
      <c r="R341" s="70">
        <f t="shared" si="71"/>
        <v>486</v>
      </c>
      <c r="S341" s="70">
        <f t="shared" si="71"/>
        <v>8</v>
      </c>
      <c r="T341" s="70">
        <f t="shared" si="71"/>
        <v>3</v>
      </c>
      <c r="U341" s="70">
        <f t="shared" si="71"/>
        <v>49</v>
      </c>
      <c r="V341" s="70">
        <f t="shared" si="71"/>
        <v>621</v>
      </c>
      <c r="W341" s="70">
        <f t="shared" si="71"/>
        <v>1</v>
      </c>
      <c r="X341" s="70">
        <f t="shared" si="71"/>
        <v>96</v>
      </c>
      <c r="Y341" s="70">
        <f>SUM(I341:X341)</f>
        <v>7029</v>
      </c>
      <c r="Z341" s="70">
        <f>H341-Y341</f>
        <v>2297</v>
      </c>
      <c r="AA341" s="71">
        <f>Y341/H341</f>
        <v>0.75369933519193655</v>
      </c>
      <c r="AB341" s="71">
        <f>Z341/H341</f>
        <v>0.24630066480806348</v>
      </c>
    </row>
    <row r="343" spans="1:38" s="32" customFormat="1" x14ac:dyDescent="0.25">
      <c r="A343" s="31"/>
      <c r="B343" s="31"/>
      <c r="C343" s="31"/>
      <c r="E343" s="133" t="s">
        <v>51</v>
      </c>
      <c r="F343" s="134"/>
      <c r="G343" s="134"/>
      <c r="H343" s="134"/>
      <c r="I343" s="116" t="s">
        <v>0</v>
      </c>
      <c r="J343" s="116" t="s">
        <v>1</v>
      </c>
      <c r="K343" s="116" t="s">
        <v>2</v>
      </c>
      <c r="L343" s="116" t="s">
        <v>27</v>
      </c>
      <c r="M343" s="116" t="s">
        <v>3</v>
      </c>
      <c r="N343" s="116" t="s">
        <v>28</v>
      </c>
      <c r="O343" s="116" t="s">
        <v>25</v>
      </c>
      <c r="P343" s="116" t="s">
        <v>29</v>
      </c>
      <c r="Q343" s="116" t="s">
        <v>4</v>
      </c>
      <c r="R343" s="36" t="s">
        <v>26</v>
      </c>
      <c r="S343" s="37" t="s">
        <v>46</v>
      </c>
      <c r="T343" s="37"/>
      <c r="AA343" s="33"/>
      <c r="AB343" s="33"/>
      <c r="AD343" s="4"/>
      <c r="AE343" s="4"/>
      <c r="AF343" s="4"/>
      <c r="AG343" s="4"/>
      <c r="AH343" s="4"/>
      <c r="AI343" s="4"/>
      <c r="AJ343" s="4"/>
      <c r="AK343" s="4"/>
      <c r="AL343" s="4"/>
    </row>
    <row r="344" spans="1:38" x14ac:dyDescent="0.25">
      <c r="A344" s="3"/>
      <c r="B344" s="3"/>
      <c r="C344" s="3"/>
      <c r="E344" s="134"/>
      <c r="F344" s="134"/>
      <c r="G344" s="134"/>
      <c r="H344" s="134"/>
      <c r="I344" s="96">
        <f>I341+162+4+2</f>
        <v>313</v>
      </c>
      <c r="J344" s="96">
        <f>J341+311</f>
        <v>2768</v>
      </c>
      <c r="K344" s="96">
        <f>K341+162+4+25</f>
        <v>2581</v>
      </c>
      <c r="L344" s="96">
        <f>L341+310</f>
        <v>350</v>
      </c>
      <c r="M344" s="96">
        <f>M341+162+1+24</f>
        <v>257</v>
      </c>
      <c r="N344" s="96">
        <f>N341</f>
        <v>260</v>
      </c>
      <c r="O344" s="96" t="str">
        <f>O341</f>
        <v>N.P.</v>
      </c>
      <c r="P344" s="96">
        <f>P341</f>
        <v>403</v>
      </c>
      <c r="Q344" s="96" t="str">
        <f>Q341</f>
        <v>N.P.</v>
      </c>
      <c r="R344" s="97">
        <f>W341</f>
        <v>1</v>
      </c>
      <c r="S344" s="98">
        <f>X341</f>
        <v>96</v>
      </c>
      <c r="T344" s="38"/>
      <c r="AA344" s="10"/>
      <c r="AB344" s="10"/>
    </row>
    <row r="345" spans="1:38" x14ac:dyDescent="0.25">
      <c r="A345" s="3"/>
      <c r="B345" s="3"/>
      <c r="C345" s="3"/>
      <c r="H345" s="12"/>
      <c r="I345" s="3"/>
      <c r="J345" s="3"/>
      <c r="K345" s="3"/>
      <c r="L345" s="3"/>
      <c r="M345" s="3"/>
      <c r="N345" s="3"/>
      <c r="O345" s="3"/>
      <c r="P345" s="3"/>
      <c r="Q345" s="3"/>
      <c r="R345" s="39"/>
      <c r="S345" s="40"/>
      <c r="T345" s="40"/>
      <c r="AA345" s="10"/>
      <c r="AB345" s="10"/>
    </row>
    <row r="346" spans="1:38" s="13" customFormat="1" x14ac:dyDescent="0.25">
      <c r="A346" s="34"/>
      <c r="B346" s="34"/>
      <c r="C346" s="34"/>
      <c r="E346" s="133" t="s">
        <v>52</v>
      </c>
      <c r="F346" s="133"/>
      <c r="G346" s="133"/>
      <c r="H346" s="133"/>
      <c r="I346" s="133" t="s">
        <v>530</v>
      </c>
      <c r="J346" s="134"/>
      <c r="K346" s="134"/>
      <c r="L346" s="133" t="s">
        <v>531</v>
      </c>
      <c r="M346" s="133"/>
      <c r="N346" s="116" t="s">
        <v>28</v>
      </c>
      <c r="O346" s="116" t="s">
        <v>25</v>
      </c>
      <c r="P346" s="116" t="s">
        <v>29</v>
      </c>
      <c r="Q346" s="116" t="s">
        <v>4</v>
      </c>
      <c r="AA346" s="35"/>
      <c r="AB346" s="35"/>
      <c r="AD346" s="4"/>
      <c r="AE346" s="4"/>
      <c r="AF346" s="4"/>
      <c r="AG346" s="4"/>
      <c r="AH346" s="4"/>
      <c r="AI346" s="4"/>
      <c r="AJ346" s="4"/>
      <c r="AK346" s="4"/>
      <c r="AL346" s="4"/>
    </row>
    <row r="347" spans="1:38" x14ac:dyDescent="0.25">
      <c r="A347" s="3"/>
      <c r="B347" s="3"/>
      <c r="C347" s="3"/>
      <c r="E347" s="133"/>
      <c r="F347" s="133"/>
      <c r="G347" s="133"/>
      <c r="H347" s="133"/>
      <c r="I347" s="135">
        <f>I344+K344+M344</f>
        <v>3151</v>
      </c>
      <c r="J347" s="136"/>
      <c r="K347" s="136"/>
      <c r="L347" s="135">
        <f>J344+L344</f>
        <v>3118</v>
      </c>
      <c r="M347" s="136"/>
      <c r="N347" s="117">
        <f>N344</f>
        <v>260</v>
      </c>
      <c r="O347" s="117" t="str">
        <f>O344</f>
        <v>N.P.</v>
      </c>
      <c r="P347" s="117">
        <f>P344</f>
        <v>403</v>
      </c>
      <c r="Q347" s="117" t="str">
        <f>Q344</f>
        <v>N.P.</v>
      </c>
      <c r="AA347" s="10"/>
      <c r="AB347" s="10"/>
    </row>
    <row r="348" spans="1:38" x14ac:dyDescent="0.25">
      <c r="A348" s="132" t="s">
        <v>746</v>
      </c>
      <c r="B348" s="132"/>
      <c r="C348" s="132"/>
      <c r="D348" s="132"/>
      <c r="E348" s="132"/>
      <c r="F348" s="132"/>
      <c r="G348" s="132"/>
      <c r="H348" s="132"/>
      <c r="I348" s="132"/>
      <c r="J348" s="132"/>
      <c r="K348" s="132"/>
      <c r="L348" s="132"/>
      <c r="M348" s="132"/>
      <c r="N348" s="132"/>
      <c r="O348" s="132"/>
      <c r="P348" s="132"/>
      <c r="Q348" s="132"/>
      <c r="R348" s="132"/>
      <c r="S348" s="132"/>
      <c r="T348" s="132"/>
      <c r="U348" s="132"/>
      <c r="V348" s="132"/>
      <c r="W348" s="132"/>
      <c r="X348" s="132"/>
      <c r="Y348" s="132"/>
      <c r="Z348" s="132"/>
      <c r="AA348" s="132"/>
      <c r="AB348" s="132"/>
    </row>
    <row r="349" spans="1:38" x14ac:dyDescent="0.25">
      <c r="A349" s="115"/>
      <c r="B349" s="115"/>
      <c r="C349" s="115"/>
      <c r="D349" s="115"/>
      <c r="E349" s="115"/>
      <c r="F349" s="115"/>
      <c r="G349" s="115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  <c r="AA349" s="115"/>
      <c r="AB349" s="115"/>
    </row>
    <row r="350" spans="1:38" x14ac:dyDescent="0.25">
      <c r="A350" s="115"/>
      <c r="B350" s="115"/>
      <c r="C350" s="115"/>
      <c r="D350" s="115"/>
      <c r="E350" s="115"/>
      <c r="F350" s="115"/>
      <c r="G350" s="115"/>
      <c r="H350" s="115"/>
      <c r="I350" s="115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  <c r="AA350" s="115"/>
      <c r="AB350" s="115"/>
    </row>
    <row r="351" spans="1:38" x14ac:dyDescent="0.25">
      <c r="A351" s="115"/>
      <c r="B351" s="115"/>
      <c r="C351" s="115"/>
      <c r="D351" s="115"/>
      <c r="E351" s="115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  <c r="AA351" s="115"/>
      <c r="AB351" s="115"/>
    </row>
    <row r="352" spans="1:38" x14ac:dyDescent="0.25">
      <c r="A352" s="132" t="s">
        <v>730</v>
      </c>
      <c r="B352" s="132"/>
      <c r="C352" s="132"/>
      <c r="D352" s="132"/>
      <c r="E352" s="132"/>
      <c r="F352" s="132"/>
      <c r="G352" s="132"/>
      <c r="H352" s="132"/>
      <c r="I352" s="132"/>
      <c r="J352" s="132"/>
      <c r="K352" s="132"/>
      <c r="L352" s="132"/>
      <c r="M352" s="132"/>
      <c r="N352" s="132"/>
      <c r="O352" s="132"/>
      <c r="P352" s="132"/>
      <c r="Q352" s="132"/>
      <c r="AA352" s="3"/>
      <c r="AB352" s="3"/>
    </row>
  </sheetData>
  <mergeCells count="115">
    <mergeCell ref="I213:K213"/>
    <mergeCell ref="L213:M213"/>
    <mergeCell ref="L143:M143"/>
    <mergeCell ref="I40:AB40"/>
    <mergeCell ref="I55:AB55"/>
    <mergeCell ref="E346:H347"/>
    <mergeCell ref="I346:K346"/>
    <mergeCell ref="L346:M346"/>
    <mergeCell ref="I347:K347"/>
    <mergeCell ref="L347:M347"/>
    <mergeCell ref="E271:H272"/>
    <mergeCell ref="E274:H275"/>
    <mergeCell ref="I274:K274"/>
    <mergeCell ref="L274:M274"/>
    <mergeCell ref="I275:K275"/>
    <mergeCell ref="L275:M275"/>
    <mergeCell ref="E292:H293"/>
    <mergeCell ref="E295:H296"/>
    <mergeCell ref="I295:K295"/>
    <mergeCell ref="L295:M295"/>
    <mergeCell ref="I296:K296"/>
    <mergeCell ref="L296:M296"/>
    <mergeCell ref="D341:E341"/>
    <mergeCell ref="I325:AB325"/>
    <mergeCell ref="I330:AB330"/>
    <mergeCell ref="E316:H317"/>
    <mergeCell ref="E209:H210"/>
    <mergeCell ref="E212:H213"/>
    <mergeCell ref="I212:K212"/>
    <mergeCell ref="A173:AB173"/>
    <mergeCell ref="I320:K320"/>
    <mergeCell ref="L320:M320"/>
    <mergeCell ref="E236:H237"/>
    <mergeCell ref="E239:H240"/>
    <mergeCell ref="I239:K239"/>
    <mergeCell ref="L239:M239"/>
    <mergeCell ref="E319:H320"/>
    <mergeCell ref="I319:K319"/>
    <mergeCell ref="L319:M319"/>
    <mergeCell ref="I240:K240"/>
    <mergeCell ref="L240:M240"/>
    <mergeCell ref="E254:H255"/>
    <mergeCell ref="E257:H258"/>
    <mergeCell ref="I257:K257"/>
    <mergeCell ref="L257:M257"/>
    <mergeCell ref="I258:K258"/>
    <mergeCell ref="L258:M258"/>
    <mergeCell ref="E186:H187"/>
    <mergeCell ref="E189:H190"/>
    <mergeCell ref="L212:M212"/>
    <mergeCell ref="Z1:AB1"/>
    <mergeCell ref="A2:A3"/>
    <mergeCell ref="B2:B3"/>
    <mergeCell ref="C2:C3"/>
    <mergeCell ref="D2:D3"/>
    <mergeCell ref="E2:E3"/>
    <mergeCell ref="F2:F3"/>
    <mergeCell ref="G2:G3"/>
    <mergeCell ref="H2:H3"/>
    <mergeCell ref="I2:Q2"/>
    <mergeCell ref="AB2:AB3"/>
    <mergeCell ref="R2:V2"/>
    <mergeCell ref="W2:W3"/>
    <mergeCell ref="X2:X3"/>
    <mergeCell ref="Y2:Y3"/>
    <mergeCell ref="Z2:Z3"/>
    <mergeCell ref="AA2:AA3"/>
    <mergeCell ref="E168:H169"/>
    <mergeCell ref="E171:H172"/>
    <mergeCell ref="I171:K171"/>
    <mergeCell ref="L171:M171"/>
    <mergeCell ref="I172:K172"/>
    <mergeCell ref="A348:AB348"/>
    <mergeCell ref="A352:Q352"/>
    <mergeCell ref="D234:E234"/>
    <mergeCell ref="D252:E252"/>
    <mergeCell ref="D269:E269"/>
    <mergeCell ref="D290:E290"/>
    <mergeCell ref="D314:E314"/>
    <mergeCell ref="D137:E137"/>
    <mergeCell ref="D150:E150"/>
    <mergeCell ref="D166:E166"/>
    <mergeCell ref="D184:E184"/>
    <mergeCell ref="D207:E207"/>
    <mergeCell ref="E152:H153"/>
    <mergeCell ref="E155:H156"/>
    <mergeCell ref="I155:K155"/>
    <mergeCell ref="L155:M155"/>
    <mergeCell ref="I156:K156"/>
    <mergeCell ref="L156:M156"/>
    <mergeCell ref="L189:M189"/>
    <mergeCell ref="E343:H344"/>
    <mergeCell ref="A144:AB144"/>
    <mergeCell ref="I189:K189"/>
    <mergeCell ref="I190:K190"/>
    <mergeCell ref="L190:M190"/>
    <mergeCell ref="L172:M172"/>
    <mergeCell ref="D18:E18"/>
    <mergeCell ref="E139:H140"/>
    <mergeCell ref="E142:H143"/>
    <mergeCell ref="I142:K142"/>
    <mergeCell ref="L142:M142"/>
    <mergeCell ref="I143:K143"/>
    <mergeCell ref="I130:AB130"/>
    <mergeCell ref="I131:AB131"/>
    <mergeCell ref="I132:AB132"/>
    <mergeCell ref="I133:AB133"/>
    <mergeCell ref="I134:AB134"/>
    <mergeCell ref="I135:AB135"/>
    <mergeCell ref="E20:H21"/>
    <mergeCell ref="E23:H24"/>
    <mergeCell ref="I23:K23"/>
    <mergeCell ref="L23:M23"/>
    <mergeCell ref="I24:K24"/>
    <mergeCell ref="L24:M24"/>
  </mergeCells>
  <printOptions horizontalCentered="1"/>
  <pageMargins left="0.59055118110236227" right="0.39370078740157483" top="0.39370078740157483" bottom="0.47244094488188981" header="0.31496062992125984" footer="0.31496062992125984"/>
  <pageSetup paperSize="305" scale="75" firstPageNumber="256" orientation="landscape" useFirstPageNumber="1" r:id="rId1"/>
  <headerFooter>
    <oddFooter>&amp;C&amp;"Humnst777 Cn BT,Normal"&amp;P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L196"/>
  <sheetViews>
    <sheetView view="pageBreakPreview" topLeftCell="D1" zoomScale="115" zoomScaleNormal="115" zoomScaleSheetLayoutView="115" workbookViewId="0">
      <pane ySplit="3" topLeftCell="A188" activePane="bottomLeft" state="frozen"/>
      <selection activeCell="W105" sqref="W105"/>
      <selection pane="bottomLeft" activeCell="Y188" sqref="Y188"/>
    </sheetView>
  </sheetViews>
  <sheetFormatPr baseColWidth="10" defaultRowHeight="12.75" x14ac:dyDescent="0.2"/>
  <cols>
    <col min="1" max="1" width="2.85546875" style="7" bestFit="1" customWidth="1"/>
    <col min="2" max="2" width="4.42578125" style="7" bestFit="1" customWidth="1"/>
    <col min="3" max="3" width="3.5703125" style="7" bestFit="1" customWidth="1"/>
    <col min="4" max="4" width="19.42578125" style="7" bestFit="1" customWidth="1"/>
    <col min="5" max="5" width="21" style="7" bestFit="1" customWidth="1"/>
    <col min="6" max="6" width="5.7109375" style="16" bestFit="1" customWidth="1"/>
    <col min="7" max="7" width="5.140625" style="16" bestFit="1" customWidth="1"/>
    <col min="8" max="8" width="6.5703125" style="7" bestFit="1" customWidth="1"/>
    <col min="9" max="11" width="5.42578125" style="7" bestFit="1" customWidth="1"/>
    <col min="12" max="12" width="5.140625" style="7" bestFit="1" customWidth="1"/>
    <col min="13" max="13" width="4" style="7" bestFit="1" customWidth="1"/>
    <col min="14" max="14" width="5.42578125" style="7" bestFit="1" customWidth="1"/>
    <col min="15" max="15" width="4" style="7" bestFit="1" customWidth="1"/>
    <col min="16" max="16" width="5.42578125" style="7" bestFit="1" customWidth="1"/>
    <col min="17" max="17" width="4" style="7" bestFit="1" customWidth="1"/>
    <col min="18" max="18" width="9.7109375" style="7" bestFit="1" customWidth="1"/>
    <col min="19" max="19" width="7.28515625" style="7" bestFit="1" customWidth="1"/>
    <col min="20" max="21" width="6.140625" style="7" bestFit="1" customWidth="1"/>
    <col min="22" max="22" width="8.140625" style="7" bestFit="1" customWidth="1"/>
    <col min="23" max="23" width="3.7109375" style="7" bestFit="1" customWidth="1"/>
    <col min="24" max="24" width="4.7109375" style="7" bestFit="1" customWidth="1"/>
    <col min="25" max="25" width="6.7109375" style="7" bestFit="1" customWidth="1"/>
    <col min="26" max="26" width="8.140625" style="7" bestFit="1" customWidth="1"/>
    <col min="27" max="27" width="6.85546875" style="7" bestFit="1" customWidth="1"/>
    <col min="28" max="28" width="8.140625" style="7" bestFit="1" customWidth="1"/>
    <col min="29" max="29" width="11.42578125" style="7"/>
    <col min="30" max="30" width="19.85546875" style="7" bestFit="1" customWidth="1"/>
    <col min="31" max="33" width="4.85546875" style="7" bestFit="1" customWidth="1"/>
    <col min="34" max="34" width="4.140625" style="7" bestFit="1" customWidth="1"/>
    <col min="35" max="35" width="4.85546875" style="7" bestFit="1" customWidth="1"/>
    <col min="36" max="36" width="4" style="7" bestFit="1" customWidth="1"/>
    <col min="37" max="37" width="4.140625" style="7" bestFit="1" customWidth="1"/>
    <col min="38" max="38" width="5.42578125" style="7" bestFit="1" customWidth="1"/>
    <col min="39" max="16384" width="11.42578125" style="7"/>
  </cols>
  <sheetData>
    <row r="1" spans="1:38" s="4" customFormat="1" ht="42.75" customHeight="1" x14ac:dyDescent="0.25">
      <c r="A1" s="67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139" t="s">
        <v>618</v>
      </c>
      <c r="AA1" s="140"/>
      <c r="AB1" s="140"/>
    </row>
    <row r="2" spans="1:38" s="13" customFormat="1" ht="11.25" x14ac:dyDescent="0.25">
      <c r="A2" s="138" t="s">
        <v>24</v>
      </c>
      <c r="B2" s="138" t="s">
        <v>535</v>
      </c>
      <c r="C2" s="138" t="s">
        <v>536</v>
      </c>
      <c r="D2" s="138" t="s">
        <v>41</v>
      </c>
      <c r="E2" s="138" t="s">
        <v>42</v>
      </c>
      <c r="F2" s="138" t="s">
        <v>43</v>
      </c>
      <c r="G2" s="138" t="s">
        <v>44</v>
      </c>
      <c r="H2" s="142" t="s">
        <v>45</v>
      </c>
      <c r="I2" s="138" t="s">
        <v>532</v>
      </c>
      <c r="J2" s="138"/>
      <c r="K2" s="138"/>
      <c r="L2" s="138"/>
      <c r="M2" s="138"/>
      <c r="N2" s="138"/>
      <c r="O2" s="138"/>
      <c r="P2" s="138"/>
      <c r="Q2" s="138"/>
      <c r="R2" s="138" t="s">
        <v>533</v>
      </c>
      <c r="S2" s="138"/>
      <c r="T2" s="138"/>
      <c r="U2" s="138"/>
      <c r="V2" s="138"/>
      <c r="W2" s="138" t="s">
        <v>26</v>
      </c>
      <c r="X2" s="138" t="s">
        <v>46</v>
      </c>
      <c r="Y2" s="137" t="s">
        <v>47</v>
      </c>
      <c r="Z2" s="141" t="s">
        <v>48</v>
      </c>
      <c r="AA2" s="137" t="s">
        <v>50</v>
      </c>
      <c r="AB2" s="137" t="s">
        <v>49</v>
      </c>
    </row>
    <row r="3" spans="1:38" s="14" customFormat="1" x14ac:dyDescent="0.25">
      <c r="A3" s="138"/>
      <c r="B3" s="138"/>
      <c r="C3" s="138"/>
      <c r="D3" s="138"/>
      <c r="E3" s="138"/>
      <c r="F3" s="138"/>
      <c r="G3" s="138"/>
      <c r="H3" s="143"/>
      <c r="I3" s="49" t="s">
        <v>0</v>
      </c>
      <c r="J3" s="49" t="s">
        <v>1</v>
      </c>
      <c r="K3" s="49" t="s">
        <v>2</v>
      </c>
      <c r="L3" s="49" t="s">
        <v>27</v>
      </c>
      <c r="M3" s="49" t="s">
        <v>3</v>
      </c>
      <c r="N3" s="49" t="s">
        <v>28</v>
      </c>
      <c r="O3" s="49" t="s">
        <v>25</v>
      </c>
      <c r="P3" s="49" t="s">
        <v>29</v>
      </c>
      <c r="Q3" s="49" t="s">
        <v>4</v>
      </c>
      <c r="R3" s="49" t="s">
        <v>5</v>
      </c>
      <c r="S3" s="49" t="s">
        <v>6</v>
      </c>
      <c r="T3" s="49" t="s">
        <v>7</v>
      </c>
      <c r="U3" s="49" t="s">
        <v>8</v>
      </c>
      <c r="V3" s="49" t="s">
        <v>9</v>
      </c>
      <c r="W3" s="138"/>
      <c r="X3" s="138"/>
      <c r="Y3" s="137"/>
      <c r="Z3" s="141"/>
      <c r="AA3" s="137"/>
      <c r="AB3" s="137"/>
      <c r="AE3" s="52" t="s">
        <v>562</v>
      </c>
      <c r="AF3" s="52" t="s">
        <v>531</v>
      </c>
      <c r="AG3" s="52" t="s">
        <v>28</v>
      </c>
      <c r="AH3" s="52" t="s">
        <v>25</v>
      </c>
      <c r="AI3" s="52" t="s">
        <v>29</v>
      </c>
      <c r="AJ3" s="52" t="s">
        <v>4</v>
      </c>
      <c r="AK3" s="6" t="s">
        <v>26</v>
      </c>
      <c r="AL3" s="6" t="s">
        <v>46</v>
      </c>
    </row>
    <row r="4" spans="1:38" s="4" customFormat="1" x14ac:dyDescent="0.25">
      <c r="A4" s="2">
        <v>1</v>
      </c>
      <c r="B4" s="2" t="s">
        <v>36</v>
      </c>
      <c r="C4" s="2">
        <v>12</v>
      </c>
      <c r="D4" s="1" t="s">
        <v>371</v>
      </c>
      <c r="E4" s="1" t="s">
        <v>371</v>
      </c>
      <c r="F4" s="2">
        <v>77</v>
      </c>
      <c r="G4" s="2" t="s">
        <v>10</v>
      </c>
      <c r="H4" s="1">
        <v>635</v>
      </c>
      <c r="I4" s="1">
        <v>193</v>
      </c>
      <c r="J4" s="1">
        <v>138</v>
      </c>
      <c r="K4" s="1">
        <v>7</v>
      </c>
      <c r="L4" s="1">
        <v>5</v>
      </c>
      <c r="M4" s="1">
        <v>0</v>
      </c>
      <c r="N4" s="1">
        <v>4</v>
      </c>
      <c r="O4" s="1">
        <v>5</v>
      </c>
      <c r="P4" s="1">
        <v>96</v>
      </c>
      <c r="Q4" s="2" t="s">
        <v>727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7">
        <v>0</v>
      </c>
      <c r="Y4" s="1">
        <f>SUM(I4:X4)</f>
        <v>448</v>
      </c>
      <c r="Z4" s="1">
        <f>H4-Y4</f>
        <v>187</v>
      </c>
      <c r="AA4" s="15">
        <f>Y4/H4</f>
        <v>0.70551181102362204</v>
      </c>
      <c r="AB4" s="15">
        <f>Z4/H4</f>
        <v>0.29448818897637796</v>
      </c>
      <c r="AD4" s="8" t="s">
        <v>604</v>
      </c>
      <c r="AE4" s="47">
        <v>2378</v>
      </c>
      <c r="AF4" s="47">
        <v>1892</v>
      </c>
      <c r="AG4" s="47">
        <v>194</v>
      </c>
      <c r="AH4" s="47">
        <v>53</v>
      </c>
      <c r="AI4" s="47">
        <v>1921</v>
      </c>
      <c r="AJ4" s="47">
        <v>0</v>
      </c>
      <c r="AK4" s="47">
        <v>2</v>
      </c>
      <c r="AL4" s="47">
        <v>158</v>
      </c>
    </row>
    <row r="5" spans="1:38" s="4" customFormat="1" x14ac:dyDescent="0.25">
      <c r="A5" s="2">
        <v>2</v>
      </c>
      <c r="B5" s="2" t="s">
        <v>36</v>
      </c>
      <c r="C5" s="2">
        <v>12</v>
      </c>
      <c r="D5" s="1" t="s">
        <v>371</v>
      </c>
      <c r="E5" s="1" t="s">
        <v>371</v>
      </c>
      <c r="F5" s="2">
        <v>77</v>
      </c>
      <c r="G5" s="2" t="s">
        <v>11</v>
      </c>
      <c r="H5" s="1">
        <v>635</v>
      </c>
      <c r="I5" s="1">
        <v>148</v>
      </c>
      <c r="J5" s="1">
        <v>143</v>
      </c>
      <c r="K5" s="1">
        <v>6</v>
      </c>
      <c r="L5" s="1">
        <v>12</v>
      </c>
      <c r="M5" s="1">
        <v>0</v>
      </c>
      <c r="N5" s="1">
        <v>3</v>
      </c>
      <c r="O5" s="1">
        <v>6</v>
      </c>
      <c r="P5" s="1">
        <v>94</v>
      </c>
      <c r="Q5" s="2" t="s">
        <v>727</v>
      </c>
      <c r="R5" s="1">
        <v>6</v>
      </c>
      <c r="S5" s="1">
        <v>0</v>
      </c>
      <c r="T5" s="1">
        <v>6</v>
      </c>
      <c r="U5" s="1">
        <v>0</v>
      </c>
      <c r="V5" s="1">
        <v>15</v>
      </c>
      <c r="W5" s="1">
        <v>2</v>
      </c>
      <c r="X5" s="17">
        <v>8</v>
      </c>
      <c r="Y5" s="1">
        <f t="shared" ref="Y5:Y77" si="0">SUM(I5:X5)</f>
        <v>449</v>
      </c>
      <c r="Z5" s="1">
        <f t="shared" ref="Z5:Z77" si="1">H5-Y5</f>
        <v>186</v>
      </c>
      <c r="AA5" s="15">
        <f t="shared" ref="AA5:AA77" si="2">Y5/H5</f>
        <v>0.70708661417322838</v>
      </c>
      <c r="AB5" s="15">
        <f t="shared" ref="AB5:AB77" si="3">Z5/H5</f>
        <v>0.29291338582677168</v>
      </c>
      <c r="AD5" s="51" t="s">
        <v>605</v>
      </c>
      <c r="AE5" s="47">
        <v>6552</v>
      </c>
      <c r="AF5" s="47">
        <v>5572</v>
      </c>
      <c r="AG5" s="47">
        <v>2749</v>
      </c>
      <c r="AH5" s="47">
        <v>413</v>
      </c>
      <c r="AI5" s="47">
        <v>1</v>
      </c>
      <c r="AJ5" s="47">
        <v>223</v>
      </c>
      <c r="AK5" s="47">
        <v>8</v>
      </c>
      <c r="AL5" s="47">
        <v>486</v>
      </c>
    </row>
    <row r="6" spans="1:38" s="4" customFormat="1" x14ac:dyDescent="0.25">
      <c r="A6" s="2">
        <v>3</v>
      </c>
      <c r="B6" s="2" t="s">
        <v>36</v>
      </c>
      <c r="C6" s="2">
        <v>12</v>
      </c>
      <c r="D6" s="1" t="s">
        <v>371</v>
      </c>
      <c r="E6" s="1" t="s">
        <v>371</v>
      </c>
      <c r="F6" s="2">
        <v>77</v>
      </c>
      <c r="G6" s="2" t="s">
        <v>12</v>
      </c>
      <c r="H6" s="1">
        <v>636</v>
      </c>
      <c r="I6" s="1">
        <v>149</v>
      </c>
      <c r="J6" s="1">
        <v>132</v>
      </c>
      <c r="K6" s="1">
        <v>6</v>
      </c>
      <c r="L6" s="1">
        <v>9</v>
      </c>
      <c r="M6" s="1">
        <v>0</v>
      </c>
      <c r="N6" s="1">
        <v>1</v>
      </c>
      <c r="O6" s="1">
        <v>3</v>
      </c>
      <c r="P6" s="1">
        <v>103</v>
      </c>
      <c r="Q6" s="2" t="s">
        <v>727</v>
      </c>
      <c r="R6" s="1">
        <v>10</v>
      </c>
      <c r="S6" s="1">
        <v>1</v>
      </c>
      <c r="T6" s="1">
        <v>0</v>
      </c>
      <c r="U6" s="1">
        <v>0</v>
      </c>
      <c r="V6" s="1">
        <v>15</v>
      </c>
      <c r="W6" s="1">
        <v>0</v>
      </c>
      <c r="X6" s="17">
        <v>11</v>
      </c>
      <c r="Y6" s="1">
        <f t="shared" si="0"/>
        <v>440</v>
      </c>
      <c r="Z6" s="1">
        <f t="shared" si="1"/>
        <v>196</v>
      </c>
      <c r="AA6" s="15">
        <f t="shared" si="2"/>
        <v>0.69182389937106914</v>
      </c>
      <c r="AB6" s="15">
        <f t="shared" si="3"/>
        <v>0.3081761006289308</v>
      </c>
      <c r="AD6" s="8" t="s">
        <v>606</v>
      </c>
      <c r="AE6" s="47">
        <v>9110</v>
      </c>
      <c r="AF6" s="47">
        <v>6324</v>
      </c>
      <c r="AG6" s="47">
        <v>1070</v>
      </c>
      <c r="AH6" s="47">
        <v>62</v>
      </c>
      <c r="AI6" s="47">
        <v>0</v>
      </c>
      <c r="AJ6" s="47">
        <v>0</v>
      </c>
      <c r="AK6" s="47">
        <v>1</v>
      </c>
      <c r="AL6" s="47">
        <v>151</v>
      </c>
    </row>
    <row r="7" spans="1:38" s="4" customFormat="1" x14ac:dyDescent="0.25">
      <c r="A7" s="2">
        <v>4</v>
      </c>
      <c r="B7" s="2" t="s">
        <v>36</v>
      </c>
      <c r="C7" s="2">
        <v>12</v>
      </c>
      <c r="D7" s="1" t="s">
        <v>371</v>
      </c>
      <c r="E7" s="1" t="s">
        <v>371</v>
      </c>
      <c r="F7" s="2">
        <v>78</v>
      </c>
      <c r="G7" s="2" t="s">
        <v>10</v>
      </c>
      <c r="H7" s="1">
        <v>493</v>
      </c>
      <c r="I7" s="1">
        <v>134</v>
      </c>
      <c r="J7" s="1">
        <v>98</v>
      </c>
      <c r="K7" s="1">
        <v>5</v>
      </c>
      <c r="L7" s="1">
        <v>15</v>
      </c>
      <c r="M7" s="1">
        <v>0</v>
      </c>
      <c r="N7" s="1">
        <v>0</v>
      </c>
      <c r="O7" s="1">
        <v>5</v>
      </c>
      <c r="P7" s="1">
        <v>107</v>
      </c>
      <c r="Q7" s="2" t="s">
        <v>727</v>
      </c>
      <c r="R7" s="1">
        <v>4</v>
      </c>
      <c r="S7" s="1">
        <v>4</v>
      </c>
      <c r="T7" s="1">
        <v>0</v>
      </c>
      <c r="U7" s="1">
        <v>0</v>
      </c>
      <c r="V7" s="1">
        <v>7</v>
      </c>
      <c r="W7" s="1">
        <v>0</v>
      </c>
      <c r="X7" s="17">
        <v>8</v>
      </c>
      <c r="Y7" s="1">
        <f t="shared" si="0"/>
        <v>387</v>
      </c>
      <c r="Z7" s="1">
        <f t="shared" si="1"/>
        <v>106</v>
      </c>
      <c r="AA7" s="15">
        <f t="shared" si="2"/>
        <v>0.78498985801217036</v>
      </c>
      <c r="AB7" s="15">
        <f t="shared" si="3"/>
        <v>0.21501014198782961</v>
      </c>
      <c r="AD7" s="51" t="s">
        <v>607</v>
      </c>
      <c r="AE7" s="47">
        <v>2989</v>
      </c>
      <c r="AF7" s="47">
        <v>3355</v>
      </c>
      <c r="AG7" s="47">
        <v>522</v>
      </c>
      <c r="AH7" s="47">
        <v>83</v>
      </c>
      <c r="AI7" s="47">
        <v>0</v>
      </c>
      <c r="AJ7" s="47">
        <v>0</v>
      </c>
      <c r="AK7" s="47">
        <v>0</v>
      </c>
      <c r="AL7" s="47">
        <v>145</v>
      </c>
    </row>
    <row r="8" spans="1:38" s="4" customFormat="1" x14ac:dyDescent="0.25">
      <c r="A8" s="2">
        <v>5</v>
      </c>
      <c r="B8" s="2" t="s">
        <v>36</v>
      </c>
      <c r="C8" s="2">
        <v>12</v>
      </c>
      <c r="D8" s="1" t="s">
        <v>371</v>
      </c>
      <c r="E8" s="1" t="s">
        <v>371</v>
      </c>
      <c r="F8" s="2">
        <v>78</v>
      </c>
      <c r="G8" s="2" t="s">
        <v>11</v>
      </c>
      <c r="H8" s="1">
        <v>493</v>
      </c>
      <c r="I8" s="1">
        <v>170</v>
      </c>
      <c r="J8" s="1">
        <v>101</v>
      </c>
      <c r="K8" s="1">
        <v>7</v>
      </c>
      <c r="L8" s="1">
        <v>0</v>
      </c>
      <c r="M8" s="1">
        <v>1</v>
      </c>
      <c r="N8" s="1">
        <v>0</v>
      </c>
      <c r="O8" s="1">
        <v>5</v>
      </c>
      <c r="P8" s="1">
        <v>94</v>
      </c>
      <c r="Q8" s="2" t="s">
        <v>727</v>
      </c>
      <c r="R8" s="1">
        <v>2</v>
      </c>
      <c r="S8" s="1">
        <v>2</v>
      </c>
      <c r="T8" s="1">
        <v>0</v>
      </c>
      <c r="U8" s="1">
        <v>0</v>
      </c>
      <c r="V8" s="1">
        <v>6</v>
      </c>
      <c r="W8" s="1">
        <v>0</v>
      </c>
      <c r="X8" s="17">
        <v>5</v>
      </c>
      <c r="Y8" s="1">
        <f t="shared" si="0"/>
        <v>393</v>
      </c>
      <c r="Z8" s="1">
        <f t="shared" si="1"/>
        <v>100</v>
      </c>
      <c r="AA8" s="15">
        <f t="shared" si="2"/>
        <v>0.79716024340770786</v>
      </c>
      <c r="AB8" s="15">
        <f t="shared" si="3"/>
        <v>0.20283975659229209</v>
      </c>
      <c r="AD8" s="8" t="s">
        <v>608</v>
      </c>
      <c r="AE8" s="47">
        <v>120</v>
      </c>
      <c r="AF8" s="47">
        <v>1828</v>
      </c>
      <c r="AG8" s="47">
        <v>1616</v>
      </c>
      <c r="AH8" s="47">
        <v>5</v>
      </c>
      <c r="AI8" s="47">
        <v>0</v>
      </c>
      <c r="AJ8" s="47">
        <v>0</v>
      </c>
      <c r="AK8" s="47">
        <v>0</v>
      </c>
      <c r="AL8" s="47">
        <v>30</v>
      </c>
    </row>
    <row r="9" spans="1:38" s="4" customFormat="1" x14ac:dyDescent="0.25">
      <c r="A9" s="2">
        <v>6</v>
      </c>
      <c r="B9" s="2" t="s">
        <v>36</v>
      </c>
      <c r="C9" s="2">
        <v>12</v>
      </c>
      <c r="D9" s="1" t="s">
        <v>371</v>
      </c>
      <c r="E9" s="1" t="s">
        <v>372</v>
      </c>
      <c r="F9" s="2">
        <v>79</v>
      </c>
      <c r="G9" s="2" t="s">
        <v>10</v>
      </c>
      <c r="H9" s="1">
        <v>552</v>
      </c>
      <c r="I9" s="1">
        <v>130</v>
      </c>
      <c r="J9" s="1">
        <v>97</v>
      </c>
      <c r="K9" s="1">
        <v>6</v>
      </c>
      <c r="L9" s="1">
        <v>11</v>
      </c>
      <c r="M9" s="1">
        <v>1</v>
      </c>
      <c r="N9" s="1">
        <v>3</v>
      </c>
      <c r="O9" s="1">
        <v>3</v>
      </c>
      <c r="P9" s="1">
        <v>55</v>
      </c>
      <c r="Q9" s="2" t="s">
        <v>727</v>
      </c>
      <c r="R9" s="1">
        <v>14</v>
      </c>
      <c r="S9" s="1">
        <v>0</v>
      </c>
      <c r="T9" s="1">
        <v>2</v>
      </c>
      <c r="U9" s="1">
        <v>0</v>
      </c>
      <c r="V9" s="1">
        <v>17</v>
      </c>
      <c r="W9" s="1">
        <v>0</v>
      </c>
      <c r="X9" s="17">
        <v>9</v>
      </c>
      <c r="Y9" s="1">
        <f t="shared" si="0"/>
        <v>348</v>
      </c>
      <c r="Z9" s="1">
        <f t="shared" si="1"/>
        <v>204</v>
      </c>
      <c r="AA9" s="15">
        <f t="shared" si="2"/>
        <v>0.63043478260869568</v>
      </c>
      <c r="AB9" s="15">
        <f t="shared" si="3"/>
        <v>0.36956521739130432</v>
      </c>
    </row>
    <row r="10" spans="1:38" s="4" customFormat="1" x14ac:dyDescent="0.25">
      <c r="A10" s="2">
        <v>7</v>
      </c>
      <c r="B10" s="2" t="s">
        <v>36</v>
      </c>
      <c r="C10" s="2">
        <v>12</v>
      </c>
      <c r="D10" s="1" t="s">
        <v>371</v>
      </c>
      <c r="E10" s="1" t="s">
        <v>372</v>
      </c>
      <c r="F10" s="2">
        <v>79</v>
      </c>
      <c r="G10" s="2" t="s">
        <v>11</v>
      </c>
      <c r="H10" s="1">
        <v>553</v>
      </c>
      <c r="I10" s="1">
        <v>105</v>
      </c>
      <c r="J10" s="1">
        <v>71</v>
      </c>
      <c r="K10" s="1">
        <v>10</v>
      </c>
      <c r="L10" s="1">
        <v>25</v>
      </c>
      <c r="M10" s="1">
        <v>2</v>
      </c>
      <c r="N10" s="1">
        <v>3</v>
      </c>
      <c r="O10" s="1">
        <v>3</v>
      </c>
      <c r="P10" s="1">
        <v>84</v>
      </c>
      <c r="Q10" s="2" t="s">
        <v>727</v>
      </c>
      <c r="R10" s="1">
        <v>17</v>
      </c>
      <c r="S10" s="1">
        <v>7</v>
      </c>
      <c r="T10" s="1">
        <v>1</v>
      </c>
      <c r="U10" s="1">
        <v>0</v>
      </c>
      <c r="V10" s="1">
        <v>13</v>
      </c>
      <c r="W10" s="1">
        <v>0</v>
      </c>
      <c r="X10" s="17">
        <v>10</v>
      </c>
      <c r="Y10" s="1">
        <f t="shared" si="0"/>
        <v>351</v>
      </c>
      <c r="Z10" s="1">
        <f t="shared" si="1"/>
        <v>202</v>
      </c>
      <c r="AA10" s="15">
        <f t="shared" si="2"/>
        <v>0.63471971066907773</v>
      </c>
      <c r="AB10" s="15">
        <f t="shared" si="3"/>
        <v>0.36528028933092227</v>
      </c>
    </row>
    <row r="11" spans="1:38" s="4" customFormat="1" x14ac:dyDescent="0.25">
      <c r="A11" s="2">
        <v>8</v>
      </c>
      <c r="B11" s="2" t="s">
        <v>36</v>
      </c>
      <c r="C11" s="2">
        <v>12</v>
      </c>
      <c r="D11" s="1" t="s">
        <v>371</v>
      </c>
      <c r="E11" s="1" t="s">
        <v>372</v>
      </c>
      <c r="F11" s="2">
        <v>79</v>
      </c>
      <c r="G11" s="2" t="s">
        <v>12</v>
      </c>
      <c r="H11" s="1">
        <v>553</v>
      </c>
      <c r="I11" s="1">
        <v>108</v>
      </c>
      <c r="J11" s="1">
        <v>91</v>
      </c>
      <c r="K11" s="1">
        <v>9</v>
      </c>
      <c r="L11" s="1">
        <v>9</v>
      </c>
      <c r="M11" s="1">
        <v>2</v>
      </c>
      <c r="N11" s="1">
        <v>2</v>
      </c>
      <c r="O11" s="1">
        <v>5</v>
      </c>
      <c r="P11" s="1">
        <v>69</v>
      </c>
      <c r="Q11" s="2" t="s">
        <v>727</v>
      </c>
      <c r="R11" s="1">
        <v>14</v>
      </c>
      <c r="S11" s="1">
        <v>2</v>
      </c>
      <c r="T11" s="1">
        <v>1</v>
      </c>
      <c r="U11" s="1">
        <v>0</v>
      </c>
      <c r="V11" s="1">
        <v>18</v>
      </c>
      <c r="W11" s="1">
        <v>0</v>
      </c>
      <c r="X11" s="17">
        <v>15</v>
      </c>
      <c r="Y11" s="1">
        <f t="shared" si="0"/>
        <v>345</v>
      </c>
      <c r="Z11" s="1">
        <f t="shared" si="1"/>
        <v>208</v>
      </c>
      <c r="AA11" s="15">
        <f t="shared" si="2"/>
        <v>0.6238698010849909</v>
      </c>
      <c r="AB11" s="15">
        <f t="shared" si="3"/>
        <v>0.37613019891500904</v>
      </c>
    </row>
    <row r="12" spans="1:38" s="4" customFormat="1" x14ac:dyDescent="0.25">
      <c r="A12" s="2">
        <v>9</v>
      </c>
      <c r="B12" s="2" t="s">
        <v>36</v>
      </c>
      <c r="C12" s="2">
        <v>12</v>
      </c>
      <c r="D12" s="1" t="s">
        <v>371</v>
      </c>
      <c r="E12" s="1" t="s">
        <v>373</v>
      </c>
      <c r="F12" s="2">
        <v>80</v>
      </c>
      <c r="G12" s="2" t="s">
        <v>10</v>
      </c>
      <c r="H12" s="1">
        <v>550</v>
      </c>
      <c r="I12" s="1">
        <v>81</v>
      </c>
      <c r="J12" s="1">
        <v>65</v>
      </c>
      <c r="K12" s="1">
        <v>15</v>
      </c>
      <c r="L12" s="1">
        <v>19</v>
      </c>
      <c r="M12" s="1">
        <v>1</v>
      </c>
      <c r="N12" s="1">
        <v>1</v>
      </c>
      <c r="O12" s="1">
        <v>2</v>
      </c>
      <c r="P12" s="1">
        <v>99</v>
      </c>
      <c r="Q12" s="2" t="s">
        <v>727</v>
      </c>
      <c r="R12" s="1">
        <v>6</v>
      </c>
      <c r="S12" s="1">
        <v>1</v>
      </c>
      <c r="T12" s="1">
        <v>0</v>
      </c>
      <c r="U12" s="1">
        <v>0</v>
      </c>
      <c r="V12" s="1">
        <v>16</v>
      </c>
      <c r="W12" s="1">
        <v>0</v>
      </c>
      <c r="X12" s="17">
        <v>7</v>
      </c>
      <c r="Y12" s="1">
        <f t="shared" si="0"/>
        <v>313</v>
      </c>
      <c r="Z12" s="1">
        <f t="shared" si="1"/>
        <v>237</v>
      </c>
      <c r="AA12" s="15">
        <f t="shared" si="2"/>
        <v>0.56909090909090909</v>
      </c>
      <c r="AB12" s="15">
        <f t="shared" si="3"/>
        <v>0.43090909090909091</v>
      </c>
    </row>
    <row r="13" spans="1:38" s="4" customFormat="1" x14ac:dyDescent="0.25">
      <c r="A13" s="2">
        <v>10</v>
      </c>
      <c r="B13" s="2" t="s">
        <v>36</v>
      </c>
      <c r="C13" s="2">
        <v>12</v>
      </c>
      <c r="D13" s="1" t="s">
        <v>371</v>
      </c>
      <c r="E13" s="1" t="s">
        <v>373</v>
      </c>
      <c r="F13" s="2">
        <v>80</v>
      </c>
      <c r="G13" s="2" t="s">
        <v>11</v>
      </c>
      <c r="H13" s="1">
        <v>551</v>
      </c>
      <c r="I13" s="1">
        <v>82</v>
      </c>
      <c r="J13" s="1">
        <v>77</v>
      </c>
      <c r="K13" s="1">
        <v>14</v>
      </c>
      <c r="L13" s="1">
        <v>26</v>
      </c>
      <c r="M13" s="1">
        <v>3</v>
      </c>
      <c r="N13" s="1">
        <v>1</v>
      </c>
      <c r="O13" s="1">
        <v>2</v>
      </c>
      <c r="P13" s="1">
        <v>81</v>
      </c>
      <c r="Q13" s="2" t="s">
        <v>727</v>
      </c>
      <c r="R13" s="1">
        <v>10</v>
      </c>
      <c r="S13" s="1">
        <v>2</v>
      </c>
      <c r="T13" s="1">
        <v>0</v>
      </c>
      <c r="U13" s="1">
        <v>0</v>
      </c>
      <c r="V13" s="1">
        <v>11</v>
      </c>
      <c r="W13" s="1">
        <v>0</v>
      </c>
      <c r="X13" s="17">
        <v>14</v>
      </c>
      <c r="Y13" s="1">
        <f t="shared" si="0"/>
        <v>323</v>
      </c>
      <c r="Z13" s="1">
        <f t="shared" si="1"/>
        <v>228</v>
      </c>
      <c r="AA13" s="15">
        <f t="shared" si="2"/>
        <v>0.58620689655172409</v>
      </c>
      <c r="AB13" s="15">
        <f t="shared" si="3"/>
        <v>0.41379310344827586</v>
      </c>
    </row>
    <row r="14" spans="1:38" s="4" customFormat="1" x14ac:dyDescent="0.25">
      <c r="A14" s="2">
        <v>11</v>
      </c>
      <c r="B14" s="2" t="s">
        <v>36</v>
      </c>
      <c r="C14" s="2">
        <v>12</v>
      </c>
      <c r="D14" s="1" t="s">
        <v>371</v>
      </c>
      <c r="E14" s="1" t="s">
        <v>374</v>
      </c>
      <c r="F14" s="2">
        <v>81</v>
      </c>
      <c r="G14" s="2" t="s">
        <v>10</v>
      </c>
      <c r="H14" s="1">
        <v>134</v>
      </c>
      <c r="I14" s="1">
        <v>15</v>
      </c>
      <c r="J14" s="1">
        <v>14</v>
      </c>
      <c r="K14" s="1">
        <v>1</v>
      </c>
      <c r="L14" s="1">
        <v>2</v>
      </c>
      <c r="M14" s="1">
        <v>3</v>
      </c>
      <c r="N14" s="1">
        <v>8</v>
      </c>
      <c r="O14" s="1">
        <v>0</v>
      </c>
      <c r="P14" s="1">
        <v>26</v>
      </c>
      <c r="Q14" s="2" t="s">
        <v>727</v>
      </c>
      <c r="R14" s="1">
        <v>1</v>
      </c>
      <c r="S14" s="1">
        <v>4</v>
      </c>
      <c r="T14" s="1">
        <v>1</v>
      </c>
      <c r="U14" s="1">
        <v>0</v>
      </c>
      <c r="V14" s="1">
        <v>1</v>
      </c>
      <c r="W14" s="1">
        <v>0</v>
      </c>
      <c r="X14" s="17">
        <v>6</v>
      </c>
      <c r="Y14" s="1">
        <f t="shared" si="0"/>
        <v>82</v>
      </c>
      <c r="Z14" s="1">
        <f t="shared" si="1"/>
        <v>52</v>
      </c>
      <c r="AA14" s="15">
        <f t="shared" si="2"/>
        <v>0.61194029850746268</v>
      </c>
      <c r="AB14" s="15">
        <f t="shared" si="3"/>
        <v>0.38805970149253732</v>
      </c>
    </row>
    <row r="15" spans="1:38" s="4" customFormat="1" x14ac:dyDescent="0.25">
      <c r="A15" s="2">
        <v>12</v>
      </c>
      <c r="B15" s="2" t="s">
        <v>36</v>
      </c>
      <c r="C15" s="2">
        <v>12</v>
      </c>
      <c r="D15" s="1" t="s">
        <v>371</v>
      </c>
      <c r="E15" s="1" t="s">
        <v>375</v>
      </c>
      <c r="F15" s="2">
        <v>82</v>
      </c>
      <c r="G15" s="2" t="s">
        <v>10</v>
      </c>
      <c r="H15" s="1">
        <v>484</v>
      </c>
      <c r="I15" s="1">
        <v>71</v>
      </c>
      <c r="J15" s="1">
        <v>62</v>
      </c>
      <c r="K15" s="1">
        <v>17</v>
      </c>
      <c r="L15" s="1">
        <v>19</v>
      </c>
      <c r="M15" s="1">
        <v>1</v>
      </c>
      <c r="N15" s="1">
        <v>20</v>
      </c>
      <c r="O15" s="1">
        <v>0</v>
      </c>
      <c r="P15" s="1">
        <v>76</v>
      </c>
      <c r="Q15" s="2" t="s">
        <v>727</v>
      </c>
      <c r="R15" s="1">
        <v>3</v>
      </c>
      <c r="S15" s="1">
        <v>2</v>
      </c>
      <c r="T15" s="1">
        <v>1</v>
      </c>
      <c r="U15" s="1">
        <v>1</v>
      </c>
      <c r="V15" s="1">
        <v>8</v>
      </c>
      <c r="W15" s="1">
        <v>0</v>
      </c>
      <c r="X15" s="17">
        <v>17</v>
      </c>
      <c r="Y15" s="1">
        <f t="shared" si="0"/>
        <v>298</v>
      </c>
      <c r="Z15" s="1">
        <f t="shared" si="1"/>
        <v>186</v>
      </c>
      <c r="AA15" s="15">
        <f t="shared" si="2"/>
        <v>0.61570247933884292</v>
      </c>
      <c r="AB15" s="15">
        <f t="shared" si="3"/>
        <v>0.38429752066115702</v>
      </c>
    </row>
    <row r="16" spans="1:38" s="4" customFormat="1" x14ac:dyDescent="0.25">
      <c r="A16" s="2">
        <v>13</v>
      </c>
      <c r="B16" s="2" t="s">
        <v>36</v>
      </c>
      <c r="C16" s="2">
        <v>12</v>
      </c>
      <c r="D16" s="1" t="s">
        <v>371</v>
      </c>
      <c r="E16" s="1" t="s">
        <v>375</v>
      </c>
      <c r="F16" s="2">
        <v>82</v>
      </c>
      <c r="G16" s="2" t="s">
        <v>11</v>
      </c>
      <c r="H16" s="1">
        <v>485</v>
      </c>
      <c r="I16" s="1">
        <v>51</v>
      </c>
      <c r="J16" s="1">
        <v>47</v>
      </c>
      <c r="K16" s="1">
        <v>10</v>
      </c>
      <c r="L16" s="1">
        <v>13</v>
      </c>
      <c r="M16" s="1">
        <v>1</v>
      </c>
      <c r="N16" s="1">
        <v>21</v>
      </c>
      <c r="O16" s="1">
        <v>2</v>
      </c>
      <c r="P16" s="1">
        <v>104</v>
      </c>
      <c r="Q16" s="2" t="s">
        <v>727</v>
      </c>
      <c r="R16" s="1">
        <v>8</v>
      </c>
      <c r="S16" s="1">
        <v>1</v>
      </c>
      <c r="T16" s="1">
        <v>1</v>
      </c>
      <c r="U16" s="1">
        <v>0</v>
      </c>
      <c r="V16" s="1">
        <v>5</v>
      </c>
      <c r="W16" s="1">
        <v>0</v>
      </c>
      <c r="X16" s="17">
        <v>12</v>
      </c>
      <c r="Y16" s="1">
        <f t="shared" si="0"/>
        <v>276</v>
      </c>
      <c r="Z16" s="1">
        <f t="shared" si="1"/>
        <v>209</v>
      </c>
      <c r="AA16" s="15">
        <f t="shared" si="2"/>
        <v>0.56907216494845358</v>
      </c>
      <c r="AB16" s="15">
        <f t="shared" si="3"/>
        <v>0.43092783505154642</v>
      </c>
    </row>
    <row r="17" spans="1:29" s="4" customFormat="1" x14ac:dyDescent="0.25">
      <c r="A17" s="2">
        <v>14</v>
      </c>
      <c r="B17" s="2" t="s">
        <v>36</v>
      </c>
      <c r="C17" s="2">
        <v>12</v>
      </c>
      <c r="D17" s="1" t="s">
        <v>371</v>
      </c>
      <c r="E17" s="1" t="s">
        <v>376</v>
      </c>
      <c r="F17" s="2">
        <v>83</v>
      </c>
      <c r="G17" s="2" t="s">
        <v>10</v>
      </c>
      <c r="H17" s="1">
        <v>614</v>
      </c>
      <c r="I17" s="1">
        <v>72</v>
      </c>
      <c r="J17" s="1">
        <v>71</v>
      </c>
      <c r="K17" s="1">
        <v>4</v>
      </c>
      <c r="L17" s="1">
        <v>9</v>
      </c>
      <c r="M17" s="1">
        <v>0</v>
      </c>
      <c r="N17" s="1">
        <v>20</v>
      </c>
      <c r="O17" s="1">
        <v>1</v>
      </c>
      <c r="P17" s="1">
        <v>191</v>
      </c>
      <c r="Q17" s="2" t="s">
        <v>727</v>
      </c>
      <c r="R17" s="1">
        <v>1</v>
      </c>
      <c r="S17" s="1">
        <v>0</v>
      </c>
      <c r="T17" s="1">
        <v>0</v>
      </c>
      <c r="U17" s="1">
        <v>0</v>
      </c>
      <c r="V17" s="1">
        <v>3</v>
      </c>
      <c r="W17" s="1">
        <v>0</v>
      </c>
      <c r="X17" s="17">
        <v>11</v>
      </c>
      <c r="Y17" s="1">
        <f t="shared" si="0"/>
        <v>383</v>
      </c>
      <c r="Z17" s="1">
        <f t="shared" si="1"/>
        <v>231</v>
      </c>
      <c r="AA17" s="15">
        <f t="shared" si="2"/>
        <v>0.62377850162866455</v>
      </c>
      <c r="AB17" s="15">
        <f t="shared" si="3"/>
        <v>0.37622149837133551</v>
      </c>
    </row>
    <row r="18" spans="1:29" s="4" customFormat="1" x14ac:dyDescent="0.25">
      <c r="A18" s="2">
        <v>15</v>
      </c>
      <c r="B18" s="2" t="s">
        <v>36</v>
      </c>
      <c r="C18" s="2">
        <v>12</v>
      </c>
      <c r="D18" s="1" t="s">
        <v>371</v>
      </c>
      <c r="E18" s="1" t="s">
        <v>377</v>
      </c>
      <c r="F18" s="2">
        <v>84</v>
      </c>
      <c r="G18" s="2" t="s">
        <v>10</v>
      </c>
      <c r="H18" s="1">
        <v>558</v>
      </c>
      <c r="I18" s="1">
        <v>97</v>
      </c>
      <c r="J18" s="1">
        <v>50</v>
      </c>
      <c r="K18" s="1">
        <v>21</v>
      </c>
      <c r="L18" s="1">
        <v>6</v>
      </c>
      <c r="M18" s="1">
        <v>0</v>
      </c>
      <c r="N18" s="1">
        <v>47</v>
      </c>
      <c r="O18" s="1">
        <v>1</v>
      </c>
      <c r="P18" s="1">
        <v>128</v>
      </c>
      <c r="Q18" s="2" t="s">
        <v>727</v>
      </c>
      <c r="R18" s="1">
        <v>7</v>
      </c>
      <c r="S18" s="1">
        <v>3</v>
      </c>
      <c r="T18" s="1">
        <v>0</v>
      </c>
      <c r="U18" s="1">
        <v>1</v>
      </c>
      <c r="V18" s="1">
        <v>4</v>
      </c>
      <c r="W18" s="1">
        <v>0</v>
      </c>
      <c r="X18" s="17">
        <v>8</v>
      </c>
      <c r="Y18" s="1">
        <f t="shared" si="0"/>
        <v>373</v>
      </c>
      <c r="Z18" s="1">
        <f t="shared" si="1"/>
        <v>185</v>
      </c>
      <c r="AA18" s="15">
        <f t="shared" si="2"/>
        <v>0.6684587813620072</v>
      </c>
      <c r="AB18" s="15">
        <f t="shared" si="3"/>
        <v>0.33154121863799285</v>
      </c>
    </row>
    <row r="19" spans="1:29" s="4" customFormat="1" x14ac:dyDescent="0.25">
      <c r="A19" s="2">
        <v>16</v>
      </c>
      <c r="B19" s="2" t="s">
        <v>36</v>
      </c>
      <c r="C19" s="2">
        <v>12</v>
      </c>
      <c r="D19" s="1" t="s">
        <v>371</v>
      </c>
      <c r="E19" s="1" t="s">
        <v>377</v>
      </c>
      <c r="F19" s="2">
        <v>84</v>
      </c>
      <c r="G19" s="2" t="s">
        <v>11</v>
      </c>
      <c r="H19" s="1">
        <v>559</v>
      </c>
      <c r="I19" s="1">
        <v>67</v>
      </c>
      <c r="J19" s="1">
        <v>64</v>
      </c>
      <c r="K19" s="1">
        <v>24</v>
      </c>
      <c r="L19" s="1">
        <v>11</v>
      </c>
      <c r="M19" s="1">
        <v>2</v>
      </c>
      <c r="N19" s="1">
        <v>49</v>
      </c>
      <c r="O19" s="1">
        <v>3</v>
      </c>
      <c r="P19" s="1">
        <v>132</v>
      </c>
      <c r="Q19" s="2" t="s">
        <v>727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7">
        <v>0</v>
      </c>
      <c r="Y19" s="1">
        <f t="shared" si="0"/>
        <v>352</v>
      </c>
      <c r="Z19" s="1">
        <f t="shared" si="1"/>
        <v>207</v>
      </c>
      <c r="AA19" s="15">
        <f t="shared" si="2"/>
        <v>0.62969588550983902</v>
      </c>
      <c r="AB19" s="15">
        <f t="shared" si="3"/>
        <v>0.37030411449016098</v>
      </c>
    </row>
    <row r="20" spans="1:29" s="4" customFormat="1" x14ac:dyDescent="0.25">
      <c r="A20" s="2">
        <v>17</v>
      </c>
      <c r="B20" s="2" t="s">
        <v>36</v>
      </c>
      <c r="C20" s="2">
        <v>12</v>
      </c>
      <c r="D20" s="1" t="s">
        <v>371</v>
      </c>
      <c r="E20" s="1" t="s">
        <v>378</v>
      </c>
      <c r="F20" s="2">
        <v>85</v>
      </c>
      <c r="G20" s="2" t="s">
        <v>10</v>
      </c>
      <c r="H20" s="1">
        <v>416</v>
      </c>
      <c r="I20" s="1">
        <v>120</v>
      </c>
      <c r="J20" s="1">
        <v>51</v>
      </c>
      <c r="K20" s="1">
        <v>6</v>
      </c>
      <c r="L20" s="1">
        <v>3</v>
      </c>
      <c r="M20" s="1">
        <v>2</v>
      </c>
      <c r="N20" s="1">
        <v>2</v>
      </c>
      <c r="O20" s="1">
        <v>3</v>
      </c>
      <c r="P20" s="1">
        <v>93</v>
      </c>
      <c r="Q20" s="2" t="s">
        <v>727</v>
      </c>
      <c r="R20" s="1">
        <v>5</v>
      </c>
      <c r="S20" s="1">
        <v>2</v>
      </c>
      <c r="T20" s="1">
        <v>0</v>
      </c>
      <c r="U20" s="1">
        <v>0</v>
      </c>
      <c r="V20" s="1">
        <v>9</v>
      </c>
      <c r="W20" s="1">
        <v>0</v>
      </c>
      <c r="X20" s="17">
        <v>5</v>
      </c>
      <c r="Y20" s="1">
        <f t="shared" si="0"/>
        <v>301</v>
      </c>
      <c r="Z20" s="1">
        <f t="shared" si="1"/>
        <v>115</v>
      </c>
      <c r="AA20" s="15">
        <f t="shared" si="2"/>
        <v>0.72355769230769229</v>
      </c>
      <c r="AB20" s="15">
        <f t="shared" si="3"/>
        <v>0.27644230769230771</v>
      </c>
    </row>
    <row r="21" spans="1:29" s="4" customFormat="1" x14ac:dyDescent="0.25">
      <c r="A21" s="2">
        <v>18</v>
      </c>
      <c r="B21" s="2" t="s">
        <v>36</v>
      </c>
      <c r="C21" s="2">
        <v>12</v>
      </c>
      <c r="D21" s="1" t="s">
        <v>371</v>
      </c>
      <c r="E21" s="1" t="s">
        <v>379</v>
      </c>
      <c r="F21" s="2">
        <v>86</v>
      </c>
      <c r="G21" s="2" t="s">
        <v>10</v>
      </c>
      <c r="H21" s="1">
        <v>532</v>
      </c>
      <c r="I21" s="1">
        <v>25</v>
      </c>
      <c r="J21" s="1">
        <v>83</v>
      </c>
      <c r="K21" s="1">
        <v>93</v>
      </c>
      <c r="L21" s="1">
        <v>9</v>
      </c>
      <c r="M21" s="1">
        <v>2</v>
      </c>
      <c r="N21" s="1">
        <v>6</v>
      </c>
      <c r="O21" s="1">
        <v>1</v>
      </c>
      <c r="P21" s="1">
        <v>139</v>
      </c>
      <c r="Q21" s="2" t="s">
        <v>727</v>
      </c>
      <c r="R21" s="1">
        <v>1</v>
      </c>
      <c r="S21" s="1">
        <v>1</v>
      </c>
      <c r="T21" s="1">
        <v>0</v>
      </c>
      <c r="U21" s="1">
        <v>0</v>
      </c>
      <c r="V21" s="1">
        <v>5</v>
      </c>
      <c r="W21" s="1">
        <v>0</v>
      </c>
      <c r="X21" s="17">
        <v>8</v>
      </c>
      <c r="Y21" s="1">
        <f t="shared" si="0"/>
        <v>373</v>
      </c>
      <c r="Z21" s="1">
        <f t="shared" si="1"/>
        <v>159</v>
      </c>
      <c r="AA21" s="15">
        <f t="shared" si="2"/>
        <v>0.70112781954887216</v>
      </c>
      <c r="AB21" s="15">
        <f t="shared" si="3"/>
        <v>0.29887218045112784</v>
      </c>
    </row>
    <row r="22" spans="1:29" s="4" customFormat="1" x14ac:dyDescent="0.25">
      <c r="A22" s="2">
        <v>19</v>
      </c>
      <c r="B22" s="2" t="s">
        <v>36</v>
      </c>
      <c r="C22" s="2">
        <v>12</v>
      </c>
      <c r="D22" s="1" t="s">
        <v>371</v>
      </c>
      <c r="E22" s="1" t="s">
        <v>379</v>
      </c>
      <c r="F22" s="2">
        <v>86</v>
      </c>
      <c r="G22" s="2" t="s">
        <v>11</v>
      </c>
      <c r="H22" s="1">
        <v>533</v>
      </c>
      <c r="I22" s="1">
        <v>30</v>
      </c>
      <c r="J22" s="1">
        <v>72</v>
      </c>
      <c r="K22" s="1">
        <v>77</v>
      </c>
      <c r="L22" s="1">
        <v>5</v>
      </c>
      <c r="M22" s="1">
        <v>4</v>
      </c>
      <c r="N22" s="1">
        <v>3</v>
      </c>
      <c r="O22" s="1">
        <v>3</v>
      </c>
      <c r="P22" s="1">
        <v>150</v>
      </c>
      <c r="Q22" s="2" t="s">
        <v>727</v>
      </c>
      <c r="R22" s="1">
        <v>7</v>
      </c>
      <c r="S22" s="1">
        <v>3</v>
      </c>
      <c r="T22" s="1">
        <v>0</v>
      </c>
      <c r="U22" s="1">
        <v>1</v>
      </c>
      <c r="V22" s="1">
        <v>4</v>
      </c>
      <c r="W22" s="1">
        <v>0</v>
      </c>
      <c r="X22" s="17">
        <v>4</v>
      </c>
      <c r="Y22" s="1">
        <f t="shared" si="0"/>
        <v>363</v>
      </c>
      <c r="Z22" s="1">
        <f t="shared" si="1"/>
        <v>170</v>
      </c>
      <c r="AA22" s="15">
        <f t="shared" si="2"/>
        <v>0.68105065666041276</v>
      </c>
      <c r="AB22" s="15">
        <f t="shared" si="3"/>
        <v>0.31894934333958724</v>
      </c>
    </row>
    <row r="23" spans="1:29" x14ac:dyDescent="0.2">
      <c r="A23" s="16"/>
      <c r="D23" s="128" t="s">
        <v>708</v>
      </c>
      <c r="E23" s="129"/>
      <c r="F23" s="68">
        <f>COUNTIF(G4:G22,"B")</f>
        <v>10</v>
      </c>
      <c r="G23" s="68">
        <f>COUNTA(G4:G22)</f>
        <v>19</v>
      </c>
      <c r="H23" s="69">
        <f>SUM(H4:H22)</f>
        <v>9966</v>
      </c>
      <c r="I23" s="69">
        <f t="shared" ref="I23:X23" si="4">SUM(I4:I22)</f>
        <v>1848</v>
      </c>
      <c r="J23" s="69">
        <f t="shared" si="4"/>
        <v>1527</v>
      </c>
      <c r="K23" s="69">
        <f t="shared" si="4"/>
        <v>338</v>
      </c>
      <c r="L23" s="69">
        <f t="shared" si="4"/>
        <v>208</v>
      </c>
      <c r="M23" s="69">
        <f t="shared" si="4"/>
        <v>25</v>
      </c>
      <c r="N23" s="69">
        <f t="shared" si="4"/>
        <v>194</v>
      </c>
      <c r="O23" s="69">
        <f t="shared" si="4"/>
        <v>53</v>
      </c>
      <c r="P23" s="69">
        <f t="shared" si="4"/>
        <v>1921</v>
      </c>
      <c r="Q23" s="123" t="s">
        <v>727</v>
      </c>
      <c r="R23" s="69">
        <f t="shared" si="4"/>
        <v>116</v>
      </c>
      <c r="S23" s="69">
        <f t="shared" si="4"/>
        <v>35</v>
      </c>
      <c r="T23" s="69">
        <f t="shared" si="4"/>
        <v>13</v>
      </c>
      <c r="U23" s="69">
        <f t="shared" si="4"/>
        <v>3</v>
      </c>
      <c r="V23" s="69">
        <f t="shared" si="4"/>
        <v>157</v>
      </c>
      <c r="W23" s="69">
        <f t="shared" si="4"/>
        <v>2</v>
      </c>
      <c r="X23" s="69">
        <f t="shared" si="4"/>
        <v>158</v>
      </c>
      <c r="Y23" s="70">
        <f t="shared" ref="Y23" si="5">SUM(I23:X23)</f>
        <v>6598</v>
      </c>
      <c r="Z23" s="70">
        <f t="shared" ref="Z23" si="6">H23-Y23</f>
        <v>3368</v>
      </c>
      <c r="AA23" s="71">
        <f t="shared" ref="AA23" si="7">Y23/H23</f>
        <v>0.66205097330925144</v>
      </c>
      <c r="AB23" s="71">
        <f t="shared" ref="AB23" si="8">Z23/H23</f>
        <v>0.33794902669074856</v>
      </c>
      <c r="AC23" s="4"/>
    </row>
    <row r="24" spans="1:29" x14ac:dyDescent="0.2">
      <c r="AC24" s="4"/>
    </row>
    <row r="25" spans="1:29" s="32" customFormat="1" x14ac:dyDescent="0.25">
      <c r="A25" s="31"/>
      <c r="B25" s="31"/>
      <c r="C25" s="31"/>
      <c r="E25" s="133" t="s">
        <v>51</v>
      </c>
      <c r="F25" s="134"/>
      <c r="G25" s="134"/>
      <c r="H25" s="134"/>
      <c r="I25" s="63" t="s">
        <v>0</v>
      </c>
      <c r="J25" s="63" t="s">
        <v>1</v>
      </c>
      <c r="K25" s="63" t="s">
        <v>2</v>
      </c>
      <c r="L25" s="63" t="s">
        <v>27</v>
      </c>
      <c r="M25" s="63" t="s">
        <v>3</v>
      </c>
      <c r="N25" s="63" t="s">
        <v>28</v>
      </c>
      <c r="O25" s="63" t="s">
        <v>25</v>
      </c>
      <c r="P25" s="63" t="s">
        <v>29</v>
      </c>
      <c r="Q25" s="63" t="s">
        <v>4</v>
      </c>
      <c r="R25" s="36" t="s">
        <v>26</v>
      </c>
      <c r="S25" s="37" t="s">
        <v>46</v>
      </c>
      <c r="T25" s="37"/>
      <c r="AA25" s="33"/>
      <c r="AB25" s="33"/>
      <c r="AC25" s="4"/>
    </row>
    <row r="26" spans="1:29" s="4" customFormat="1" x14ac:dyDescent="0.2">
      <c r="A26" s="3"/>
      <c r="B26" s="3"/>
      <c r="C26" s="3"/>
      <c r="E26" s="134"/>
      <c r="F26" s="134"/>
      <c r="G26" s="134"/>
      <c r="H26" s="134"/>
      <c r="I26" s="72">
        <v>1912</v>
      </c>
      <c r="J26" s="72">
        <v>1606</v>
      </c>
      <c r="K26" s="72">
        <v>396</v>
      </c>
      <c r="L26" s="72">
        <v>286</v>
      </c>
      <c r="M26" s="72">
        <v>70</v>
      </c>
      <c r="N26" s="72">
        <v>194</v>
      </c>
      <c r="O26" s="72">
        <v>53</v>
      </c>
      <c r="P26" s="72">
        <v>1921</v>
      </c>
      <c r="Q26" s="72" t="s">
        <v>727</v>
      </c>
      <c r="R26" s="82">
        <f>W23</f>
        <v>2</v>
      </c>
      <c r="S26" s="83">
        <f>X23</f>
        <v>158</v>
      </c>
      <c r="T26" s="38"/>
      <c r="AA26" s="10"/>
      <c r="AB26" s="10"/>
    </row>
    <row r="27" spans="1:29" s="4" customFormat="1" x14ac:dyDescent="0.25">
      <c r="A27" s="3"/>
      <c r="B27" s="3"/>
      <c r="C27" s="3"/>
      <c r="F27" s="3"/>
      <c r="G27" s="3"/>
      <c r="H27" s="12"/>
      <c r="I27" s="3"/>
      <c r="J27" s="3"/>
      <c r="K27" s="3"/>
      <c r="L27" s="3"/>
      <c r="M27" s="3"/>
      <c r="N27" s="3"/>
      <c r="O27" s="3"/>
      <c r="P27" s="3"/>
      <c r="Q27" s="3"/>
      <c r="R27" s="39"/>
      <c r="S27" s="40"/>
      <c r="T27" s="40"/>
      <c r="AA27" s="10"/>
      <c r="AB27" s="10"/>
    </row>
    <row r="28" spans="1:29" s="13" customFormat="1" x14ac:dyDescent="0.25">
      <c r="A28" s="34"/>
      <c r="B28" s="34"/>
      <c r="C28" s="34"/>
      <c r="E28" s="133" t="s">
        <v>52</v>
      </c>
      <c r="F28" s="133"/>
      <c r="G28" s="133"/>
      <c r="H28" s="133"/>
      <c r="I28" s="133" t="s">
        <v>530</v>
      </c>
      <c r="J28" s="134"/>
      <c r="K28" s="134"/>
      <c r="L28" s="133" t="s">
        <v>531</v>
      </c>
      <c r="M28" s="133"/>
      <c r="N28" s="63" t="s">
        <v>28</v>
      </c>
      <c r="O28" s="63" t="s">
        <v>25</v>
      </c>
      <c r="P28" s="63" t="s">
        <v>29</v>
      </c>
      <c r="Q28" s="63" t="s">
        <v>4</v>
      </c>
      <c r="AA28" s="35"/>
      <c r="AB28" s="35"/>
      <c r="AC28" s="4"/>
    </row>
    <row r="29" spans="1:29" s="4" customFormat="1" x14ac:dyDescent="0.25">
      <c r="A29" s="3"/>
      <c r="B29" s="3"/>
      <c r="C29" s="3"/>
      <c r="E29" s="133"/>
      <c r="F29" s="133"/>
      <c r="G29" s="133"/>
      <c r="H29" s="133"/>
      <c r="I29" s="135">
        <f>I26+K26+M26</f>
        <v>2378</v>
      </c>
      <c r="J29" s="136"/>
      <c r="K29" s="136"/>
      <c r="L29" s="135">
        <f>J26+L26</f>
        <v>1892</v>
      </c>
      <c r="M29" s="136"/>
      <c r="N29" s="64">
        <f>N26</f>
        <v>194</v>
      </c>
      <c r="O29" s="64">
        <f>O26</f>
        <v>53</v>
      </c>
      <c r="P29" s="64">
        <f>P26</f>
        <v>1921</v>
      </c>
      <c r="Q29" s="64" t="str">
        <f>Q26</f>
        <v>N.P.</v>
      </c>
      <c r="AA29" s="10"/>
      <c r="AB29" s="10"/>
    </row>
    <row r="30" spans="1:29" s="4" customFormat="1" x14ac:dyDescent="0.25">
      <c r="A30" s="3"/>
      <c r="B30" s="3"/>
      <c r="C30" s="3"/>
      <c r="F30" s="3"/>
      <c r="G30" s="3"/>
    </row>
    <row r="31" spans="1:29" x14ac:dyDescent="0.2">
      <c r="AC31" s="4"/>
    </row>
    <row r="32" spans="1:29" s="4" customFormat="1" x14ac:dyDescent="0.25">
      <c r="A32" s="2">
        <v>1</v>
      </c>
      <c r="B32" s="2" t="s">
        <v>36</v>
      </c>
      <c r="C32" s="2">
        <v>57</v>
      </c>
      <c r="D32" s="1" t="s">
        <v>380</v>
      </c>
      <c r="E32" s="1" t="s">
        <v>380</v>
      </c>
      <c r="F32" s="2">
        <v>397</v>
      </c>
      <c r="G32" s="2" t="s">
        <v>10</v>
      </c>
      <c r="H32" s="1">
        <v>572</v>
      </c>
      <c r="I32" s="1">
        <v>120</v>
      </c>
      <c r="J32" s="1">
        <v>137</v>
      </c>
      <c r="K32" s="1">
        <v>14</v>
      </c>
      <c r="L32" s="1">
        <v>1</v>
      </c>
      <c r="M32" s="1">
        <v>0</v>
      </c>
      <c r="N32" s="1">
        <v>57</v>
      </c>
      <c r="O32" s="1">
        <v>8</v>
      </c>
      <c r="P32" s="2" t="s">
        <v>727</v>
      </c>
      <c r="Q32" s="1">
        <v>2</v>
      </c>
      <c r="R32" s="1">
        <v>10</v>
      </c>
      <c r="S32" s="1">
        <v>3</v>
      </c>
      <c r="T32" s="1">
        <v>0</v>
      </c>
      <c r="U32" s="1">
        <v>0</v>
      </c>
      <c r="V32" s="1">
        <v>6</v>
      </c>
      <c r="W32" s="1">
        <v>0</v>
      </c>
      <c r="X32" s="17">
        <v>7</v>
      </c>
      <c r="Y32" s="1">
        <f t="shared" si="0"/>
        <v>365</v>
      </c>
      <c r="Z32" s="1">
        <f t="shared" si="1"/>
        <v>207</v>
      </c>
      <c r="AA32" s="15">
        <f t="shared" si="2"/>
        <v>0.63811188811188813</v>
      </c>
      <c r="AB32" s="15">
        <f t="shared" si="3"/>
        <v>0.36188811188811187</v>
      </c>
    </row>
    <row r="33" spans="1:28" s="4" customFormat="1" x14ac:dyDescent="0.25">
      <c r="A33" s="2">
        <v>2</v>
      </c>
      <c r="B33" s="2" t="s">
        <v>36</v>
      </c>
      <c r="C33" s="2">
        <v>57</v>
      </c>
      <c r="D33" s="1" t="s">
        <v>380</v>
      </c>
      <c r="E33" s="1" t="s">
        <v>380</v>
      </c>
      <c r="F33" s="2">
        <v>397</v>
      </c>
      <c r="G33" s="2" t="s">
        <v>11</v>
      </c>
      <c r="H33" s="1">
        <v>572</v>
      </c>
      <c r="I33" s="1">
        <v>87</v>
      </c>
      <c r="J33" s="1">
        <v>113</v>
      </c>
      <c r="K33" s="1">
        <v>12</v>
      </c>
      <c r="L33" s="1">
        <v>5</v>
      </c>
      <c r="M33" s="1">
        <v>2</v>
      </c>
      <c r="N33" s="1">
        <v>77</v>
      </c>
      <c r="O33" s="1">
        <v>7</v>
      </c>
      <c r="P33" s="2" t="s">
        <v>727</v>
      </c>
      <c r="Q33" s="1">
        <v>4</v>
      </c>
      <c r="R33" s="1">
        <v>11</v>
      </c>
      <c r="S33" s="1">
        <v>0</v>
      </c>
      <c r="T33" s="1">
        <v>3</v>
      </c>
      <c r="U33" s="1">
        <v>1</v>
      </c>
      <c r="V33" s="1">
        <v>9</v>
      </c>
      <c r="W33" s="1">
        <v>1</v>
      </c>
      <c r="X33" s="17">
        <v>8</v>
      </c>
      <c r="Y33" s="1">
        <f t="shared" si="0"/>
        <v>340</v>
      </c>
      <c r="Z33" s="1">
        <f t="shared" si="1"/>
        <v>232</v>
      </c>
      <c r="AA33" s="15">
        <f t="shared" si="2"/>
        <v>0.59440559440559437</v>
      </c>
      <c r="AB33" s="15">
        <f t="shared" si="3"/>
        <v>0.40559440559440557</v>
      </c>
    </row>
    <row r="34" spans="1:28" s="4" customFormat="1" x14ac:dyDescent="0.25">
      <c r="A34" s="2">
        <v>3</v>
      </c>
      <c r="B34" s="2" t="s">
        <v>36</v>
      </c>
      <c r="C34" s="2">
        <v>57</v>
      </c>
      <c r="D34" s="1" t="s">
        <v>380</v>
      </c>
      <c r="E34" s="1" t="s">
        <v>380</v>
      </c>
      <c r="F34" s="2">
        <v>397</v>
      </c>
      <c r="G34" s="2" t="s">
        <v>12</v>
      </c>
      <c r="H34" s="1">
        <v>572</v>
      </c>
      <c r="I34" s="1">
        <v>125</v>
      </c>
      <c r="J34" s="1">
        <v>137</v>
      </c>
      <c r="K34" s="1">
        <v>17</v>
      </c>
      <c r="L34" s="1">
        <v>6</v>
      </c>
      <c r="M34" s="1">
        <v>0</v>
      </c>
      <c r="N34" s="1">
        <v>36</v>
      </c>
      <c r="O34" s="1">
        <v>4</v>
      </c>
      <c r="P34" s="2" t="s">
        <v>727</v>
      </c>
      <c r="Q34" s="1">
        <v>1</v>
      </c>
      <c r="R34" s="1">
        <v>11</v>
      </c>
      <c r="S34" s="1">
        <v>9</v>
      </c>
      <c r="T34" s="1">
        <v>0</v>
      </c>
      <c r="U34" s="1">
        <v>0</v>
      </c>
      <c r="V34" s="1">
        <v>5</v>
      </c>
      <c r="W34" s="1">
        <v>0</v>
      </c>
      <c r="X34" s="17">
        <v>7</v>
      </c>
      <c r="Y34" s="1">
        <f t="shared" si="0"/>
        <v>358</v>
      </c>
      <c r="Z34" s="1">
        <f t="shared" si="1"/>
        <v>214</v>
      </c>
      <c r="AA34" s="15">
        <f t="shared" si="2"/>
        <v>0.62587412587412583</v>
      </c>
      <c r="AB34" s="15">
        <f t="shared" si="3"/>
        <v>0.37412587412587411</v>
      </c>
    </row>
    <row r="35" spans="1:28" s="4" customFormat="1" x14ac:dyDescent="0.25">
      <c r="A35" s="2">
        <v>4</v>
      </c>
      <c r="B35" s="2" t="s">
        <v>36</v>
      </c>
      <c r="C35" s="2">
        <v>57</v>
      </c>
      <c r="D35" s="1" t="s">
        <v>380</v>
      </c>
      <c r="E35" s="1" t="s">
        <v>380</v>
      </c>
      <c r="F35" s="2">
        <v>398</v>
      </c>
      <c r="G35" s="2" t="s">
        <v>10</v>
      </c>
      <c r="H35" s="1">
        <v>454</v>
      </c>
      <c r="I35" s="1">
        <v>119</v>
      </c>
      <c r="J35" s="1">
        <v>57</v>
      </c>
      <c r="K35" s="1">
        <v>9</v>
      </c>
      <c r="L35" s="1">
        <v>0</v>
      </c>
      <c r="M35" s="1">
        <v>1</v>
      </c>
      <c r="N35" s="1">
        <v>31</v>
      </c>
      <c r="O35" s="1">
        <v>4</v>
      </c>
      <c r="P35" s="2" t="s">
        <v>727</v>
      </c>
      <c r="Q35" s="1">
        <v>5</v>
      </c>
      <c r="R35" s="1">
        <v>8</v>
      </c>
      <c r="S35" s="1">
        <v>2</v>
      </c>
      <c r="T35" s="1">
        <v>0</v>
      </c>
      <c r="U35" s="1">
        <v>1</v>
      </c>
      <c r="V35" s="1">
        <v>6</v>
      </c>
      <c r="W35" s="1">
        <v>0</v>
      </c>
      <c r="X35" s="17">
        <v>1</v>
      </c>
      <c r="Y35" s="1">
        <f t="shared" si="0"/>
        <v>244</v>
      </c>
      <c r="Z35" s="1">
        <f t="shared" si="1"/>
        <v>210</v>
      </c>
      <c r="AA35" s="15">
        <f t="shared" si="2"/>
        <v>0.5374449339207048</v>
      </c>
      <c r="AB35" s="15">
        <f t="shared" si="3"/>
        <v>0.46255506607929514</v>
      </c>
    </row>
    <row r="36" spans="1:28" s="4" customFormat="1" x14ac:dyDescent="0.25">
      <c r="A36" s="2">
        <v>5</v>
      </c>
      <c r="B36" s="2" t="s">
        <v>36</v>
      </c>
      <c r="C36" s="2">
        <v>57</v>
      </c>
      <c r="D36" s="1" t="s">
        <v>380</v>
      </c>
      <c r="E36" s="1" t="s">
        <v>380</v>
      </c>
      <c r="F36" s="2">
        <v>398</v>
      </c>
      <c r="G36" s="2" t="s">
        <v>11</v>
      </c>
      <c r="H36" s="1">
        <v>455</v>
      </c>
      <c r="I36" s="1">
        <v>94</v>
      </c>
      <c r="J36" s="1">
        <v>60</v>
      </c>
      <c r="K36" s="1">
        <v>7</v>
      </c>
      <c r="L36" s="1">
        <v>3</v>
      </c>
      <c r="M36" s="1">
        <v>3</v>
      </c>
      <c r="N36" s="1">
        <v>41</v>
      </c>
      <c r="O36" s="1">
        <v>2</v>
      </c>
      <c r="P36" s="2" t="s">
        <v>727</v>
      </c>
      <c r="Q36" s="1">
        <v>4</v>
      </c>
      <c r="R36" s="1">
        <v>8</v>
      </c>
      <c r="S36" s="1">
        <v>0</v>
      </c>
      <c r="T36" s="1">
        <v>0</v>
      </c>
      <c r="U36" s="1">
        <v>0</v>
      </c>
      <c r="V36" s="1">
        <v>5</v>
      </c>
      <c r="W36" s="1">
        <v>0</v>
      </c>
      <c r="X36" s="17">
        <v>7</v>
      </c>
      <c r="Y36" s="1">
        <f t="shared" si="0"/>
        <v>234</v>
      </c>
      <c r="Z36" s="1">
        <f t="shared" si="1"/>
        <v>221</v>
      </c>
      <c r="AA36" s="15">
        <f t="shared" si="2"/>
        <v>0.51428571428571423</v>
      </c>
      <c r="AB36" s="15">
        <f t="shared" si="3"/>
        <v>0.48571428571428571</v>
      </c>
    </row>
    <row r="37" spans="1:28" s="4" customFormat="1" x14ac:dyDescent="0.25">
      <c r="A37" s="2">
        <v>6</v>
      </c>
      <c r="B37" s="2" t="s">
        <v>36</v>
      </c>
      <c r="C37" s="2">
        <v>57</v>
      </c>
      <c r="D37" s="1" t="s">
        <v>380</v>
      </c>
      <c r="E37" s="1" t="s">
        <v>380</v>
      </c>
      <c r="F37" s="2">
        <v>399</v>
      </c>
      <c r="G37" s="2" t="s">
        <v>10</v>
      </c>
      <c r="H37" s="1">
        <v>628</v>
      </c>
      <c r="I37" s="1">
        <v>145</v>
      </c>
      <c r="J37" s="1">
        <v>71</v>
      </c>
      <c r="K37" s="1">
        <v>18</v>
      </c>
      <c r="L37" s="1">
        <v>2</v>
      </c>
      <c r="M37" s="1">
        <v>1</v>
      </c>
      <c r="N37" s="1">
        <v>75</v>
      </c>
      <c r="O37" s="1">
        <v>1</v>
      </c>
      <c r="P37" s="2" t="s">
        <v>727</v>
      </c>
      <c r="Q37" s="1">
        <v>11</v>
      </c>
      <c r="R37" s="1">
        <v>10</v>
      </c>
      <c r="S37" s="1">
        <v>1</v>
      </c>
      <c r="T37" s="1">
        <v>1</v>
      </c>
      <c r="U37" s="1">
        <v>1</v>
      </c>
      <c r="V37" s="1">
        <v>12</v>
      </c>
      <c r="W37" s="1">
        <v>0</v>
      </c>
      <c r="X37" s="17">
        <v>9</v>
      </c>
      <c r="Y37" s="1">
        <f t="shared" si="0"/>
        <v>358</v>
      </c>
      <c r="Z37" s="1">
        <f t="shared" si="1"/>
        <v>270</v>
      </c>
      <c r="AA37" s="15">
        <f t="shared" si="2"/>
        <v>0.57006369426751591</v>
      </c>
      <c r="AB37" s="15">
        <f t="shared" si="3"/>
        <v>0.42993630573248409</v>
      </c>
    </row>
    <row r="38" spans="1:28" s="4" customFormat="1" x14ac:dyDescent="0.25">
      <c r="A38" s="2">
        <v>7</v>
      </c>
      <c r="B38" s="2" t="s">
        <v>36</v>
      </c>
      <c r="C38" s="2">
        <v>57</v>
      </c>
      <c r="D38" s="1" t="s">
        <v>380</v>
      </c>
      <c r="E38" s="1" t="s">
        <v>380</v>
      </c>
      <c r="F38" s="2">
        <v>399</v>
      </c>
      <c r="G38" s="2" t="s">
        <v>11</v>
      </c>
      <c r="H38" s="1">
        <v>629</v>
      </c>
      <c r="I38" s="1">
        <v>123</v>
      </c>
      <c r="J38" s="1">
        <v>104</v>
      </c>
      <c r="K38" s="1">
        <v>12</v>
      </c>
      <c r="L38" s="1">
        <v>1</v>
      </c>
      <c r="M38" s="1">
        <v>2</v>
      </c>
      <c r="N38" s="1">
        <v>80</v>
      </c>
      <c r="O38" s="1">
        <v>5</v>
      </c>
      <c r="P38" s="2" t="s">
        <v>727</v>
      </c>
      <c r="Q38" s="1">
        <v>9</v>
      </c>
      <c r="R38" s="1">
        <v>11</v>
      </c>
      <c r="S38" s="1">
        <v>4</v>
      </c>
      <c r="T38" s="1">
        <v>0</v>
      </c>
      <c r="U38" s="1">
        <v>0</v>
      </c>
      <c r="V38" s="1">
        <v>6</v>
      </c>
      <c r="W38" s="1">
        <v>1</v>
      </c>
      <c r="X38" s="17">
        <v>8</v>
      </c>
      <c r="Y38" s="1">
        <f t="shared" si="0"/>
        <v>366</v>
      </c>
      <c r="Z38" s="1">
        <f t="shared" si="1"/>
        <v>263</v>
      </c>
      <c r="AA38" s="15">
        <f t="shared" si="2"/>
        <v>0.58187599364069953</v>
      </c>
      <c r="AB38" s="15">
        <f t="shared" si="3"/>
        <v>0.41812400635930047</v>
      </c>
    </row>
    <row r="39" spans="1:28" s="4" customFormat="1" x14ac:dyDescent="0.25">
      <c r="A39" s="2">
        <v>8</v>
      </c>
      <c r="B39" s="2" t="s">
        <v>36</v>
      </c>
      <c r="C39" s="2">
        <v>57</v>
      </c>
      <c r="D39" s="1" t="s">
        <v>380</v>
      </c>
      <c r="E39" s="1" t="s">
        <v>380</v>
      </c>
      <c r="F39" s="2">
        <v>400</v>
      </c>
      <c r="G39" s="2" t="s">
        <v>10</v>
      </c>
      <c r="H39" s="1">
        <v>667</v>
      </c>
      <c r="I39" s="1">
        <v>155</v>
      </c>
      <c r="J39" s="1">
        <v>92</v>
      </c>
      <c r="K39" s="1">
        <v>7</v>
      </c>
      <c r="L39" s="1">
        <v>3</v>
      </c>
      <c r="M39" s="1">
        <v>0</v>
      </c>
      <c r="N39" s="1">
        <v>51</v>
      </c>
      <c r="O39" s="1">
        <v>16</v>
      </c>
      <c r="P39" s="2" t="s">
        <v>727</v>
      </c>
      <c r="Q39" s="1">
        <v>12</v>
      </c>
      <c r="R39" s="1">
        <v>2</v>
      </c>
      <c r="S39" s="1">
        <v>2</v>
      </c>
      <c r="T39" s="1">
        <v>7</v>
      </c>
      <c r="U39" s="1">
        <v>0</v>
      </c>
      <c r="V39" s="1">
        <v>8</v>
      </c>
      <c r="W39" s="1">
        <v>0</v>
      </c>
      <c r="X39" s="17">
        <v>9</v>
      </c>
      <c r="Y39" s="1">
        <f t="shared" si="0"/>
        <v>364</v>
      </c>
      <c r="Z39" s="1">
        <f t="shared" si="1"/>
        <v>303</v>
      </c>
      <c r="AA39" s="15">
        <f t="shared" si="2"/>
        <v>0.54572713643178405</v>
      </c>
      <c r="AB39" s="15">
        <f t="shared" si="3"/>
        <v>0.45427286356821589</v>
      </c>
    </row>
    <row r="40" spans="1:28" s="4" customFormat="1" x14ac:dyDescent="0.25">
      <c r="A40" s="2">
        <v>9</v>
      </c>
      <c r="B40" s="2" t="s">
        <v>36</v>
      </c>
      <c r="C40" s="2">
        <v>57</v>
      </c>
      <c r="D40" s="1" t="s">
        <v>380</v>
      </c>
      <c r="E40" s="1" t="s">
        <v>380</v>
      </c>
      <c r="F40" s="2">
        <v>400</v>
      </c>
      <c r="G40" s="2" t="s">
        <v>11</v>
      </c>
      <c r="H40" s="1">
        <v>667</v>
      </c>
      <c r="I40" s="1">
        <v>129</v>
      </c>
      <c r="J40" s="1">
        <v>144</v>
      </c>
      <c r="K40" s="1">
        <v>18</v>
      </c>
      <c r="L40" s="1">
        <v>4</v>
      </c>
      <c r="M40" s="1">
        <v>0</v>
      </c>
      <c r="N40" s="1">
        <v>56</v>
      </c>
      <c r="O40" s="1">
        <v>4</v>
      </c>
      <c r="P40" s="2" t="s">
        <v>727</v>
      </c>
      <c r="Q40" s="1">
        <v>6</v>
      </c>
      <c r="R40" s="1">
        <v>9</v>
      </c>
      <c r="S40" s="1">
        <v>0</v>
      </c>
      <c r="T40" s="1">
        <v>0</v>
      </c>
      <c r="U40" s="1">
        <v>0</v>
      </c>
      <c r="V40" s="1">
        <v>6</v>
      </c>
      <c r="W40" s="1">
        <v>0</v>
      </c>
      <c r="X40" s="17">
        <v>12</v>
      </c>
      <c r="Y40" s="1">
        <f t="shared" si="0"/>
        <v>388</v>
      </c>
      <c r="Z40" s="1">
        <f t="shared" si="1"/>
        <v>279</v>
      </c>
      <c r="AA40" s="15">
        <f t="shared" si="2"/>
        <v>0.58170914542728636</v>
      </c>
      <c r="AB40" s="15">
        <f t="shared" si="3"/>
        <v>0.41829085457271364</v>
      </c>
    </row>
    <row r="41" spans="1:28" s="4" customFormat="1" x14ac:dyDescent="0.25">
      <c r="A41" s="2">
        <v>10</v>
      </c>
      <c r="B41" s="2" t="s">
        <v>36</v>
      </c>
      <c r="C41" s="2">
        <v>57</v>
      </c>
      <c r="D41" s="1" t="s">
        <v>380</v>
      </c>
      <c r="E41" s="1" t="s">
        <v>380</v>
      </c>
      <c r="F41" s="2">
        <v>400</v>
      </c>
      <c r="G41" s="2" t="s">
        <v>12</v>
      </c>
      <c r="H41" s="1">
        <v>667</v>
      </c>
      <c r="I41" s="1">
        <v>135</v>
      </c>
      <c r="J41" s="1">
        <v>107</v>
      </c>
      <c r="K41" s="1">
        <v>11</v>
      </c>
      <c r="L41" s="1">
        <v>3</v>
      </c>
      <c r="M41" s="1">
        <v>4</v>
      </c>
      <c r="N41" s="1">
        <v>45</v>
      </c>
      <c r="O41" s="1">
        <v>11</v>
      </c>
      <c r="P41" s="2" t="s">
        <v>727</v>
      </c>
      <c r="Q41" s="1">
        <v>4</v>
      </c>
      <c r="R41" s="1">
        <v>19</v>
      </c>
      <c r="S41" s="1">
        <v>0</v>
      </c>
      <c r="T41" s="1">
        <v>0</v>
      </c>
      <c r="U41" s="1">
        <v>0</v>
      </c>
      <c r="V41" s="1">
        <v>8</v>
      </c>
      <c r="W41" s="1">
        <v>0</v>
      </c>
      <c r="X41" s="17">
        <v>8</v>
      </c>
      <c r="Y41" s="1">
        <f t="shared" si="0"/>
        <v>355</v>
      </c>
      <c r="Z41" s="1">
        <f t="shared" si="1"/>
        <v>312</v>
      </c>
      <c r="AA41" s="15">
        <f t="shared" si="2"/>
        <v>0.53223388305847075</v>
      </c>
      <c r="AB41" s="15">
        <f t="shared" si="3"/>
        <v>0.46776611694152925</v>
      </c>
    </row>
    <row r="42" spans="1:28" s="4" customFormat="1" x14ac:dyDescent="0.25">
      <c r="A42" s="2">
        <v>11</v>
      </c>
      <c r="B42" s="2" t="s">
        <v>36</v>
      </c>
      <c r="C42" s="2">
        <v>57</v>
      </c>
      <c r="D42" s="1" t="s">
        <v>380</v>
      </c>
      <c r="E42" s="1" t="s">
        <v>380</v>
      </c>
      <c r="F42" s="2">
        <v>401</v>
      </c>
      <c r="G42" s="2" t="s">
        <v>10</v>
      </c>
      <c r="H42" s="1">
        <v>468</v>
      </c>
      <c r="I42" s="1">
        <v>76</v>
      </c>
      <c r="J42" s="1">
        <v>68</v>
      </c>
      <c r="K42" s="1">
        <v>12</v>
      </c>
      <c r="L42" s="1">
        <v>0</v>
      </c>
      <c r="M42" s="1">
        <v>1</v>
      </c>
      <c r="N42" s="1">
        <v>81</v>
      </c>
      <c r="O42" s="1">
        <v>1</v>
      </c>
      <c r="P42" s="2" t="s">
        <v>727</v>
      </c>
      <c r="Q42" s="1">
        <v>3</v>
      </c>
      <c r="R42" s="1">
        <v>6</v>
      </c>
      <c r="S42" s="1">
        <v>5</v>
      </c>
      <c r="T42" s="1">
        <v>1</v>
      </c>
      <c r="U42" s="1">
        <v>0</v>
      </c>
      <c r="V42" s="1">
        <v>5</v>
      </c>
      <c r="W42" s="1">
        <v>0</v>
      </c>
      <c r="X42" s="17">
        <v>3</v>
      </c>
      <c r="Y42" s="1">
        <f t="shared" si="0"/>
        <v>262</v>
      </c>
      <c r="Z42" s="1">
        <f t="shared" si="1"/>
        <v>206</v>
      </c>
      <c r="AA42" s="15">
        <f t="shared" si="2"/>
        <v>0.55982905982905984</v>
      </c>
      <c r="AB42" s="15">
        <f t="shared" si="3"/>
        <v>0.44017094017094016</v>
      </c>
    </row>
    <row r="43" spans="1:28" s="4" customFormat="1" x14ac:dyDescent="0.25">
      <c r="A43" s="2">
        <v>12</v>
      </c>
      <c r="B43" s="2" t="s">
        <v>36</v>
      </c>
      <c r="C43" s="2">
        <v>57</v>
      </c>
      <c r="D43" s="1" t="s">
        <v>380</v>
      </c>
      <c r="E43" s="1" t="s">
        <v>380</v>
      </c>
      <c r="F43" s="2">
        <v>401</v>
      </c>
      <c r="G43" s="2" t="s">
        <v>11</v>
      </c>
      <c r="H43" s="1">
        <v>469</v>
      </c>
      <c r="I43" s="1">
        <v>83</v>
      </c>
      <c r="J43" s="1">
        <v>74</v>
      </c>
      <c r="K43" s="1">
        <v>6</v>
      </c>
      <c r="L43" s="1">
        <v>3</v>
      </c>
      <c r="M43" s="1">
        <v>1</v>
      </c>
      <c r="N43" s="1">
        <v>52</v>
      </c>
      <c r="O43" s="1">
        <v>1</v>
      </c>
      <c r="P43" s="2" t="s">
        <v>727</v>
      </c>
      <c r="Q43" s="1">
        <v>6</v>
      </c>
      <c r="R43" s="1">
        <v>14</v>
      </c>
      <c r="S43" s="1">
        <v>4</v>
      </c>
      <c r="T43" s="1">
        <v>0</v>
      </c>
      <c r="U43" s="1">
        <v>0</v>
      </c>
      <c r="V43" s="1">
        <v>7</v>
      </c>
      <c r="W43" s="1">
        <v>0</v>
      </c>
      <c r="X43" s="17">
        <v>1</v>
      </c>
      <c r="Y43" s="1">
        <f t="shared" si="0"/>
        <v>252</v>
      </c>
      <c r="Z43" s="1">
        <f t="shared" si="1"/>
        <v>217</v>
      </c>
      <c r="AA43" s="15">
        <f t="shared" si="2"/>
        <v>0.53731343283582089</v>
      </c>
      <c r="AB43" s="15">
        <f t="shared" si="3"/>
        <v>0.46268656716417911</v>
      </c>
    </row>
    <row r="44" spans="1:28" s="4" customFormat="1" x14ac:dyDescent="0.25">
      <c r="A44" s="2">
        <v>13</v>
      </c>
      <c r="B44" s="2" t="s">
        <v>36</v>
      </c>
      <c r="C44" s="2">
        <v>57</v>
      </c>
      <c r="D44" s="1" t="s">
        <v>380</v>
      </c>
      <c r="E44" s="1" t="s">
        <v>380</v>
      </c>
      <c r="F44" s="2">
        <v>402</v>
      </c>
      <c r="G44" s="2" t="s">
        <v>10</v>
      </c>
      <c r="H44" s="1">
        <v>477</v>
      </c>
      <c r="I44" s="1">
        <v>117</v>
      </c>
      <c r="J44" s="1">
        <v>41</v>
      </c>
      <c r="K44" s="1">
        <v>8</v>
      </c>
      <c r="L44" s="1">
        <v>1</v>
      </c>
      <c r="M44" s="1">
        <v>2</v>
      </c>
      <c r="N44" s="1">
        <v>68</v>
      </c>
      <c r="O44" s="1">
        <v>1</v>
      </c>
      <c r="P44" s="2" t="s">
        <v>727</v>
      </c>
      <c r="Q44" s="1">
        <v>5</v>
      </c>
      <c r="R44" s="1">
        <v>7</v>
      </c>
      <c r="S44" s="1">
        <v>0</v>
      </c>
      <c r="T44" s="1">
        <v>0</v>
      </c>
      <c r="U44" s="1">
        <v>0</v>
      </c>
      <c r="V44" s="1">
        <v>1</v>
      </c>
      <c r="W44" s="1">
        <v>0</v>
      </c>
      <c r="X44" s="17">
        <v>6</v>
      </c>
      <c r="Y44" s="1">
        <f t="shared" si="0"/>
        <v>257</v>
      </c>
      <c r="Z44" s="1">
        <f t="shared" si="1"/>
        <v>220</v>
      </c>
      <c r="AA44" s="15">
        <f t="shared" si="2"/>
        <v>0.53878406708595383</v>
      </c>
      <c r="AB44" s="15">
        <f t="shared" si="3"/>
        <v>0.46121593291404611</v>
      </c>
    </row>
    <row r="45" spans="1:28" s="4" customFormat="1" x14ac:dyDescent="0.25">
      <c r="A45" s="2">
        <v>14</v>
      </c>
      <c r="B45" s="2" t="s">
        <v>36</v>
      </c>
      <c r="C45" s="2">
        <v>57</v>
      </c>
      <c r="D45" s="1" t="s">
        <v>380</v>
      </c>
      <c r="E45" s="1" t="s">
        <v>380</v>
      </c>
      <c r="F45" s="2">
        <v>402</v>
      </c>
      <c r="G45" s="2" t="s">
        <v>11</v>
      </c>
      <c r="H45" s="1">
        <v>478</v>
      </c>
      <c r="I45" s="1">
        <v>98</v>
      </c>
      <c r="J45" s="1">
        <v>55</v>
      </c>
      <c r="K45" s="1">
        <v>9</v>
      </c>
      <c r="L45" s="1">
        <v>0</v>
      </c>
      <c r="M45" s="1">
        <v>2</v>
      </c>
      <c r="N45" s="1">
        <v>56</v>
      </c>
      <c r="O45" s="1">
        <v>1</v>
      </c>
      <c r="P45" s="2" t="s">
        <v>727</v>
      </c>
      <c r="Q45" s="1">
        <v>7</v>
      </c>
      <c r="R45" s="1">
        <v>14</v>
      </c>
      <c r="S45" s="1">
        <v>2</v>
      </c>
      <c r="T45" s="1">
        <v>0</v>
      </c>
      <c r="U45" s="1">
        <v>0</v>
      </c>
      <c r="V45" s="1">
        <v>5</v>
      </c>
      <c r="W45" s="1">
        <v>0</v>
      </c>
      <c r="X45" s="17">
        <v>5</v>
      </c>
      <c r="Y45" s="1">
        <f t="shared" si="0"/>
        <v>254</v>
      </c>
      <c r="Z45" s="1">
        <f t="shared" si="1"/>
        <v>224</v>
      </c>
      <c r="AA45" s="15">
        <f t="shared" si="2"/>
        <v>0.53138075313807531</v>
      </c>
      <c r="AB45" s="15">
        <f t="shared" si="3"/>
        <v>0.46861924686192469</v>
      </c>
    </row>
    <row r="46" spans="1:28" s="4" customFormat="1" x14ac:dyDescent="0.25">
      <c r="A46" s="2">
        <v>15</v>
      </c>
      <c r="B46" s="2" t="s">
        <v>36</v>
      </c>
      <c r="C46" s="2">
        <v>57</v>
      </c>
      <c r="D46" s="1" t="s">
        <v>380</v>
      </c>
      <c r="E46" s="1" t="s">
        <v>380</v>
      </c>
      <c r="F46" s="2">
        <v>403</v>
      </c>
      <c r="G46" s="2" t="s">
        <v>10</v>
      </c>
      <c r="H46" s="1">
        <v>597</v>
      </c>
      <c r="I46" s="1">
        <v>116</v>
      </c>
      <c r="J46" s="1">
        <v>69</v>
      </c>
      <c r="K46" s="1">
        <v>12</v>
      </c>
      <c r="L46" s="1">
        <v>0</v>
      </c>
      <c r="M46" s="1">
        <v>2</v>
      </c>
      <c r="N46" s="1">
        <v>134</v>
      </c>
      <c r="O46" s="1">
        <v>3</v>
      </c>
      <c r="P46" s="2" t="s">
        <v>727</v>
      </c>
      <c r="Q46" s="1">
        <v>5</v>
      </c>
      <c r="R46" s="1">
        <v>9</v>
      </c>
      <c r="S46" s="1">
        <v>4</v>
      </c>
      <c r="T46" s="1">
        <v>2</v>
      </c>
      <c r="U46" s="1">
        <v>0</v>
      </c>
      <c r="V46" s="1">
        <v>9</v>
      </c>
      <c r="W46" s="1">
        <v>0</v>
      </c>
      <c r="X46" s="17">
        <v>6</v>
      </c>
      <c r="Y46" s="1">
        <f t="shared" si="0"/>
        <v>371</v>
      </c>
      <c r="Z46" s="1">
        <f t="shared" si="1"/>
        <v>226</v>
      </c>
      <c r="AA46" s="15">
        <f t="shared" si="2"/>
        <v>0.62144053601340032</v>
      </c>
      <c r="AB46" s="15">
        <f t="shared" si="3"/>
        <v>0.37855946398659968</v>
      </c>
    </row>
    <row r="47" spans="1:28" s="4" customFormat="1" x14ac:dyDescent="0.25">
      <c r="A47" s="2">
        <v>16</v>
      </c>
      <c r="B47" s="2" t="s">
        <v>36</v>
      </c>
      <c r="C47" s="2">
        <v>57</v>
      </c>
      <c r="D47" s="1" t="s">
        <v>380</v>
      </c>
      <c r="E47" s="1" t="s">
        <v>380</v>
      </c>
      <c r="F47" s="2">
        <v>403</v>
      </c>
      <c r="G47" s="2" t="s">
        <v>11</v>
      </c>
      <c r="H47" s="1">
        <v>597</v>
      </c>
      <c r="I47" s="1">
        <v>126</v>
      </c>
      <c r="J47" s="1">
        <v>80</v>
      </c>
      <c r="K47" s="1">
        <v>5</v>
      </c>
      <c r="L47" s="1">
        <v>1</v>
      </c>
      <c r="M47" s="1">
        <v>0</v>
      </c>
      <c r="N47" s="1">
        <v>125</v>
      </c>
      <c r="O47" s="1">
        <v>2</v>
      </c>
      <c r="P47" s="2" t="s">
        <v>727</v>
      </c>
      <c r="Q47" s="1">
        <v>3</v>
      </c>
      <c r="R47" s="1">
        <v>14</v>
      </c>
      <c r="S47" s="1">
        <v>5</v>
      </c>
      <c r="T47" s="1">
        <v>0</v>
      </c>
      <c r="U47" s="1">
        <v>0</v>
      </c>
      <c r="V47" s="1">
        <v>11</v>
      </c>
      <c r="W47" s="1">
        <v>0</v>
      </c>
      <c r="X47" s="17">
        <v>13</v>
      </c>
      <c r="Y47" s="1">
        <f t="shared" si="0"/>
        <v>385</v>
      </c>
      <c r="Z47" s="1">
        <f t="shared" si="1"/>
        <v>212</v>
      </c>
      <c r="AA47" s="15">
        <f t="shared" si="2"/>
        <v>0.64489112227805701</v>
      </c>
      <c r="AB47" s="15">
        <f t="shared" si="3"/>
        <v>0.35510887772194305</v>
      </c>
    </row>
    <row r="48" spans="1:28" s="4" customFormat="1" x14ac:dyDescent="0.25">
      <c r="A48" s="2">
        <v>17</v>
      </c>
      <c r="B48" s="2" t="s">
        <v>36</v>
      </c>
      <c r="C48" s="2">
        <v>57</v>
      </c>
      <c r="D48" s="1" t="s">
        <v>380</v>
      </c>
      <c r="E48" s="1" t="s">
        <v>380</v>
      </c>
      <c r="F48" s="2">
        <v>404</v>
      </c>
      <c r="G48" s="2" t="s">
        <v>10</v>
      </c>
      <c r="H48" s="1">
        <v>505</v>
      </c>
      <c r="I48" s="1">
        <v>82</v>
      </c>
      <c r="J48" s="1">
        <v>87</v>
      </c>
      <c r="K48" s="1">
        <v>8</v>
      </c>
      <c r="L48" s="1">
        <v>5</v>
      </c>
      <c r="M48" s="1">
        <v>0</v>
      </c>
      <c r="N48" s="1">
        <v>64</v>
      </c>
      <c r="O48" s="1">
        <v>6</v>
      </c>
      <c r="P48" s="2" t="s">
        <v>727</v>
      </c>
      <c r="Q48" s="1">
        <v>6</v>
      </c>
      <c r="R48" s="1">
        <v>4</v>
      </c>
      <c r="S48" s="1">
        <v>2</v>
      </c>
      <c r="T48" s="1">
        <v>0</v>
      </c>
      <c r="U48" s="1">
        <v>0</v>
      </c>
      <c r="V48" s="1">
        <v>11</v>
      </c>
      <c r="W48" s="1">
        <v>0</v>
      </c>
      <c r="X48" s="17">
        <v>6</v>
      </c>
      <c r="Y48" s="1">
        <f t="shared" si="0"/>
        <v>281</v>
      </c>
      <c r="Z48" s="1">
        <f t="shared" si="1"/>
        <v>224</v>
      </c>
      <c r="AA48" s="15">
        <f t="shared" si="2"/>
        <v>0.55643564356435649</v>
      </c>
      <c r="AB48" s="15">
        <f t="shared" si="3"/>
        <v>0.44356435643564357</v>
      </c>
    </row>
    <row r="49" spans="1:28" s="4" customFormat="1" x14ac:dyDescent="0.25">
      <c r="A49" s="2">
        <v>18</v>
      </c>
      <c r="B49" s="2" t="s">
        <v>36</v>
      </c>
      <c r="C49" s="2">
        <v>57</v>
      </c>
      <c r="D49" s="1" t="s">
        <v>380</v>
      </c>
      <c r="E49" s="1" t="s">
        <v>380</v>
      </c>
      <c r="F49" s="2">
        <v>404</v>
      </c>
      <c r="G49" s="2" t="s">
        <v>11</v>
      </c>
      <c r="H49" s="1">
        <v>505</v>
      </c>
      <c r="I49" s="1">
        <v>101</v>
      </c>
      <c r="J49" s="1">
        <v>71</v>
      </c>
      <c r="K49" s="1">
        <v>8</v>
      </c>
      <c r="L49" s="1">
        <v>0</v>
      </c>
      <c r="M49" s="1">
        <v>0</v>
      </c>
      <c r="N49" s="1">
        <v>78</v>
      </c>
      <c r="O49" s="1">
        <v>5</v>
      </c>
      <c r="P49" s="2" t="s">
        <v>727</v>
      </c>
      <c r="Q49" s="1">
        <v>2</v>
      </c>
      <c r="R49" s="1">
        <v>8</v>
      </c>
      <c r="S49" s="1">
        <v>3</v>
      </c>
      <c r="T49" s="1">
        <v>0</v>
      </c>
      <c r="U49" s="1">
        <v>0</v>
      </c>
      <c r="V49" s="1">
        <v>7</v>
      </c>
      <c r="W49" s="1">
        <v>0</v>
      </c>
      <c r="X49" s="17">
        <v>6</v>
      </c>
      <c r="Y49" s="1">
        <f t="shared" si="0"/>
        <v>289</v>
      </c>
      <c r="Z49" s="1">
        <f t="shared" si="1"/>
        <v>216</v>
      </c>
      <c r="AA49" s="15">
        <f t="shared" si="2"/>
        <v>0.57227722772277223</v>
      </c>
      <c r="AB49" s="15">
        <f t="shared" si="3"/>
        <v>0.42772277227722771</v>
      </c>
    </row>
    <row r="50" spans="1:28" s="4" customFormat="1" x14ac:dyDescent="0.25">
      <c r="A50" s="2">
        <v>19</v>
      </c>
      <c r="B50" s="2" t="s">
        <v>36</v>
      </c>
      <c r="C50" s="2">
        <v>57</v>
      </c>
      <c r="D50" s="1" t="s">
        <v>380</v>
      </c>
      <c r="E50" s="1" t="s">
        <v>380</v>
      </c>
      <c r="F50" s="2">
        <v>405</v>
      </c>
      <c r="G50" s="2" t="s">
        <v>10</v>
      </c>
      <c r="H50" s="1">
        <v>481</v>
      </c>
      <c r="I50" s="1">
        <v>125</v>
      </c>
      <c r="J50" s="1">
        <v>47</v>
      </c>
      <c r="K50" s="1">
        <v>5</v>
      </c>
      <c r="L50" s="1">
        <v>5</v>
      </c>
      <c r="M50" s="1">
        <v>5</v>
      </c>
      <c r="N50" s="1">
        <v>54</v>
      </c>
      <c r="O50" s="1">
        <v>3</v>
      </c>
      <c r="P50" s="2" t="s">
        <v>727</v>
      </c>
      <c r="Q50" s="1">
        <v>10</v>
      </c>
      <c r="R50" s="1">
        <v>13</v>
      </c>
      <c r="S50" s="1">
        <v>2</v>
      </c>
      <c r="T50" s="1">
        <v>1</v>
      </c>
      <c r="U50" s="1">
        <v>0</v>
      </c>
      <c r="V50" s="1">
        <v>5</v>
      </c>
      <c r="W50" s="1">
        <v>0</v>
      </c>
      <c r="X50" s="17">
        <v>9</v>
      </c>
      <c r="Y50" s="1">
        <f t="shared" si="0"/>
        <v>284</v>
      </c>
      <c r="Z50" s="1">
        <f t="shared" si="1"/>
        <v>197</v>
      </c>
      <c r="AA50" s="15">
        <f t="shared" si="2"/>
        <v>0.59043659043659047</v>
      </c>
      <c r="AB50" s="15">
        <f t="shared" si="3"/>
        <v>0.40956340956340959</v>
      </c>
    </row>
    <row r="51" spans="1:28" s="4" customFormat="1" x14ac:dyDescent="0.25">
      <c r="A51" s="2">
        <v>20</v>
      </c>
      <c r="B51" s="2" t="s">
        <v>36</v>
      </c>
      <c r="C51" s="2">
        <v>57</v>
      </c>
      <c r="D51" s="1" t="s">
        <v>380</v>
      </c>
      <c r="E51" s="1" t="s">
        <v>380</v>
      </c>
      <c r="F51" s="2">
        <v>405</v>
      </c>
      <c r="G51" s="2" t="s">
        <v>11</v>
      </c>
      <c r="H51" s="1">
        <v>482</v>
      </c>
      <c r="I51" s="1">
        <v>109</v>
      </c>
      <c r="J51" s="1">
        <v>58</v>
      </c>
      <c r="K51" s="1">
        <v>3</v>
      </c>
      <c r="L51" s="1">
        <v>3</v>
      </c>
      <c r="M51" s="1">
        <v>2</v>
      </c>
      <c r="N51" s="1">
        <v>58</v>
      </c>
      <c r="O51" s="1">
        <v>2</v>
      </c>
      <c r="P51" s="2" t="s">
        <v>727</v>
      </c>
      <c r="Q51" s="1">
        <v>9</v>
      </c>
      <c r="R51" s="1">
        <v>11</v>
      </c>
      <c r="S51" s="1">
        <v>1</v>
      </c>
      <c r="T51" s="1">
        <v>1</v>
      </c>
      <c r="U51" s="1">
        <v>1</v>
      </c>
      <c r="V51" s="1">
        <v>8</v>
      </c>
      <c r="W51" s="1">
        <v>0</v>
      </c>
      <c r="X51" s="17">
        <v>4</v>
      </c>
      <c r="Y51" s="1">
        <f t="shared" si="0"/>
        <v>270</v>
      </c>
      <c r="Z51" s="1">
        <f t="shared" si="1"/>
        <v>212</v>
      </c>
      <c r="AA51" s="15">
        <f t="shared" si="2"/>
        <v>0.56016597510373445</v>
      </c>
      <c r="AB51" s="15">
        <f t="shared" si="3"/>
        <v>0.43983402489626555</v>
      </c>
    </row>
    <row r="52" spans="1:28" s="4" customFormat="1" x14ac:dyDescent="0.25">
      <c r="A52" s="2">
        <v>21</v>
      </c>
      <c r="B52" s="2" t="s">
        <v>36</v>
      </c>
      <c r="C52" s="2">
        <v>57</v>
      </c>
      <c r="D52" s="1" t="s">
        <v>380</v>
      </c>
      <c r="E52" s="1" t="s">
        <v>380</v>
      </c>
      <c r="F52" s="2">
        <v>406</v>
      </c>
      <c r="G52" s="2" t="s">
        <v>10</v>
      </c>
      <c r="H52" s="1">
        <v>605</v>
      </c>
      <c r="I52" s="1">
        <v>171</v>
      </c>
      <c r="J52" s="1">
        <v>78</v>
      </c>
      <c r="K52" s="1">
        <v>8</v>
      </c>
      <c r="L52" s="1">
        <v>5</v>
      </c>
      <c r="M52" s="1">
        <v>2</v>
      </c>
      <c r="N52" s="1">
        <v>64</v>
      </c>
      <c r="O52" s="1">
        <v>0</v>
      </c>
      <c r="P52" s="2" t="s">
        <v>727</v>
      </c>
      <c r="Q52" s="1">
        <v>17</v>
      </c>
      <c r="R52" s="1">
        <v>9</v>
      </c>
      <c r="S52" s="1">
        <v>2</v>
      </c>
      <c r="T52" s="1">
        <v>0</v>
      </c>
      <c r="U52" s="1">
        <v>0</v>
      </c>
      <c r="V52" s="1">
        <v>6</v>
      </c>
      <c r="W52" s="1">
        <v>0</v>
      </c>
      <c r="X52" s="17">
        <v>10</v>
      </c>
      <c r="Y52" s="1">
        <f t="shared" si="0"/>
        <v>372</v>
      </c>
      <c r="Z52" s="1">
        <f t="shared" si="1"/>
        <v>233</v>
      </c>
      <c r="AA52" s="15">
        <f t="shared" si="2"/>
        <v>0.61487603305785121</v>
      </c>
      <c r="AB52" s="15">
        <f t="shared" si="3"/>
        <v>0.38512396694214879</v>
      </c>
    </row>
    <row r="53" spans="1:28" s="4" customFormat="1" x14ac:dyDescent="0.25">
      <c r="A53" s="2">
        <v>22</v>
      </c>
      <c r="B53" s="2" t="s">
        <v>36</v>
      </c>
      <c r="C53" s="2">
        <v>57</v>
      </c>
      <c r="D53" s="1" t="s">
        <v>380</v>
      </c>
      <c r="E53" s="1" t="s">
        <v>380</v>
      </c>
      <c r="F53" s="2">
        <v>406</v>
      </c>
      <c r="G53" s="2" t="s">
        <v>11</v>
      </c>
      <c r="H53" s="1">
        <v>605</v>
      </c>
      <c r="I53" s="1">
        <v>136</v>
      </c>
      <c r="J53" s="1">
        <v>76</v>
      </c>
      <c r="K53" s="1">
        <v>3</v>
      </c>
      <c r="L53" s="1">
        <v>3</v>
      </c>
      <c r="M53" s="1">
        <v>3</v>
      </c>
      <c r="N53" s="1">
        <v>89</v>
      </c>
      <c r="O53" s="1">
        <v>3</v>
      </c>
      <c r="P53" s="2" t="s">
        <v>727</v>
      </c>
      <c r="Q53" s="1">
        <v>17</v>
      </c>
      <c r="R53" s="1">
        <v>9</v>
      </c>
      <c r="S53" s="1">
        <v>6</v>
      </c>
      <c r="T53" s="1">
        <v>1</v>
      </c>
      <c r="U53" s="1">
        <v>1</v>
      </c>
      <c r="V53" s="1">
        <v>5</v>
      </c>
      <c r="W53" s="1">
        <v>1</v>
      </c>
      <c r="X53" s="17">
        <v>11</v>
      </c>
      <c r="Y53" s="1">
        <f t="shared" si="0"/>
        <v>364</v>
      </c>
      <c r="Z53" s="1">
        <f t="shared" si="1"/>
        <v>241</v>
      </c>
      <c r="AA53" s="15">
        <f t="shared" si="2"/>
        <v>0.60165289256198351</v>
      </c>
      <c r="AB53" s="15">
        <f t="shared" si="3"/>
        <v>0.39834710743801655</v>
      </c>
    </row>
    <row r="54" spans="1:28" s="4" customFormat="1" x14ac:dyDescent="0.25">
      <c r="A54" s="2">
        <v>23</v>
      </c>
      <c r="B54" s="2" t="s">
        <v>36</v>
      </c>
      <c r="C54" s="2">
        <v>57</v>
      </c>
      <c r="D54" s="1" t="s">
        <v>380</v>
      </c>
      <c r="E54" s="1" t="s">
        <v>380</v>
      </c>
      <c r="F54" s="2">
        <v>407</v>
      </c>
      <c r="G54" s="2" t="s">
        <v>10</v>
      </c>
      <c r="H54" s="1">
        <v>638</v>
      </c>
      <c r="I54" s="1">
        <v>109</v>
      </c>
      <c r="J54" s="1">
        <v>107</v>
      </c>
      <c r="K54" s="1">
        <v>11</v>
      </c>
      <c r="L54" s="1">
        <v>2</v>
      </c>
      <c r="M54" s="1">
        <v>3</v>
      </c>
      <c r="N54" s="1">
        <v>81</v>
      </c>
      <c r="O54" s="1">
        <v>3</v>
      </c>
      <c r="P54" s="2" t="s">
        <v>727</v>
      </c>
      <c r="Q54" s="1">
        <v>8</v>
      </c>
      <c r="R54" s="1">
        <v>6</v>
      </c>
      <c r="S54" s="1">
        <v>0</v>
      </c>
      <c r="T54" s="1">
        <v>3</v>
      </c>
      <c r="U54" s="1">
        <v>0</v>
      </c>
      <c r="V54" s="1">
        <v>15</v>
      </c>
      <c r="W54" s="1">
        <v>0</v>
      </c>
      <c r="X54" s="17">
        <v>9</v>
      </c>
      <c r="Y54" s="1">
        <f t="shared" si="0"/>
        <v>357</v>
      </c>
      <c r="Z54" s="1">
        <f t="shared" si="1"/>
        <v>281</v>
      </c>
      <c r="AA54" s="15">
        <f t="shared" si="2"/>
        <v>0.55956112852664575</v>
      </c>
      <c r="AB54" s="15">
        <f t="shared" si="3"/>
        <v>0.44043887147335425</v>
      </c>
    </row>
    <row r="55" spans="1:28" s="4" customFormat="1" x14ac:dyDescent="0.25">
      <c r="A55" s="2">
        <v>24</v>
      </c>
      <c r="B55" s="2" t="s">
        <v>36</v>
      </c>
      <c r="C55" s="2">
        <v>57</v>
      </c>
      <c r="D55" s="1" t="s">
        <v>380</v>
      </c>
      <c r="E55" s="1" t="s">
        <v>380</v>
      </c>
      <c r="F55" s="2">
        <v>407</v>
      </c>
      <c r="G55" s="2" t="s">
        <v>11</v>
      </c>
      <c r="H55" s="1">
        <v>639</v>
      </c>
      <c r="I55" s="1">
        <v>125</v>
      </c>
      <c r="J55" s="1">
        <v>118</v>
      </c>
      <c r="K55" s="1">
        <v>5</v>
      </c>
      <c r="L55" s="1">
        <v>2</v>
      </c>
      <c r="M55" s="1">
        <v>1</v>
      </c>
      <c r="N55" s="1">
        <v>66</v>
      </c>
      <c r="O55" s="1">
        <v>1</v>
      </c>
      <c r="P55" s="2" t="s">
        <v>727</v>
      </c>
      <c r="Q55" s="1">
        <v>2</v>
      </c>
      <c r="R55" s="1">
        <v>5</v>
      </c>
      <c r="S55" s="1">
        <v>5</v>
      </c>
      <c r="T55" s="1">
        <v>2</v>
      </c>
      <c r="U55" s="1">
        <v>0</v>
      </c>
      <c r="V55" s="1">
        <v>11</v>
      </c>
      <c r="W55" s="1">
        <v>0</v>
      </c>
      <c r="X55" s="17">
        <v>8</v>
      </c>
      <c r="Y55" s="1">
        <f t="shared" si="0"/>
        <v>351</v>
      </c>
      <c r="Z55" s="1">
        <f t="shared" si="1"/>
        <v>288</v>
      </c>
      <c r="AA55" s="15">
        <f t="shared" si="2"/>
        <v>0.54929577464788737</v>
      </c>
      <c r="AB55" s="15">
        <f t="shared" si="3"/>
        <v>0.45070422535211269</v>
      </c>
    </row>
    <row r="56" spans="1:28" s="4" customFormat="1" x14ac:dyDescent="0.25">
      <c r="A56" s="2">
        <v>25</v>
      </c>
      <c r="B56" s="2" t="s">
        <v>36</v>
      </c>
      <c r="C56" s="2">
        <v>57</v>
      </c>
      <c r="D56" s="1" t="s">
        <v>380</v>
      </c>
      <c r="E56" s="1" t="s">
        <v>380</v>
      </c>
      <c r="F56" s="2">
        <v>407</v>
      </c>
      <c r="G56" s="2" t="s">
        <v>12</v>
      </c>
      <c r="H56" s="1">
        <v>639</v>
      </c>
      <c r="I56" s="1">
        <v>95</v>
      </c>
      <c r="J56" s="1">
        <v>127</v>
      </c>
      <c r="K56" s="1">
        <v>5</v>
      </c>
      <c r="L56" s="1">
        <v>6</v>
      </c>
      <c r="M56" s="1">
        <v>0</v>
      </c>
      <c r="N56" s="1">
        <v>64</v>
      </c>
      <c r="O56" s="1">
        <v>11</v>
      </c>
      <c r="P56" s="2" t="s">
        <v>727</v>
      </c>
      <c r="Q56" s="1">
        <v>1</v>
      </c>
      <c r="R56" s="1">
        <v>7</v>
      </c>
      <c r="S56" s="1">
        <v>3</v>
      </c>
      <c r="T56" s="1">
        <v>0</v>
      </c>
      <c r="U56" s="1">
        <v>0</v>
      </c>
      <c r="V56" s="1">
        <v>11</v>
      </c>
      <c r="W56" s="1">
        <v>0</v>
      </c>
      <c r="X56" s="17">
        <v>8</v>
      </c>
      <c r="Y56" s="1">
        <f t="shared" si="0"/>
        <v>338</v>
      </c>
      <c r="Z56" s="1">
        <f t="shared" si="1"/>
        <v>301</v>
      </c>
      <c r="AA56" s="15">
        <f t="shared" si="2"/>
        <v>0.52895148669796554</v>
      </c>
      <c r="AB56" s="15">
        <f t="shared" si="3"/>
        <v>0.47104851330203446</v>
      </c>
    </row>
    <row r="57" spans="1:28" s="4" customFormat="1" x14ac:dyDescent="0.25">
      <c r="A57" s="2">
        <v>26</v>
      </c>
      <c r="B57" s="2" t="s">
        <v>36</v>
      </c>
      <c r="C57" s="2">
        <v>57</v>
      </c>
      <c r="D57" s="1" t="s">
        <v>380</v>
      </c>
      <c r="E57" s="1" t="s">
        <v>380</v>
      </c>
      <c r="F57" s="2">
        <v>408</v>
      </c>
      <c r="G57" s="2" t="s">
        <v>10</v>
      </c>
      <c r="H57" s="1">
        <v>555</v>
      </c>
      <c r="I57" s="1">
        <v>61</v>
      </c>
      <c r="J57" s="1">
        <v>85</v>
      </c>
      <c r="K57" s="1">
        <v>8</v>
      </c>
      <c r="L57" s="1">
        <v>3</v>
      </c>
      <c r="M57" s="1">
        <v>1</v>
      </c>
      <c r="N57" s="1">
        <v>131</v>
      </c>
      <c r="O57" s="1">
        <v>6</v>
      </c>
      <c r="P57" s="2" t="s">
        <v>727</v>
      </c>
      <c r="Q57" s="1">
        <v>1</v>
      </c>
      <c r="R57" s="1">
        <v>4</v>
      </c>
      <c r="S57" s="1">
        <v>3</v>
      </c>
      <c r="T57" s="1">
        <v>1</v>
      </c>
      <c r="U57" s="1">
        <v>0</v>
      </c>
      <c r="V57" s="1">
        <v>10</v>
      </c>
      <c r="W57" s="1">
        <v>1</v>
      </c>
      <c r="X57" s="17">
        <v>15</v>
      </c>
      <c r="Y57" s="1">
        <f t="shared" si="0"/>
        <v>330</v>
      </c>
      <c r="Z57" s="1">
        <f t="shared" si="1"/>
        <v>225</v>
      </c>
      <c r="AA57" s="15">
        <f t="shared" si="2"/>
        <v>0.59459459459459463</v>
      </c>
      <c r="AB57" s="15">
        <f t="shared" si="3"/>
        <v>0.40540540540540543</v>
      </c>
    </row>
    <row r="58" spans="1:28" s="4" customFormat="1" x14ac:dyDescent="0.25">
      <c r="A58" s="2">
        <v>27</v>
      </c>
      <c r="B58" s="2" t="s">
        <v>36</v>
      </c>
      <c r="C58" s="2">
        <v>57</v>
      </c>
      <c r="D58" s="1" t="s">
        <v>380</v>
      </c>
      <c r="E58" s="1" t="s">
        <v>380</v>
      </c>
      <c r="F58" s="2">
        <v>408</v>
      </c>
      <c r="G58" s="2" t="s">
        <v>11</v>
      </c>
      <c r="H58" s="1">
        <v>556</v>
      </c>
      <c r="I58" s="1">
        <v>58</v>
      </c>
      <c r="J58" s="1">
        <v>88</v>
      </c>
      <c r="K58" s="1">
        <v>11</v>
      </c>
      <c r="L58" s="1">
        <v>6</v>
      </c>
      <c r="M58" s="1">
        <v>3</v>
      </c>
      <c r="N58" s="1">
        <v>115</v>
      </c>
      <c r="O58" s="1">
        <v>16</v>
      </c>
      <c r="P58" s="2" t="s">
        <v>727</v>
      </c>
      <c r="Q58" s="1">
        <v>2</v>
      </c>
      <c r="R58" s="1">
        <v>3</v>
      </c>
      <c r="S58" s="1">
        <v>1</v>
      </c>
      <c r="T58" s="1">
        <v>1</v>
      </c>
      <c r="U58" s="1">
        <v>0</v>
      </c>
      <c r="V58" s="1">
        <v>9</v>
      </c>
      <c r="W58" s="1">
        <v>1</v>
      </c>
      <c r="X58" s="17">
        <v>14</v>
      </c>
      <c r="Y58" s="1">
        <f t="shared" si="0"/>
        <v>328</v>
      </c>
      <c r="Z58" s="1">
        <f t="shared" si="1"/>
        <v>228</v>
      </c>
      <c r="AA58" s="15">
        <f t="shared" si="2"/>
        <v>0.58992805755395683</v>
      </c>
      <c r="AB58" s="15">
        <f t="shared" si="3"/>
        <v>0.41007194244604317</v>
      </c>
    </row>
    <row r="59" spans="1:28" s="4" customFormat="1" x14ac:dyDescent="0.25">
      <c r="A59" s="2">
        <v>28</v>
      </c>
      <c r="B59" s="2" t="s">
        <v>36</v>
      </c>
      <c r="C59" s="2">
        <v>57</v>
      </c>
      <c r="D59" s="1" t="s">
        <v>380</v>
      </c>
      <c r="E59" s="1" t="s">
        <v>380</v>
      </c>
      <c r="F59" s="2">
        <v>408</v>
      </c>
      <c r="G59" s="2" t="s">
        <v>12</v>
      </c>
      <c r="H59" s="1">
        <v>556</v>
      </c>
      <c r="I59" s="1">
        <v>84</v>
      </c>
      <c r="J59" s="1">
        <v>73</v>
      </c>
      <c r="K59" s="1">
        <v>8</v>
      </c>
      <c r="L59" s="1">
        <v>9</v>
      </c>
      <c r="M59" s="1">
        <v>2</v>
      </c>
      <c r="N59" s="1">
        <v>85</v>
      </c>
      <c r="O59" s="1">
        <v>9</v>
      </c>
      <c r="P59" s="2" t="s">
        <v>727</v>
      </c>
      <c r="Q59" s="1">
        <v>2</v>
      </c>
      <c r="R59" s="1">
        <v>9</v>
      </c>
      <c r="S59" s="1">
        <v>0</v>
      </c>
      <c r="T59" s="1">
        <v>7</v>
      </c>
      <c r="U59" s="1">
        <v>0</v>
      </c>
      <c r="V59" s="1">
        <v>14</v>
      </c>
      <c r="W59" s="1">
        <v>0</v>
      </c>
      <c r="X59" s="17">
        <v>14</v>
      </c>
      <c r="Y59" s="1">
        <f t="shared" si="0"/>
        <v>316</v>
      </c>
      <c r="Z59" s="1">
        <f t="shared" si="1"/>
        <v>240</v>
      </c>
      <c r="AA59" s="15">
        <f t="shared" si="2"/>
        <v>0.56834532374100721</v>
      </c>
      <c r="AB59" s="15">
        <f t="shared" si="3"/>
        <v>0.43165467625899279</v>
      </c>
    </row>
    <row r="60" spans="1:28" s="4" customFormat="1" x14ac:dyDescent="0.25">
      <c r="A60" s="2">
        <v>29</v>
      </c>
      <c r="B60" s="2" t="s">
        <v>36</v>
      </c>
      <c r="C60" s="2">
        <v>57</v>
      </c>
      <c r="D60" s="1" t="s">
        <v>380</v>
      </c>
      <c r="E60" s="1" t="s">
        <v>381</v>
      </c>
      <c r="F60" s="2">
        <v>409</v>
      </c>
      <c r="G60" s="2" t="s">
        <v>10</v>
      </c>
      <c r="H60" s="1">
        <v>604</v>
      </c>
      <c r="I60" s="1">
        <v>79</v>
      </c>
      <c r="J60" s="1">
        <v>195</v>
      </c>
      <c r="K60" s="1">
        <v>15</v>
      </c>
      <c r="L60" s="1">
        <v>2</v>
      </c>
      <c r="M60" s="1">
        <v>4</v>
      </c>
      <c r="N60" s="1">
        <v>4</v>
      </c>
      <c r="O60" s="1">
        <v>26</v>
      </c>
      <c r="P60" s="2" t="s">
        <v>727</v>
      </c>
      <c r="Q60" s="1">
        <v>1</v>
      </c>
      <c r="R60" s="1">
        <v>10</v>
      </c>
      <c r="S60" s="1">
        <v>4</v>
      </c>
      <c r="T60" s="1">
        <v>1</v>
      </c>
      <c r="U60" s="1">
        <v>0</v>
      </c>
      <c r="V60" s="1">
        <v>19</v>
      </c>
      <c r="W60" s="1">
        <v>0</v>
      </c>
      <c r="X60" s="17">
        <v>19</v>
      </c>
      <c r="Y60" s="1">
        <f t="shared" si="0"/>
        <v>379</v>
      </c>
      <c r="Z60" s="1">
        <f t="shared" si="1"/>
        <v>225</v>
      </c>
      <c r="AA60" s="15">
        <f t="shared" si="2"/>
        <v>0.62748344370860931</v>
      </c>
      <c r="AB60" s="15">
        <f t="shared" si="3"/>
        <v>0.37251655629139074</v>
      </c>
    </row>
    <row r="61" spans="1:28" s="4" customFormat="1" x14ac:dyDescent="0.25">
      <c r="A61" s="2">
        <v>30</v>
      </c>
      <c r="B61" s="2" t="s">
        <v>36</v>
      </c>
      <c r="C61" s="2">
        <v>57</v>
      </c>
      <c r="D61" s="1" t="s">
        <v>380</v>
      </c>
      <c r="E61" s="1" t="s">
        <v>381</v>
      </c>
      <c r="F61" s="2">
        <v>409</v>
      </c>
      <c r="G61" s="2" t="s">
        <v>11</v>
      </c>
      <c r="H61" s="1">
        <v>603</v>
      </c>
      <c r="I61" s="1">
        <v>78</v>
      </c>
      <c r="J61" s="1">
        <v>233</v>
      </c>
      <c r="K61" s="1">
        <v>18</v>
      </c>
      <c r="L61" s="1">
        <v>9</v>
      </c>
      <c r="M61" s="1">
        <v>2</v>
      </c>
      <c r="N61" s="1">
        <v>6</v>
      </c>
      <c r="O61" s="1">
        <v>31</v>
      </c>
      <c r="P61" s="2" t="s">
        <v>727</v>
      </c>
      <c r="Q61" s="1">
        <v>1</v>
      </c>
      <c r="R61" s="1">
        <v>3</v>
      </c>
      <c r="S61" s="1">
        <v>2</v>
      </c>
      <c r="T61" s="1">
        <v>0</v>
      </c>
      <c r="U61" s="1">
        <v>1</v>
      </c>
      <c r="V61" s="1">
        <v>33</v>
      </c>
      <c r="W61" s="1">
        <v>0</v>
      </c>
      <c r="X61" s="17">
        <v>7</v>
      </c>
      <c r="Y61" s="1">
        <f t="shared" si="0"/>
        <v>424</v>
      </c>
      <c r="Z61" s="1">
        <f t="shared" si="1"/>
        <v>179</v>
      </c>
      <c r="AA61" s="15">
        <f t="shared" si="2"/>
        <v>0.70315091210613601</v>
      </c>
      <c r="AB61" s="15">
        <f t="shared" si="3"/>
        <v>0.29684908789386399</v>
      </c>
    </row>
    <row r="62" spans="1:28" s="4" customFormat="1" x14ac:dyDescent="0.25">
      <c r="A62" s="2">
        <v>31</v>
      </c>
      <c r="B62" s="2" t="s">
        <v>36</v>
      </c>
      <c r="C62" s="2">
        <v>57</v>
      </c>
      <c r="D62" s="1" t="s">
        <v>380</v>
      </c>
      <c r="E62" s="1" t="s">
        <v>382</v>
      </c>
      <c r="F62" s="2">
        <v>409</v>
      </c>
      <c r="G62" s="2" t="s">
        <v>19</v>
      </c>
      <c r="H62" s="1">
        <v>367</v>
      </c>
      <c r="I62" s="1">
        <v>45</v>
      </c>
      <c r="J62" s="1">
        <v>80</v>
      </c>
      <c r="K62" s="1">
        <v>7</v>
      </c>
      <c r="L62" s="1">
        <v>3</v>
      </c>
      <c r="M62" s="1">
        <v>5</v>
      </c>
      <c r="N62" s="1">
        <v>7</v>
      </c>
      <c r="O62" s="1">
        <v>7</v>
      </c>
      <c r="P62" s="2" t="s">
        <v>727</v>
      </c>
      <c r="Q62" s="1">
        <v>0</v>
      </c>
      <c r="R62" s="1">
        <v>3</v>
      </c>
      <c r="S62" s="1">
        <v>0</v>
      </c>
      <c r="T62" s="1">
        <v>0</v>
      </c>
      <c r="U62" s="1">
        <v>0</v>
      </c>
      <c r="V62" s="1">
        <v>3</v>
      </c>
      <c r="W62" s="1">
        <v>0</v>
      </c>
      <c r="X62" s="17">
        <v>6</v>
      </c>
      <c r="Y62" s="1">
        <f t="shared" si="0"/>
        <v>166</v>
      </c>
      <c r="Z62" s="1">
        <f t="shared" si="1"/>
        <v>201</v>
      </c>
      <c r="AA62" s="15">
        <f t="shared" si="2"/>
        <v>0.45231607629427795</v>
      </c>
      <c r="AB62" s="15">
        <f t="shared" si="3"/>
        <v>0.54768392370572205</v>
      </c>
    </row>
    <row r="63" spans="1:28" s="4" customFormat="1" x14ac:dyDescent="0.25">
      <c r="A63" s="2">
        <v>32</v>
      </c>
      <c r="B63" s="2" t="s">
        <v>36</v>
      </c>
      <c r="C63" s="2">
        <v>57</v>
      </c>
      <c r="D63" s="1" t="s">
        <v>380</v>
      </c>
      <c r="E63" s="1" t="s">
        <v>381</v>
      </c>
      <c r="F63" s="2">
        <v>410</v>
      </c>
      <c r="G63" s="2" t="s">
        <v>10</v>
      </c>
      <c r="H63" s="1">
        <v>625</v>
      </c>
      <c r="I63" s="1">
        <v>89</v>
      </c>
      <c r="J63" s="1">
        <v>181</v>
      </c>
      <c r="K63" s="1">
        <v>15</v>
      </c>
      <c r="L63" s="1">
        <v>6</v>
      </c>
      <c r="M63" s="1">
        <v>0</v>
      </c>
      <c r="N63" s="1">
        <v>6</v>
      </c>
      <c r="O63" s="1">
        <v>11</v>
      </c>
      <c r="P63" s="2" t="s">
        <v>727</v>
      </c>
      <c r="Q63" s="1">
        <v>2</v>
      </c>
      <c r="R63" s="1">
        <v>10</v>
      </c>
      <c r="S63" s="1">
        <v>8</v>
      </c>
      <c r="T63" s="1">
        <v>0</v>
      </c>
      <c r="U63" s="1">
        <v>0</v>
      </c>
      <c r="V63" s="1">
        <v>23</v>
      </c>
      <c r="W63" s="1">
        <v>0</v>
      </c>
      <c r="X63" s="17">
        <v>7</v>
      </c>
      <c r="Y63" s="1">
        <f t="shared" si="0"/>
        <v>358</v>
      </c>
      <c r="Z63" s="1">
        <f t="shared" si="1"/>
        <v>267</v>
      </c>
      <c r="AA63" s="15">
        <f t="shared" si="2"/>
        <v>0.57279999999999998</v>
      </c>
      <c r="AB63" s="15">
        <f t="shared" si="3"/>
        <v>0.42720000000000002</v>
      </c>
    </row>
    <row r="64" spans="1:28" s="4" customFormat="1" x14ac:dyDescent="0.25">
      <c r="A64" s="2">
        <v>33</v>
      </c>
      <c r="B64" s="2" t="s">
        <v>36</v>
      </c>
      <c r="C64" s="2">
        <v>57</v>
      </c>
      <c r="D64" s="1" t="s">
        <v>380</v>
      </c>
      <c r="E64" s="1" t="s">
        <v>381</v>
      </c>
      <c r="F64" s="2">
        <v>410</v>
      </c>
      <c r="G64" s="2" t="s">
        <v>11</v>
      </c>
      <c r="H64" s="1">
        <v>624</v>
      </c>
      <c r="I64" s="1">
        <v>71</v>
      </c>
      <c r="J64" s="1">
        <v>169</v>
      </c>
      <c r="K64" s="1">
        <v>20</v>
      </c>
      <c r="L64" s="1">
        <v>5</v>
      </c>
      <c r="M64" s="1">
        <v>2</v>
      </c>
      <c r="N64" s="1">
        <v>5</v>
      </c>
      <c r="O64" s="1">
        <v>21</v>
      </c>
      <c r="P64" s="2" t="s">
        <v>727</v>
      </c>
      <c r="Q64" s="1">
        <v>2</v>
      </c>
      <c r="R64" s="1">
        <v>2</v>
      </c>
      <c r="S64" s="1">
        <v>5</v>
      </c>
      <c r="T64" s="1">
        <v>0</v>
      </c>
      <c r="U64" s="1">
        <v>0</v>
      </c>
      <c r="V64" s="1">
        <v>24</v>
      </c>
      <c r="W64" s="1">
        <v>0</v>
      </c>
      <c r="X64" s="17">
        <v>15</v>
      </c>
      <c r="Y64" s="1">
        <f t="shared" si="0"/>
        <v>341</v>
      </c>
      <c r="Z64" s="1">
        <f t="shared" si="1"/>
        <v>283</v>
      </c>
      <c r="AA64" s="15">
        <f t="shared" si="2"/>
        <v>0.54647435897435892</v>
      </c>
      <c r="AB64" s="15">
        <f t="shared" si="3"/>
        <v>0.45352564102564102</v>
      </c>
    </row>
    <row r="65" spans="1:28" s="4" customFormat="1" x14ac:dyDescent="0.25">
      <c r="A65" s="2">
        <v>34</v>
      </c>
      <c r="B65" s="2" t="s">
        <v>36</v>
      </c>
      <c r="C65" s="2">
        <v>57</v>
      </c>
      <c r="D65" s="1" t="s">
        <v>380</v>
      </c>
      <c r="E65" s="1" t="s">
        <v>383</v>
      </c>
      <c r="F65" s="2">
        <v>410</v>
      </c>
      <c r="G65" s="2" t="s">
        <v>19</v>
      </c>
      <c r="H65" s="1">
        <v>282</v>
      </c>
      <c r="I65" s="1">
        <v>74</v>
      </c>
      <c r="J65" s="1">
        <v>58</v>
      </c>
      <c r="K65" s="1">
        <v>7</v>
      </c>
      <c r="L65" s="1">
        <v>2</v>
      </c>
      <c r="M65" s="1">
        <v>1</v>
      </c>
      <c r="N65" s="1">
        <v>15</v>
      </c>
      <c r="O65" s="1">
        <v>0</v>
      </c>
      <c r="P65" s="2" t="s">
        <v>727</v>
      </c>
      <c r="Q65" s="1">
        <v>0</v>
      </c>
      <c r="R65" s="1">
        <v>1</v>
      </c>
      <c r="S65" s="1">
        <v>1</v>
      </c>
      <c r="T65" s="1">
        <v>0</v>
      </c>
      <c r="U65" s="1">
        <v>0</v>
      </c>
      <c r="V65" s="1">
        <v>3</v>
      </c>
      <c r="W65" s="1">
        <v>0</v>
      </c>
      <c r="X65" s="17">
        <v>5</v>
      </c>
      <c r="Y65" s="1">
        <f t="shared" si="0"/>
        <v>167</v>
      </c>
      <c r="Z65" s="1">
        <f t="shared" si="1"/>
        <v>115</v>
      </c>
      <c r="AA65" s="15">
        <f t="shared" si="2"/>
        <v>0.59219858156028371</v>
      </c>
      <c r="AB65" s="15">
        <f t="shared" si="3"/>
        <v>0.40780141843971629</v>
      </c>
    </row>
    <row r="66" spans="1:28" s="4" customFormat="1" x14ac:dyDescent="0.25">
      <c r="A66" s="2">
        <v>35</v>
      </c>
      <c r="B66" s="2" t="s">
        <v>36</v>
      </c>
      <c r="C66" s="2">
        <v>57</v>
      </c>
      <c r="D66" s="1" t="s">
        <v>380</v>
      </c>
      <c r="E66" s="1" t="s">
        <v>384</v>
      </c>
      <c r="F66" s="2">
        <v>411</v>
      </c>
      <c r="G66" s="2" t="s">
        <v>10</v>
      </c>
      <c r="H66" s="1">
        <v>417</v>
      </c>
      <c r="I66" s="1">
        <v>53</v>
      </c>
      <c r="J66" s="1">
        <v>87</v>
      </c>
      <c r="K66" s="1">
        <v>9</v>
      </c>
      <c r="L66" s="1">
        <v>5</v>
      </c>
      <c r="M66" s="1">
        <v>3</v>
      </c>
      <c r="N66" s="1">
        <v>7</v>
      </c>
      <c r="O66" s="1">
        <v>10</v>
      </c>
      <c r="P66" s="2" t="s">
        <v>727</v>
      </c>
      <c r="Q66" s="1">
        <v>1</v>
      </c>
      <c r="R66" s="1">
        <v>9</v>
      </c>
      <c r="S66" s="1">
        <v>5</v>
      </c>
      <c r="T66" s="1">
        <v>1</v>
      </c>
      <c r="U66" s="1">
        <v>0</v>
      </c>
      <c r="V66" s="1">
        <v>6</v>
      </c>
      <c r="W66" s="1">
        <v>0</v>
      </c>
      <c r="X66" s="17">
        <v>10</v>
      </c>
      <c r="Y66" s="1">
        <f t="shared" si="0"/>
        <v>206</v>
      </c>
      <c r="Z66" s="1">
        <f t="shared" si="1"/>
        <v>211</v>
      </c>
      <c r="AA66" s="15">
        <f t="shared" si="2"/>
        <v>0.49400479616306953</v>
      </c>
      <c r="AB66" s="15">
        <f t="shared" si="3"/>
        <v>0.50599520383693042</v>
      </c>
    </row>
    <row r="67" spans="1:28" s="4" customFormat="1" x14ac:dyDescent="0.25">
      <c r="A67" s="2">
        <v>36</v>
      </c>
      <c r="B67" s="2" t="s">
        <v>36</v>
      </c>
      <c r="C67" s="2">
        <v>57</v>
      </c>
      <c r="D67" s="1" t="s">
        <v>380</v>
      </c>
      <c r="E67" s="1" t="s">
        <v>384</v>
      </c>
      <c r="F67" s="2">
        <v>411</v>
      </c>
      <c r="G67" s="2" t="s">
        <v>11</v>
      </c>
      <c r="H67" s="1">
        <v>418</v>
      </c>
      <c r="I67" s="1">
        <v>68</v>
      </c>
      <c r="J67" s="1">
        <v>110</v>
      </c>
      <c r="K67" s="1">
        <v>15</v>
      </c>
      <c r="L67" s="1">
        <v>0</v>
      </c>
      <c r="M67" s="1">
        <v>5</v>
      </c>
      <c r="N67" s="1">
        <v>3</v>
      </c>
      <c r="O67" s="1">
        <v>15</v>
      </c>
      <c r="P67" s="2" t="s">
        <v>727</v>
      </c>
      <c r="Q67" s="1">
        <v>0</v>
      </c>
      <c r="R67" s="1">
        <v>2</v>
      </c>
      <c r="S67" s="1">
        <v>0</v>
      </c>
      <c r="T67" s="1">
        <v>3</v>
      </c>
      <c r="U67" s="1">
        <v>1</v>
      </c>
      <c r="V67" s="1">
        <v>4</v>
      </c>
      <c r="W67" s="1">
        <v>0</v>
      </c>
      <c r="X67" s="17">
        <v>10</v>
      </c>
      <c r="Y67" s="1">
        <f t="shared" si="0"/>
        <v>236</v>
      </c>
      <c r="Z67" s="1">
        <f t="shared" si="1"/>
        <v>182</v>
      </c>
      <c r="AA67" s="15">
        <f t="shared" si="2"/>
        <v>0.56459330143540665</v>
      </c>
      <c r="AB67" s="15">
        <f t="shared" si="3"/>
        <v>0.4354066985645933</v>
      </c>
    </row>
    <row r="68" spans="1:28" s="4" customFormat="1" x14ac:dyDescent="0.25">
      <c r="A68" s="2">
        <v>37</v>
      </c>
      <c r="B68" s="2" t="s">
        <v>36</v>
      </c>
      <c r="C68" s="2">
        <v>57</v>
      </c>
      <c r="D68" s="1" t="s">
        <v>380</v>
      </c>
      <c r="E68" s="1" t="s">
        <v>385</v>
      </c>
      <c r="F68" s="2">
        <v>412</v>
      </c>
      <c r="G68" s="2" t="s">
        <v>10</v>
      </c>
      <c r="H68" s="1">
        <v>583</v>
      </c>
      <c r="I68" s="1">
        <v>135</v>
      </c>
      <c r="J68" s="1">
        <v>112</v>
      </c>
      <c r="K68" s="1">
        <v>6</v>
      </c>
      <c r="L68" s="1">
        <v>3</v>
      </c>
      <c r="M68" s="1">
        <v>1</v>
      </c>
      <c r="N68" s="1">
        <v>12</v>
      </c>
      <c r="O68" s="1">
        <v>12</v>
      </c>
      <c r="P68" s="2" t="s">
        <v>727</v>
      </c>
      <c r="Q68" s="1">
        <v>3</v>
      </c>
      <c r="R68" s="1">
        <v>3</v>
      </c>
      <c r="S68" s="1">
        <v>0</v>
      </c>
      <c r="T68" s="1">
        <v>1</v>
      </c>
      <c r="U68" s="1">
        <v>1</v>
      </c>
      <c r="V68" s="1">
        <v>4</v>
      </c>
      <c r="W68" s="1">
        <v>0</v>
      </c>
      <c r="X68" s="17">
        <v>12</v>
      </c>
      <c r="Y68" s="1">
        <f t="shared" si="0"/>
        <v>305</v>
      </c>
      <c r="Z68" s="1">
        <f t="shared" si="1"/>
        <v>278</v>
      </c>
      <c r="AA68" s="15">
        <f t="shared" si="2"/>
        <v>0.52315608919382506</v>
      </c>
      <c r="AB68" s="15">
        <f t="shared" si="3"/>
        <v>0.47684391080617494</v>
      </c>
    </row>
    <row r="69" spans="1:28" s="4" customFormat="1" x14ac:dyDescent="0.25">
      <c r="A69" s="2">
        <v>38</v>
      </c>
      <c r="B69" s="2" t="s">
        <v>36</v>
      </c>
      <c r="C69" s="2">
        <v>57</v>
      </c>
      <c r="D69" s="1" t="s">
        <v>380</v>
      </c>
      <c r="E69" s="1" t="s">
        <v>385</v>
      </c>
      <c r="F69" s="2">
        <v>412</v>
      </c>
      <c r="G69" s="2" t="s">
        <v>11</v>
      </c>
      <c r="H69" s="1">
        <v>584</v>
      </c>
      <c r="I69" s="1">
        <v>140</v>
      </c>
      <c r="J69" s="1">
        <v>115</v>
      </c>
      <c r="K69" s="1">
        <v>5</v>
      </c>
      <c r="L69" s="1">
        <v>4</v>
      </c>
      <c r="M69" s="1">
        <v>0</v>
      </c>
      <c r="N69" s="1">
        <v>15</v>
      </c>
      <c r="O69" s="1">
        <v>8</v>
      </c>
      <c r="P69" s="2" t="s">
        <v>727</v>
      </c>
      <c r="Q69" s="1">
        <v>2</v>
      </c>
      <c r="R69" s="1">
        <v>3</v>
      </c>
      <c r="S69" s="1">
        <v>0</v>
      </c>
      <c r="T69" s="1">
        <v>1</v>
      </c>
      <c r="U69" s="1">
        <v>0</v>
      </c>
      <c r="V69" s="1">
        <v>6</v>
      </c>
      <c r="W69" s="1">
        <v>2</v>
      </c>
      <c r="X69" s="17">
        <v>13</v>
      </c>
      <c r="Y69" s="1">
        <f t="shared" si="0"/>
        <v>314</v>
      </c>
      <c r="Z69" s="1">
        <f t="shared" si="1"/>
        <v>270</v>
      </c>
      <c r="AA69" s="15">
        <f t="shared" si="2"/>
        <v>0.53767123287671237</v>
      </c>
      <c r="AB69" s="15">
        <f t="shared" si="3"/>
        <v>0.46232876712328769</v>
      </c>
    </row>
    <row r="70" spans="1:28" s="4" customFormat="1" x14ac:dyDescent="0.25">
      <c r="A70" s="2">
        <v>39</v>
      </c>
      <c r="B70" s="2" t="s">
        <v>36</v>
      </c>
      <c r="C70" s="2">
        <v>57</v>
      </c>
      <c r="D70" s="1" t="s">
        <v>380</v>
      </c>
      <c r="E70" s="1" t="s">
        <v>54</v>
      </c>
      <c r="F70" s="2">
        <v>413</v>
      </c>
      <c r="G70" s="2" t="s">
        <v>10</v>
      </c>
      <c r="H70" s="1">
        <v>465</v>
      </c>
      <c r="I70" s="1">
        <v>94</v>
      </c>
      <c r="J70" s="1">
        <v>66</v>
      </c>
      <c r="K70" s="1">
        <v>26</v>
      </c>
      <c r="L70" s="1">
        <v>3</v>
      </c>
      <c r="M70" s="1">
        <v>4</v>
      </c>
      <c r="N70" s="1">
        <v>62</v>
      </c>
      <c r="O70" s="1">
        <v>6</v>
      </c>
      <c r="P70" s="2" t="s">
        <v>727</v>
      </c>
      <c r="Q70" s="1">
        <v>5</v>
      </c>
      <c r="R70" s="1">
        <v>3</v>
      </c>
      <c r="S70" s="1">
        <v>1</v>
      </c>
      <c r="T70" s="1">
        <v>0</v>
      </c>
      <c r="U70" s="1">
        <v>0</v>
      </c>
      <c r="V70" s="1">
        <v>7</v>
      </c>
      <c r="W70" s="1">
        <v>1</v>
      </c>
      <c r="X70" s="17">
        <v>9</v>
      </c>
      <c r="Y70" s="1">
        <f t="shared" si="0"/>
        <v>287</v>
      </c>
      <c r="Z70" s="1">
        <f t="shared" si="1"/>
        <v>178</v>
      </c>
      <c r="AA70" s="15">
        <f t="shared" si="2"/>
        <v>0.6172043010752688</v>
      </c>
      <c r="AB70" s="15">
        <f t="shared" si="3"/>
        <v>0.3827956989247312</v>
      </c>
    </row>
    <row r="71" spans="1:28" s="4" customFormat="1" x14ac:dyDescent="0.25">
      <c r="A71" s="2">
        <v>40</v>
      </c>
      <c r="B71" s="2" t="s">
        <v>36</v>
      </c>
      <c r="C71" s="2">
        <v>57</v>
      </c>
      <c r="D71" s="1" t="s">
        <v>380</v>
      </c>
      <c r="E71" s="1" t="s">
        <v>386</v>
      </c>
      <c r="F71" s="2">
        <v>414</v>
      </c>
      <c r="G71" s="2" t="s">
        <v>10</v>
      </c>
      <c r="H71" s="1">
        <v>403</v>
      </c>
      <c r="I71" s="1">
        <v>54</v>
      </c>
      <c r="J71" s="1">
        <v>54</v>
      </c>
      <c r="K71" s="1">
        <v>8</v>
      </c>
      <c r="L71" s="1">
        <v>7</v>
      </c>
      <c r="M71" s="1">
        <v>2</v>
      </c>
      <c r="N71" s="1">
        <v>25</v>
      </c>
      <c r="O71" s="1">
        <v>23</v>
      </c>
      <c r="P71" s="1">
        <v>1</v>
      </c>
      <c r="Q71" s="1">
        <v>3</v>
      </c>
      <c r="R71" s="1">
        <v>6</v>
      </c>
      <c r="S71" s="1">
        <v>2</v>
      </c>
      <c r="T71" s="1">
        <v>0</v>
      </c>
      <c r="U71" s="1">
        <v>0</v>
      </c>
      <c r="V71" s="1">
        <v>8</v>
      </c>
      <c r="W71" s="1">
        <v>0</v>
      </c>
      <c r="X71" s="17">
        <v>14</v>
      </c>
      <c r="Y71" s="1">
        <f t="shared" si="0"/>
        <v>207</v>
      </c>
      <c r="Z71" s="1">
        <f t="shared" si="1"/>
        <v>196</v>
      </c>
      <c r="AA71" s="15">
        <f t="shared" si="2"/>
        <v>0.51364764267990071</v>
      </c>
      <c r="AB71" s="15">
        <f t="shared" si="3"/>
        <v>0.48635235732009924</v>
      </c>
    </row>
    <row r="72" spans="1:28" s="4" customFormat="1" x14ac:dyDescent="0.25">
      <c r="A72" s="2">
        <v>41</v>
      </c>
      <c r="B72" s="2" t="s">
        <v>36</v>
      </c>
      <c r="C72" s="2">
        <v>57</v>
      </c>
      <c r="D72" s="1" t="s">
        <v>380</v>
      </c>
      <c r="E72" s="1" t="s">
        <v>386</v>
      </c>
      <c r="F72" s="2">
        <v>414</v>
      </c>
      <c r="G72" s="2" t="s">
        <v>11</v>
      </c>
      <c r="H72" s="1">
        <v>402</v>
      </c>
      <c r="I72" s="1">
        <v>59</v>
      </c>
      <c r="J72" s="1">
        <v>52</v>
      </c>
      <c r="K72" s="1">
        <v>12</v>
      </c>
      <c r="L72" s="1">
        <v>4</v>
      </c>
      <c r="M72" s="1">
        <v>3</v>
      </c>
      <c r="N72" s="1">
        <v>32</v>
      </c>
      <c r="O72" s="1">
        <v>28</v>
      </c>
      <c r="P72" s="2" t="s">
        <v>727</v>
      </c>
      <c r="Q72" s="1">
        <v>3</v>
      </c>
      <c r="R72" s="1">
        <v>5</v>
      </c>
      <c r="S72" s="1">
        <v>0</v>
      </c>
      <c r="T72" s="1">
        <v>0</v>
      </c>
      <c r="U72" s="1">
        <v>0</v>
      </c>
      <c r="V72" s="1">
        <v>2</v>
      </c>
      <c r="W72" s="1">
        <v>0</v>
      </c>
      <c r="X72" s="17">
        <v>4</v>
      </c>
      <c r="Y72" s="1">
        <f t="shared" si="0"/>
        <v>204</v>
      </c>
      <c r="Z72" s="1">
        <f t="shared" si="1"/>
        <v>198</v>
      </c>
      <c r="AA72" s="15">
        <f t="shared" si="2"/>
        <v>0.5074626865671642</v>
      </c>
      <c r="AB72" s="15">
        <f t="shared" si="3"/>
        <v>0.4925373134328358</v>
      </c>
    </row>
    <row r="73" spans="1:28" s="4" customFormat="1" x14ac:dyDescent="0.25">
      <c r="A73" s="2">
        <v>42</v>
      </c>
      <c r="B73" s="2" t="s">
        <v>36</v>
      </c>
      <c r="C73" s="2">
        <v>57</v>
      </c>
      <c r="D73" s="1" t="s">
        <v>380</v>
      </c>
      <c r="E73" s="1" t="s">
        <v>387</v>
      </c>
      <c r="F73" s="2">
        <v>414</v>
      </c>
      <c r="G73" s="2" t="s">
        <v>19</v>
      </c>
      <c r="H73" s="1">
        <v>132</v>
      </c>
      <c r="I73" s="1">
        <v>13</v>
      </c>
      <c r="J73" s="1">
        <v>33</v>
      </c>
      <c r="K73" s="1">
        <v>6</v>
      </c>
      <c r="L73" s="1">
        <v>0</v>
      </c>
      <c r="M73" s="1">
        <v>1</v>
      </c>
      <c r="N73" s="1">
        <v>1</v>
      </c>
      <c r="O73" s="1">
        <v>0</v>
      </c>
      <c r="P73" s="2" t="s">
        <v>727</v>
      </c>
      <c r="Q73" s="1">
        <v>0</v>
      </c>
      <c r="R73" s="1">
        <v>1</v>
      </c>
      <c r="S73" s="1">
        <v>0</v>
      </c>
      <c r="T73" s="1">
        <v>0</v>
      </c>
      <c r="U73" s="1">
        <v>0</v>
      </c>
      <c r="V73" s="1">
        <v>2</v>
      </c>
      <c r="W73" s="1">
        <v>0</v>
      </c>
      <c r="X73" s="17">
        <v>0</v>
      </c>
      <c r="Y73" s="1">
        <f t="shared" si="0"/>
        <v>57</v>
      </c>
      <c r="Z73" s="1">
        <f t="shared" si="1"/>
        <v>75</v>
      </c>
      <c r="AA73" s="15">
        <f t="shared" si="2"/>
        <v>0.43181818181818182</v>
      </c>
      <c r="AB73" s="15">
        <f t="shared" si="3"/>
        <v>0.56818181818181823</v>
      </c>
    </row>
    <row r="74" spans="1:28" s="4" customFormat="1" x14ac:dyDescent="0.25">
      <c r="A74" s="2">
        <v>43</v>
      </c>
      <c r="B74" s="2" t="s">
        <v>36</v>
      </c>
      <c r="C74" s="2">
        <v>57</v>
      </c>
      <c r="D74" s="1" t="s">
        <v>380</v>
      </c>
      <c r="E74" s="1" t="s">
        <v>388</v>
      </c>
      <c r="F74" s="2">
        <v>415</v>
      </c>
      <c r="G74" s="2" t="s">
        <v>10</v>
      </c>
      <c r="H74" s="1">
        <v>569</v>
      </c>
      <c r="I74" s="1">
        <v>130</v>
      </c>
      <c r="J74" s="1">
        <v>102</v>
      </c>
      <c r="K74" s="1">
        <v>8</v>
      </c>
      <c r="L74" s="1">
        <v>10</v>
      </c>
      <c r="M74" s="1">
        <v>2</v>
      </c>
      <c r="N74" s="1">
        <v>53</v>
      </c>
      <c r="O74" s="1">
        <v>1</v>
      </c>
      <c r="P74" s="2" t="s">
        <v>727</v>
      </c>
      <c r="Q74" s="1">
        <v>2</v>
      </c>
      <c r="R74" s="1">
        <v>6</v>
      </c>
      <c r="S74" s="1">
        <v>5</v>
      </c>
      <c r="T74" s="1">
        <v>0</v>
      </c>
      <c r="U74" s="1">
        <v>0</v>
      </c>
      <c r="V74" s="1">
        <v>8</v>
      </c>
      <c r="W74" s="1">
        <v>0</v>
      </c>
      <c r="X74" s="17">
        <v>6</v>
      </c>
      <c r="Y74" s="1">
        <f t="shared" si="0"/>
        <v>333</v>
      </c>
      <c r="Z74" s="1">
        <f t="shared" si="1"/>
        <v>236</v>
      </c>
      <c r="AA74" s="15">
        <f t="shared" si="2"/>
        <v>0.58523725834797891</v>
      </c>
      <c r="AB74" s="15">
        <f t="shared" si="3"/>
        <v>0.41476274165202109</v>
      </c>
    </row>
    <row r="75" spans="1:28" s="4" customFormat="1" x14ac:dyDescent="0.25">
      <c r="A75" s="2">
        <v>44</v>
      </c>
      <c r="B75" s="2" t="s">
        <v>36</v>
      </c>
      <c r="C75" s="2">
        <v>57</v>
      </c>
      <c r="D75" s="1" t="s">
        <v>380</v>
      </c>
      <c r="E75" s="1" t="s">
        <v>388</v>
      </c>
      <c r="F75" s="2">
        <v>415</v>
      </c>
      <c r="G75" s="2" t="s">
        <v>11</v>
      </c>
      <c r="H75" s="1">
        <v>569</v>
      </c>
      <c r="I75" s="1">
        <v>113</v>
      </c>
      <c r="J75" s="1">
        <v>102</v>
      </c>
      <c r="K75" s="1">
        <v>3</v>
      </c>
      <c r="L75" s="1">
        <v>3</v>
      </c>
      <c r="M75" s="1">
        <v>4</v>
      </c>
      <c r="N75" s="1">
        <v>60</v>
      </c>
      <c r="O75" s="1">
        <v>1</v>
      </c>
      <c r="P75" s="2" t="s">
        <v>727</v>
      </c>
      <c r="Q75" s="1">
        <v>1</v>
      </c>
      <c r="R75" s="1">
        <v>3</v>
      </c>
      <c r="S75" s="1">
        <v>0</v>
      </c>
      <c r="T75" s="1">
        <v>1</v>
      </c>
      <c r="U75" s="1">
        <v>0</v>
      </c>
      <c r="V75" s="1">
        <v>6</v>
      </c>
      <c r="W75" s="1">
        <v>0</v>
      </c>
      <c r="X75" s="17">
        <v>14</v>
      </c>
      <c r="Y75" s="1">
        <f t="shared" si="0"/>
        <v>311</v>
      </c>
      <c r="Z75" s="1">
        <f t="shared" si="1"/>
        <v>258</v>
      </c>
      <c r="AA75" s="15">
        <f t="shared" si="2"/>
        <v>0.54657293497363801</v>
      </c>
      <c r="AB75" s="15">
        <f t="shared" si="3"/>
        <v>0.45342706502636204</v>
      </c>
    </row>
    <row r="76" spans="1:28" s="4" customFormat="1" x14ac:dyDescent="0.25">
      <c r="A76" s="2">
        <v>45</v>
      </c>
      <c r="B76" s="2" t="s">
        <v>36</v>
      </c>
      <c r="C76" s="2">
        <v>57</v>
      </c>
      <c r="D76" s="1" t="s">
        <v>380</v>
      </c>
      <c r="E76" s="1" t="s">
        <v>388</v>
      </c>
      <c r="F76" s="2">
        <v>415</v>
      </c>
      <c r="G76" s="2" t="s">
        <v>12</v>
      </c>
      <c r="H76" s="1">
        <v>570</v>
      </c>
      <c r="I76" s="1">
        <v>139</v>
      </c>
      <c r="J76" s="1">
        <v>110</v>
      </c>
      <c r="K76" s="1">
        <v>8</v>
      </c>
      <c r="L76" s="1">
        <v>2</v>
      </c>
      <c r="M76" s="1">
        <v>2</v>
      </c>
      <c r="N76" s="1">
        <v>41</v>
      </c>
      <c r="O76" s="1">
        <v>2</v>
      </c>
      <c r="P76" s="2" t="s">
        <v>727</v>
      </c>
      <c r="Q76" s="1">
        <v>1</v>
      </c>
      <c r="R76" s="1">
        <v>2</v>
      </c>
      <c r="S76" s="1">
        <v>3</v>
      </c>
      <c r="T76" s="1">
        <v>0</v>
      </c>
      <c r="U76" s="1">
        <v>0</v>
      </c>
      <c r="V76" s="1">
        <v>6</v>
      </c>
      <c r="W76" s="1">
        <v>0</v>
      </c>
      <c r="X76" s="17">
        <v>9</v>
      </c>
      <c r="Y76" s="1">
        <f t="shared" si="0"/>
        <v>325</v>
      </c>
      <c r="Z76" s="1">
        <f t="shared" si="1"/>
        <v>245</v>
      </c>
      <c r="AA76" s="15">
        <f t="shared" si="2"/>
        <v>0.57017543859649122</v>
      </c>
      <c r="AB76" s="15">
        <f t="shared" si="3"/>
        <v>0.42982456140350878</v>
      </c>
    </row>
    <row r="77" spans="1:28" s="4" customFormat="1" x14ac:dyDescent="0.25">
      <c r="A77" s="2">
        <v>46</v>
      </c>
      <c r="B77" s="2" t="s">
        <v>36</v>
      </c>
      <c r="C77" s="2">
        <v>57</v>
      </c>
      <c r="D77" s="1" t="s">
        <v>380</v>
      </c>
      <c r="E77" s="1" t="s">
        <v>389</v>
      </c>
      <c r="F77" s="2">
        <v>416</v>
      </c>
      <c r="G77" s="2" t="s">
        <v>10</v>
      </c>
      <c r="H77" s="1">
        <v>99</v>
      </c>
      <c r="I77" s="1">
        <v>35</v>
      </c>
      <c r="J77" s="1">
        <v>13</v>
      </c>
      <c r="K77" s="1">
        <v>2</v>
      </c>
      <c r="L77" s="1">
        <v>2</v>
      </c>
      <c r="M77" s="1">
        <v>1</v>
      </c>
      <c r="N77" s="1">
        <v>1</v>
      </c>
      <c r="O77" s="1">
        <v>0</v>
      </c>
      <c r="P77" s="2" t="s">
        <v>727</v>
      </c>
      <c r="Q77" s="1">
        <v>1</v>
      </c>
      <c r="R77" s="1">
        <v>1</v>
      </c>
      <c r="S77" s="1">
        <v>2</v>
      </c>
      <c r="T77" s="1">
        <v>0</v>
      </c>
      <c r="U77" s="1">
        <v>0</v>
      </c>
      <c r="V77" s="1">
        <v>5</v>
      </c>
      <c r="W77" s="1">
        <v>0</v>
      </c>
      <c r="X77" s="17">
        <v>6</v>
      </c>
      <c r="Y77" s="1">
        <f t="shared" si="0"/>
        <v>69</v>
      </c>
      <c r="Z77" s="1">
        <f t="shared" si="1"/>
        <v>30</v>
      </c>
      <c r="AA77" s="15">
        <f t="shared" si="2"/>
        <v>0.69696969696969702</v>
      </c>
      <c r="AB77" s="15">
        <f t="shared" si="3"/>
        <v>0.30303030303030304</v>
      </c>
    </row>
    <row r="78" spans="1:28" s="4" customFormat="1" x14ac:dyDescent="0.25">
      <c r="A78" s="2">
        <v>47</v>
      </c>
      <c r="B78" s="2" t="s">
        <v>36</v>
      </c>
      <c r="C78" s="2">
        <v>57</v>
      </c>
      <c r="D78" s="1" t="s">
        <v>380</v>
      </c>
      <c r="E78" s="1" t="s">
        <v>390</v>
      </c>
      <c r="F78" s="2">
        <v>416</v>
      </c>
      <c r="G78" s="2" t="s">
        <v>19</v>
      </c>
      <c r="H78" s="1">
        <v>607</v>
      </c>
      <c r="I78" s="1">
        <v>92</v>
      </c>
      <c r="J78" s="1">
        <v>67</v>
      </c>
      <c r="K78" s="1">
        <v>11</v>
      </c>
      <c r="L78" s="1">
        <v>2</v>
      </c>
      <c r="M78" s="1">
        <v>8</v>
      </c>
      <c r="N78" s="1">
        <v>58</v>
      </c>
      <c r="O78" s="1">
        <v>61</v>
      </c>
      <c r="P78" s="2" t="s">
        <v>727</v>
      </c>
      <c r="Q78" s="1">
        <v>20</v>
      </c>
      <c r="R78" s="1">
        <v>3</v>
      </c>
      <c r="S78" s="1">
        <v>1</v>
      </c>
      <c r="T78" s="1">
        <v>0</v>
      </c>
      <c r="U78" s="1">
        <v>0</v>
      </c>
      <c r="V78" s="1">
        <v>1</v>
      </c>
      <c r="W78" s="1">
        <v>0</v>
      </c>
      <c r="X78" s="17">
        <v>27</v>
      </c>
      <c r="Y78" s="1">
        <f t="shared" ref="Y78:Y158" si="9">SUM(I78:X78)</f>
        <v>351</v>
      </c>
      <c r="Z78" s="1">
        <f t="shared" ref="Z78:Z158" si="10">H78-Y78</f>
        <v>256</v>
      </c>
      <c r="AA78" s="15">
        <f t="shared" ref="AA78:AA158" si="11">Y78/H78</f>
        <v>0.57825370675453047</v>
      </c>
      <c r="AB78" s="15">
        <f t="shared" ref="AB78:AB158" si="12">Z78/H78</f>
        <v>0.42174629324546953</v>
      </c>
    </row>
    <row r="79" spans="1:28" s="4" customFormat="1" x14ac:dyDescent="0.25">
      <c r="A79" s="2">
        <v>48</v>
      </c>
      <c r="B79" s="2" t="s">
        <v>36</v>
      </c>
      <c r="C79" s="2">
        <v>57</v>
      </c>
      <c r="D79" s="1" t="s">
        <v>380</v>
      </c>
      <c r="E79" s="1" t="s">
        <v>391</v>
      </c>
      <c r="F79" s="2">
        <v>417</v>
      </c>
      <c r="G79" s="2" t="s">
        <v>10</v>
      </c>
      <c r="H79" s="1">
        <v>747</v>
      </c>
      <c r="I79" s="1">
        <v>93</v>
      </c>
      <c r="J79" s="1">
        <v>145</v>
      </c>
      <c r="K79" s="1">
        <v>16</v>
      </c>
      <c r="L79" s="1">
        <v>6</v>
      </c>
      <c r="M79" s="1">
        <v>6</v>
      </c>
      <c r="N79" s="1">
        <v>37</v>
      </c>
      <c r="O79" s="1">
        <v>2</v>
      </c>
      <c r="P79" s="2" t="s">
        <v>727</v>
      </c>
      <c r="Q79" s="1">
        <v>1</v>
      </c>
      <c r="R79" s="1">
        <v>8</v>
      </c>
      <c r="S79" s="1">
        <v>1</v>
      </c>
      <c r="T79" s="1">
        <v>4</v>
      </c>
      <c r="U79" s="1">
        <v>0</v>
      </c>
      <c r="V79" s="1">
        <v>21</v>
      </c>
      <c r="W79" s="1">
        <v>0</v>
      </c>
      <c r="X79" s="17">
        <v>13</v>
      </c>
      <c r="Y79" s="1">
        <f t="shared" si="9"/>
        <v>353</v>
      </c>
      <c r="Z79" s="1">
        <f t="shared" si="10"/>
        <v>394</v>
      </c>
      <c r="AA79" s="15">
        <f t="shared" si="11"/>
        <v>0.47255689424364122</v>
      </c>
      <c r="AB79" s="15">
        <f t="shared" si="12"/>
        <v>0.52744310575635878</v>
      </c>
    </row>
    <row r="80" spans="1:28" s="4" customFormat="1" x14ac:dyDescent="0.25">
      <c r="A80" s="2">
        <v>49</v>
      </c>
      <c r="B80" s="2" t="s">
        <v>36</v>
      </c>
      <c r="C80" s="2">
        <v>57</v>
      </c>
      <c r="D80" s="1" t="s">
        <v>380</v>
      </c>
      <c r="E80" s="1" t="s">
        <v>392</v>
      </c>
      <c r="F80" s="2">
        <v>418</v>
      </c>
      <c r="G80" s="2" t="s">
        <v>10</v>
      </c>
      <c r="H80" s="1">
        <v>299</v>
      </c>
      <c r="I80" s="1">
        <v>62</v>
      </c>
      <c r="J80" s="1">
        <v>32</v>
      </c>
      <c r="K80" s="1">
        <v>7</v>
      </c>
      <c r="L80" s="1">
        <v>3</v>
      </c>
      <c r="M80" s="1">
        <v>5</v>
      </c>
      <c r="N80" s="1">
        <v>21</v>
      </c>
      <c r="O80" s="1">
        <v>3</v>
      </c>
      <c r="P80" s="2" t="s">
        <v>727</v>
      </c>
      <c r="Q80" s="1">
        <v>2</v>
      </c>
      <c r="R80" s="1">
        <v>0</v>
      </c>
      <c r="S80" s="1">
        <v>1</v>
      </c>
      <c r="T80" s="1">
        <v>0</v>
      </c>
      <c r="U80" s="1">
        <v>0</v>
      </c>
      <c r="V80" s="1">
        <v>2</v>
      </c>
      <c r="W80" s="1">
        <v>0</v>
      </c>
      <c r="X80" s="17">
        <v>8</v>
      </c>
      <c r="Y80" s="1">
        <f t="shared" si="9"/>
        <v>146</v>
      </c>
      <c r="Z80" s="1">
        <f t="shared" si="10"/>
        <v>153</v>
      </c>
      <c r="AA80" s="15">
        <f t="shared" si="11"/>
        <v>0.48829431438127091</v>
      </c>
      <c r="AB80" s="15">
        <f t="shared" si="12"/>
        <v>0.51170568561872909</v>
      </c>
    </row>
    <row r="81" spans="1:29" s="4" customFormat="1" x14ac:dyDescent="0.25">
      <c r="A81" s="2">
        <v>50</v>
      </c>
      <c r="B81" s="2" t="s">
        <v>36</v>
      </c>
      <c r="C81" s="2">
        <v>57</v>
      </c>
      <c r="D81" s="1" t="s">
        <v>380</v>
      </c>
      <c r="E81" s="1" t="s">
        <v>393</v>
      </c>
      <c r="F81" s="2">
        <v>419</v>
      </c>
      <c r="G81" s="2" t="s">
        <v>10</v>
      </c>
      <c r="H81" s="1">
        <v>348</v>
      </c>
      <c r="I81" s="1">
        <v>61</v>
      </c>
      <c r="J81" s="1">
        <v>81</v>
      </c>
      <c r="K81" s="1">
        <v>19</v>
      </c>
      <c r="L81" s="1">
        <v>9</v>
      </c>
      <c r="M81" s="1">
        <v>2</v>
      </c>
      <c r="N81" s="1">
        <v>14</v>
      </c>
      <c r="O81" s="1">
        <v>0</v>
      </c>
      <c r="P81" s="2" t="s">
        <v>727</v>
      </c>
      <c r="Q81" s="1">
        <v>0</v>
      </c>
      <c r="R81" s="1">
        <v>8</v>
      </c>
      <c r="S81" s="1">
        <v>0</v>
      </c>
      <c r="T81" s="1">
        <v>2</v>
      </c>
      <c r="U81" s="1">
        <v>3</v>
      </c>
      <c r="V81" s="1">
        <v>4</v>
      </c>
      <c r="W81" s="1">
        <v>0</v>
      </c>
      <c r="X81" s="17">
        <v>2</v>
      </c>
      <c r="Y81" s="1">
        <f t="shared" si="9"/>
        <v>205</v>
      </c>
      <c r="Z81" s="1">
        <f t="shared" si="10"/>
        <v>143</v>
      </c>
      <c r="AA81" s="15">
        <f t="shared" si="11"/>
        <v>0.58908045977011492</v>
      </c>
      <c r="AB81" s="15">
        <f t="shared" si="12"/>
        <v>0.41091954022988508</v>
      </c>
    </row>
    <row r="82" spans="1:29" s="4" customFormat="1" x14ac:dyDescent="0.25">
      <c r="A82" s="2">
        <v>51</v>
      </c>
      <c r="B82" s="2" t="s">
        <v>36</v>
      </c>
      <c r="C82" s="2">
        <v>57</v>
      </c>
      <c r="D82" s="1" t="s">
        <v>380</v>
      </c>
      <c r="E82" s="1" t="s">
        <v>710</v>
      </c>
      <c r="F82" s="2">
        <v>419</v>
      </c>
      <c r="G82" s="2" t="s">
        <v>19</v>
      </c>
      <c r="H82" s="1">
        <v>212</v>
      </c>
      <c r="I82" s="1">
        <v>82</v>
      </c>
      <c r="J82" s="1">
        <v>27</v>
      </c>
      <c r="K82" s="1">
        <v>1</v>
      </c>
      <c r="L82" s="1">
        <v>4</v>
      </c>
      <c r="M82" s="1">
        <v>0</v>
      </c>
      <c r="N82" s="1">
        <v>2</v>
      </c>
      <c r="O82" s="1">
        <v>2</v>
      </c>
      <c r="P82" s="2" t="s">
        <v>727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7">
        <v>1</v>
      </c>
      <c r="Y82" s="1">
        <f t="shared" si="9"/>
        <v>119</v>
      </c>
      <c r="Z82" s="1">
        <f t="shared" si="10"/>
        <v>93</v>
      </c>
      <c r="AA82" s="15">
        <f t="shared" si="11"/>
        <v>0.56132075471698117</v>
      </c>
      <c r="AB82" s="15">
        <f t="shared" si="12"/>
        <v>0.43867924528301888</v>
      </c>
    </row>
    <row r="83" spans="1:29" s="4" customFormat="1" x14ac:dyDescent="0.25">
      <c r="A83" s="2">
        <v>52</v>
      </c>
      <c r="B83" s="2" t="s">
        <v>36</v>
      </c>
      <c r="C83" s="2">
        <v>57</v>
      </c>
      <c r="D83" s="1" t="s">
        <v>380</v>
      </c>
      <c r="E83" s="1" t="s">
        <v>711</v>
      </c>
      <c r="F83" s="2">
        <v>420</v>
      </c>
      <c r="G83" s="2" t="s">
        <v>10</v>
      </c>
      <c r="H83" s="1">
        <v>719</v>
      </c>
      <c r="I83" s="1">
        <v>111</v>
      </c>
      <c r="J83" s="1">
        <v>63</v>
      </c>
      <c r="K83" s="1">
        <v>19</v>
      </c>
      <c r="L83" s="1">
        <v>21</v>
      </c>
      <c r="M83" s="1">
        <v>2</v>
      </c>
      <c r="N83" s="1">
        <v>82</v>
      </c>
      <c r="O83" s="1">
        <v>2</v>
      </c>
      <c r="P83" s="2" t="s">
        <v>727</v>
      </c>
      <c r="Q83" s="1">
        <v>3</v>
      </c>
      <c r="R83" s="1">
        <v>3</v>
      </c>
      <c r="S83" s="1">
        <v>3</v>
      </c>
      <c r="T83" s="1">
        <v>1</v>
      </c>
      <c r="U83" s="1">
        <v>0</v>
      </c>
      <c r="V83" s="1">
        <v>14</v>
      </c>
      <c r="W83" s="1">
        <v>0</v>
      </c>
      <c r="X83" s="17">
        <v>11</v>
      </c>
      <c r="Y83" s="1">
        <f t="shared" si="9"/>
        <v>335</v>
      </c>
      <c r="Z83" s="1">
        <f t="shared" si="10"/>
        <v>384</v>
      </c>
      <c r="AA83" s="15">
        <f t="shared" si="11"/>
        <v>0.46592489568845619</v>
      </c>
      <c r="AB83" s="15">
        <f t="shared" si="12"/>
        <v>0.53407510431154381</v>
      </c>
    </row>
    <row r="84" spans="1:29" s="4" customFormat="1" x14ac:dyDescent="0.25">
      <c r="A84" s="2">
        <v>53</v>
      </c>
      <c r="B84" s="2" t="s">
        <v>36</v>
      </c>
      <c r="C84" s="2">
        <v>57</v>
      </c>
      <c r="D84" s="1" t="s">
        <v>380</v>
      </c>
      <c r="E84" s="1" t="s">
        <v>711</v>
      </c>
      <c r="F84" s="2">
        <v>420</v>
      </c>
      <c r="G84" s="2" t="s">
        <v>11</v>
      </c>
      <c r="H84" s="1">
        <v>719</v>
      </c>
      <c r="I84" s="1">
        <v>109</v>
      </c>
      <c r="J84" s="1">
        <v>61</v>
      </c>
      <c r="K84" s="1">
        <v>14</v>
      </c>
      <c r="L84" s="1">
        <v>42</v>
      </c>
      <c r="M84" s="1">
        <v>3</v>
      </c>
      <c r="N84" s="1">
        <v>80</v>
      </c>
      <c r="O84" s="1">
        <v>4</v>
      </c>
      <c r="P84" s="2" t="s">
        <v>727</v>
      </c>
      <c r="Q84" s="1">
        <v>1</v>
      </c>
      <c r="R84" s="1">
        <v>2</v>
      </c>
      <c r="S84" s="1">
        <v>3</v>
      </c>
      <c r="T84" s="1">
        <v>0</v>
      </c>
      <c r="U84" s="1">
        <v>2</v>
      </c>
      <c r="V84" s="1">
        <v>2</v>
      </c>
      <c r="W84" s="1">
        <v>0</v>
      </c>
      <c r="X84" s="17">
        <v>14</v>
      </c>
      <c r="Y84" s="1">
        <f t="shared" si="9"/>
        <v>337</v>
      </c>
      <c r="Z84" s="1">
        <f t="shared" si="10"/>
        <v>382</v>
      </c>
      <c r="AA84" s="15">
        <f t="shared" si="11"/>
        <v>0.46870653685674546</v>
      </c>
      <c r="AB84" s="15">
        <f t="shared" si="12"/>
        <v>0.53129346314325454</v>
      </c>
    </row>
    <row r="85" spans="1:29" s="4" customFormat="1" x14ac:dyDescent="0.25">
      <c r="A85" s="2">
        <v>54</v>
      </c>
      <c r="B85" s="2" t="s">
        <v>36</v>
      </c>
      <c r="C85" s="2">
        <v>57</v>
      </c>
      <c r="D85" s="1" t="s">
        <v>380</v>
      </c>
      <c r="E85" s="1" t="s">
        <v>711</v>
      </c>
      <c r="F85" s="2">
        <v>420</v>
      </c>
      <c r="G85" s="2" t="s">
        <v>12</v>
      </c>
      <c r="H85" s="1">
        <v>720</v>
      </c>
      <c r="I85" s="1">
        <v>118</v>
      </c>
      <c r="J85" s="1">
        <v>63</v>
      </c>
      <c r="K85" s="1">
        <v>8</v>
      </c>
      <c r="L85" s="1">
        <v>34</v>
      </c>
      <c r="M85" s="1">
        <v>3</v>
      </c>
      <c r="N85" s="1">
        <v>80</v>
      </c>
      <c r="O85" s="1">
        <v>0</v>
      </c>
      <c r="P85" s="2" t="s">
        <v>727</v>
      </c>
      <c r="Q85" s="1">
        <v>3</v>
      </c>
      <c r="R85" s="1">
        <v>5</v>
      </c>
      <c r="S85" s="1">
        <v>5</v>
      </c>
      <c r="T85" s="1">
        <v>0</v>
      </c>
      <c r="U85" s="1">
        <v>0</v>
      </c>
      <c r="V85" s="1">
        <v>12</v>
      </c>
      <c r="W85" s="1">
        <v>0</v>
      </c>
      <c r="X85" s="17">
        <v>18</v>
      </c>
      <c r="Y85" s="1">
        <f t="shared" si="9"/>
        <v>349</v>
      </c>
      <c r="Z85" s="1">
        <f t="shared" si="10"/>
        <v>371</v>
      </c>
      <c r="AA85" s="15">
        <f t="shared" si="11"/>
        <v>0.48472222222222222</v>
      </c>
      <c r="AB85" s="15">
        <f t="shared" si="12"/>
        <v>0.51527777777777772</v>
      </c>
    </row>
    <row r="86" spans="1:29" s="4" customFormat="1" x14ac:dyDescent="0.25">
      <c r="A86" s="2">
        <v>55</v>
      </c>
      <c r="B86" s="2" t="s">
        <v>36</v>
      </c>
      <c r="C86" s="2">
        <v>57</v>
      </c>
      <c r="D86" s="1" t="s">
        <v>380</v>
      </c>
      <c r="E86" s="1" t="s">
        <v>712</v>
      </c>
      <c r="F86" s="2">
        <v>421</v>
      </c>
      <c r="G86" s="2" t="s">
        <v>10</v>
      </c>
      <c r="H86" s="1">
        <v>123</v>
      </c>
      <c r="I86" s="1">
        <v>51</v>
      </c>
      <c r="J86" s="1">
        <v>18</v>
      </c>
      <c r="K86" s="1">
        <v>6</v>
      </c>
      <c r="L86" s="1">
        <v>0</v>
      </c>
      <c r="M86" s="1">
        <v>0</v>
      </c>
      <c r="N86" s="1">
        <v>6</v>
      </c>
      <c r="O86" s="1">
        <v>1</v>
      </c>
      <c r="P86" s="2" t="s">
        <v>727</v>
      </c>
      <c r="Q86" s="1">
        <v>1</v>
      </c>
      <c r="R86" s="1">
        <v>2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7">
        <v>2</v>
      </c>
      <c r="Y86" s="1">
        <f t="shared" si="9"/>
        <v>87</v>
      </c>
      <c r="Z86" s="1">
        <f t="shared" si="10"/>
        <v>36</v>
      </c>
      <c r="AA86" s="15">
        <f t="shared" si="11"/>
        <v>0.70731707317073167</v>
      </c>
      <c r="AB86" s="15">
        <f t="shared" si="12"/>
        <v>0.29268292682926828</v>
      </c>
    </row>
    <row r="87" spans="1:29" x14ac:dyDescent="0.2">
      <c r="A87" s="16"/>
      <c r="D87" s="128" t="s">
        <v>709</v>
      </c>
      <c r="E87" s="129"/>
      <c r="F87" s="68">
        <f>COUNTIF(G32:G86,"B")</f>
        <v>25</v>
      </c>
      <c r="G87" s="68">
        <f>COUNTA(G32:G86)</f>
        <v>55</v>
      </c>
      <c r="H87" s="69">
        <f>SUM(H32:H86)</f>
        <v>28545</v>
      </c>
      <c r="I87" s="69">
        <f t="shared" ref="I87:X87" si="13">SUM(I32:I86)</f>
        <v>5352</v>
      </c>
      <c r="J87" s="69">
        <f t="shared" si="13"/>
        <v>4853</v>
      </c>
      <c r="K87" s="69">
        <f t="shared" si="13"/>
        <v>551</v>
      </c>
      <c r="L87" s="69">
        <f t="shared" si="13"/>
        <v>273</v>
      </c>
      <c r="M87" s="69">
        <f t="shared" si="13"/>
        <v>114</v>
      </c>
      <c r="N87" s="69">
        <f t="shared" si="13"/>
        <v>2749</v>
      </c>
      <c r="O87" s="69">
        <f t="shared" si="13"/>
        <v>413</v>
      </c>
      <c r="P87" s="69">
        <f t="shared" si="13"/>
        <v>1</v>
      </c>
      <c r="Q87" s="69">
        <f t="shared" si="13"/>
        <v>223</v>
      </c>
      <c r="R87" s="69">
        <f t="shared" si="13"/>
        <v>355</v>
      </c>
      <c r="S87" s="69">
        <f t="shared" si="13"/>
        <v>121</v>
      </c>
      <c r="T87" s="69">
        <f t="shared" si="13"/>
        <v>46</v>
      </c>
      <c r="U87" s="69">
        <f t="shared" si="13"/>
        <v>13</v>
      </c>
      <c r="V87" s="69">
        <f t="shared" si="13"/>
        <v>446</v>
      </c>
      <c r="W87" s="69">
        <f t="shared" si="13"/>
        <v>8</v>
      </c>
      <c r="X87" s="69">
        <f t="shared" si="13"/>
        <v>486</v>
      </c>
      <c r="Y87" s="70">
        <f t="shared" ref="Y87" si="14">SUM(I87:X87)</f>
        <v>16004</v>
      </c>
      <c r="Z87" s="70">
        <f t="shared" ref="Z87" si="15">H87-Y87</f>
        <v>12541</v>
      </c>
      <c r="AA87" s="71">
        <f t="shared" ref="AA87" si="16">Y87/H87</f>
        <v>0.56065860921352251</v>
      </c>
      <c r="AB87" s="71">
        <f t="shared" ref="AB87" si="17">Z87/H87</f>
        <v>0.43934139078647749</v>
      </c>
      <c r="AC87" s="4"/>
    </row>
    <row r="88" spans="1:29" x14ac:dyDescent="0.2">
      <c r="AC88" s="4"/>
    </row>
    <row r="89" spans="1:29" s="32" customFormat="1" x14ac:dyDescent="0.25">
      <c r="A89" s="31"/>
      <c r="B89" s="31"/>
      <c r="C89" s="31"/>
      <c r="E89" s="133" t="s">
        <v>51</v>
      </c>
      <c r="F89" s="134"/>
      <c r="G89" s="134"/>
      <c r="H89" s="134"/>
      <c r="I89" s="63" t="s">
        <v>0</v>
      </c>
      <c r="J89" s="63" t="s">
        <v>1</v>
      </c>
      <c r="K89" s="63" t="s">
        <v>2</v>
      </c>
      <c r="L89" s="63" t="s">
        <v>27</v>
      </c>
      <c r="M89" s="63" t="s">
        <v>3</v>
      </c>
      <c r="N89" s="63" t="s">
        <v>28</v>
      </c>
      <c r="O89" s="63" t="s">
        <v>25</v>
      </c>
      <c r="P89" s="63" t="s">
        <v>29</v>
      </c>
      <c r="Q89" s="63" t="s">
        <v>4</v>
      </c>
      <c r="R89" s="36" t="s">
        <v>26</v>
      </c>
      <c r="S89" s="37" t="s">
        <v>46</v>
      </c>
      <c r="T89" s="37"/>
      <c r="AA89" s="33"/>
      <c r="AB89" s="33"/>
      <c r="AC89" s="4"/>
    </row>
    <row r="90" spans="1:29" s="4" customFormat="1" x14ac:dyDescent="0.2">
      <c r="A90" s="3"/>
      <c r="B90" s="3"/>
      <c r="C90" s="3"/>
      <c r="E90" s="134"/>
      <c r="F90" s="134"/>
      <c r="G90" s="134"/>
      <c r="H90" s="134"/>
      <c r="I90" s="72">
        <v>5555</v>
      </c>
      <c r="J90" s="72">
        <v>5076</v>
      </c>
      <c r="K90" s="72">
        <v>736</v>
      </c>
      <c r="L90" s="72">
        <v>496</v>
      </c>
      <c r="M90" s="72">
        <v>261</v>
      </c>
      <c r="N90" s="72">
        <v>2749</v>
      </c>
      <c r="O90" s="72">
        <v>413</v>
      </c>
      <c r="P90" s="72" t="s">
        <v>727</v>
      </c>
      <c r="Q90" s="72">
        <v>223</v>
      </c>
      <c r="R90" s="82">
        <f>W87</f>
        <v>8</v>
      </c>
      <c r="S90" s="83">
        <f>X87</f>
        <v>486</v>
      </c>
      <c r="T90" s="38"/>
      <c r="AA90" s="10"/>
      <c r="AB90" s="10"/>
    </row>
    <row r="91" spans="1:29" s="4" customFormat="1" x14ac:dyDescent="0.25">
      <c r="A91" s="3"/>
      <c r="B91" s="3"/>
      <c r="C91" s="3"/>
      <c r="F91" s="3"/>
      <c r="G91" s="3"/>
      <c r="H91" s="12"/>
      <c r="I91" s="3"/>
      <c r="J91" s="3"/>
      <c r="K91" s="3"/>
      <c r="L91" s="3"/>
      <c r="M91" s="3"/>
      <c r="N91" s="3"/>
      <c r="O91" s="3"/>
      <c r="P91" s="3"/>
      <c r="Q91" s="3"/>
      <c r="R91" s="39"/>
      <c r="S91" s="40"/>
      <c r="T91" s="40"/>
      <c r="AA91" s="10"/>
      <c r="AB91" s="10"/>
    </row>
    <row r="92" spans="1:29" s="13" customFormat="1" x14ac:dyDescent="0.25">
      <c r="A92" s="34"/>
      <c r="B92" s="34"/>
      <c r="C92" s="34"/>
      <c r="E92" s="133" t="s">
        <v>52</v>
      </c>
      <c r="F92" s="133"/>
      <c r="G92" s="133"/>
      <c r="H92" s="133"/>
      <c r="I92" s="133" t="s">
        <v>530</v>
      </c>
      <c r="J92" s="134"/>
      <c r="K92" s="134"/>
      <c r="L92" s="133" t="s">
        <v>531</v>
      </c>
      <c r="M92" s="133"/>
      <c r="N92" s="63" t="s">
        <v>28</v>
      </c>
      <c r="O92" s="63" t="s">
        <v>25</v>
      </c>
      <c r="P92" s="63" t="s">
        <v>29</v>
      </c>
      <c r="Q92" s="63" t="s">
        <v>4</v>
      </c>
      <c r="S92" s="125" t="s">
        <v>0</v>
      </c>
      <c r="T92" s="125" t="s">
        <v>1</v>
      </c>
      <c r="U92" s="125" t="s">
        <v>2</v>
      </c>
      <c r="V92" s="125" t="s">
        <v>27</v>
      </c>
      <c r="W92" s="125" t="s">
        <v>3</v>
      </c>
      <c r="X92" s="125" t="s">
        <v>28</v>
      </c>
      <c r="Y92" s="125" t="s">
        <v>25</v>
      </c>
      <c r="Z92" s="125" t="s">
        <v>29</v>
      </c>
      <c r="AA92" s="126" t="s">
        <v>4</v>
      </c>
      <c r="AB92" s="126" t="s">
        <v>26</v>
      </c>
      <c r="AC92" s="127" t="s">
        <v>46</v>
      </c>
    </row>
    <row r="93" spans="1:29" s="4" customFormat="1" x14ac:dyDescent="0.25">
      <c r="A93" s="3"/>
      <c r="B93" s="3"/>
      <c r="C93" s="3"/>
      <c r="E93" s="133"/>
      <c r="F93" s="133"/>
      <c r="G93" s="133"/>
      <c r="H93" s="133"/>
      <c r="I93" s="135">
        <f>I90+K90+M90</f>
        <v>6552</v>
      </c>
      <c r="J93" s="136"/>
      <c r="K93" s="136"/>
      <c r="L93" s="135">
        <f>J90+L90</f>
        <v>5572</v>
      </c>
      <c r="M93" s="136"/>
      <c r="N93" s="64">
        <f>N90</f>
        <v>2749</v>
      </c>
      <c r="O93" s="64">
        <f>O90</f>
        <v>413</v>
      </c>
      <c r="P93" s="64" t="str">
        <f>P90</f>
        <v>N.P.</v>
      </c>
      <c r="Q93" s="64">
        <f>Q90</f>
        <v>223</v>
      </c>
      <c r="S93" s="127">
        <v>5555</v>
      </c>
      <c r="T93" s="127">
        <v>5076</v>
      </c>
      <c r="U93" s="127">
        <v>736</v>
      </c>
      <c r="V93" s="127">
        <v>496</v>
      </c>
      <c r="W93" s="127">
        <v>261</v>
      </c>
      <c r="X93" s="127">
        <v>2749</v>
      </c>
      <c r="Y93" s="127">
        <v>413</v>
      </c>
      <c r="Z93" s="127">
        <v>1</v>
      </c>
      <c r="AA93" s="127">
        <v>223</v>
      </c>
      <c r="AB93" s="127">
        <v>8</v>
      </c>
      <c r="AC93" s="127">
        <v>486</v>
      </c>
    </row>
    <row r="94" spans="1:29" s="4" customFormat="1" x14ac:dyDescent="0.2">
      <c r="A94" s="152" t="s">
        <v>737</v>
      </c>
      <c r="B94" s="152"/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  <c r="AA94" s="152"/>
      <c r="AB94" s="152"/>
    </row>
    <row r="95" spans="1:29" x14ac:dyDescent="0.2">
      <c r="AC95" s="4"/>
    </row>
    <row r="96" spans="1:29" s="4" customFormat="1" x14ac:dyDescent="0.25">
      <c r="A96" s="2">
        <v>1</v>
      </c>
      <c r="B96" s="2" t="s">
        <v>36</v>
      </c>
      <c r="C96" s="2">
        <v>199</v>
      </c>
      <c r="D96" s="1" t="s">
        <v>394</v>
      </c>
      <c r="E96" s="1" t="s">
        <v>394</v>
      </c>
      <c r="F96" s="2">
        <v>1139</v>
      </c>
      <c r="G96" s="2" t="s">
        <v>10</v>
      </c>
      <c r="H96" s="1">
        <v>460</v>
      </c>
      <c r="I96" s="1">
        <v>1</v>
      </c>
      <c r="J96" s="1">
        <v>164</v>
      </c>
      <c r="K96" s="1">
        <v>154</v>
      </c>
      <c r="L96" s="1">
        <v>17</v>
      </c>
      <c r="M96" s="1">
        <v>4</v>
      </c>
      <c r="N96" s="1">
        <v>28</v>
      </c>
      <c r="O96" s="1">
        <v>0</v>
      </c>
      <c r="P96" s="2" t="s">
        <v>727</v>
      </c>
      <c r="Q96" s="2" t="s">
        <v>727</v>
      </c>
      <c r="R96" s="1">
        <v>2</v>
      </c>
      <c r="S96" s="1">
        <v>0</v>
      </c>
      <c r="T96" s="1">
        <v>0</v>
      </c>
      <c r="U96" s="1">
        <v>0</v>
      </c>
      <c r="V96" s="1">
        <v>4</v>
      </c>
      <c r="W96" s="1">
        <v>0</v>
      </c>
      <c r="X96" s="17">
        <v>1</v>
      </c>
      <c r="Y96" s="1">
        <f t="shared" si="9"/>
        <v>375</v>
      </c>
      <c r="Z96" s="1">
        <f t="shared" si="10"/>
        <v>85</v>
      </c>
      <c r="AA96" s="15">
        <f t="shared" si="11"/>
        <v>0.81521739130434778</v>
      </c>
      <c r="AB96" s="15">
        <f t="shared" si="12"/>
        <v>0.18478260869565216</v>
      </c>
    </row>
    <row r="97" spans="1:28" s="4" customFormat="1" x14ac:dyDescent="0.25">
      <c r="A97" s="2">
        <v>2</v>
      </c>
      <c r="B97" s="2" t="s">
        <v>36</v>
      </c>
      <c r="C97" s="2">
        <v>199</v>
      </c>
      <c r="D97" s="1" t="s">
        <v>394</v>
      </c>
      <c r="E97" s="1" t="s">
        <v>394</v>
      </c>
      <c r="F97" s="2">
        <v>1139</v>
      </c>
      <c r="G97" s="2" t="s">
        <v>11</v>
      </c>
      <c r="H97" s="1">
        <v>461</v>
      </c>
      <c r="I97" s="1">
        <v>0</v>
      </c>
      <c r="J97" s="1">
        <v>157</v>
      </c>
      <c r="K97" s="1">
        <v>166</v>
      </c>
      <c r="L97" s="1">
        <v>1</v>
      </c>
      <c r="M97" s="1">
        <v>2</v>
      </c>
      <c r="N97" s="1">
        <v>26</v>
      </c>
      <c r="O97" s="1">
        <v>0</v>
      </c>
      <c r="P97" s="2" t="s">
        <v>727</v>
      </c>
      <c r="Q97" s="2" t="s">
        <v>727</v>
      </c>
      <c r="R97" s="1">
        <v>0</v>
      </c>
      <c r="S97" s="1">
        <v>0</v>
      </c>
      <c r="T97" s="1">
        <v>0</v>
      </c>
      <c r="U97" s="1">
        <v>0</v>
      </c>
      <c r="V97" s="1">
        <v>8</v>
      </c>
      <c r="W97" s="1">
        <v>0</v>
      </c>
      <c r="X97" s="17">
        <v>2</v>
      </c>
      <c r="Y97" s="1">
        <f t="shared" si="9"/>
        <v>362</v>
      </c>
      <c r="Z97" s="1">
        <f t="shared" si="10"/>
        <v>99</v>
      </c>
      <c r="AA97" s="15">
        <f t="shared" si="11"/>
        <v>0.7852494577006508</v>
      </c>
      <c r="AB97" s="15">
        <f t="shared" si="12"/>
        <v>0.21475054229934923</v>
      </c>
    </row>
    <row r="98" spans="1:28" s="4" customFormat="1" x14ac:dyDescent="0.25">
      <c r="A98" s="2">
        <v>3</v>
      </c>
      <c r="B98" s="2" t="s">
        <v>36</v>
      </c>
      <c r="C98" s="2">
        <v>199</v>
      </c>
      <c r="D98" s="1" t="s">
        <v>394</v>
      </c>
      <c r="E98" s="1" t="s">
        <v>394</v>
      </c>
      <c r="F98" s="2">
        <v>1140</v>
      </c>
      <c r="G98" s="2" t="s">
        <v>10</v>
      </c>
      <c r="H98" s="1">
        <v>478</v>
      </c>
      <c r="I98" s="1">
        <v>1</v>
      </c>
      <c r="J98" s="1">
        <v>180</v>
      </c>
      <c r="K98" s="1">
        <v>173</v>
      </c>
      <c r="L98" s="1">
        <v>5</v>
      </c>
      <c r="M98" s="1">
        <v>0</v>
      </c>
      <c r="N98" s="1">
        <v>16</v>
      </c>
      <c r="O98" s="1">
        <v>0</v>
      </c>
      <c r="P98" s="2" t="s">
        <v>727</v>
      </c>
      <c r="Q98" s="2" t="s">
        <v>727</v>
      </c>
      <c r="R98" s="1">
        <v>1</v>
      </c>
      <c r="S98" s="1">
        <v>0</v>
      </c>
      <c r="T98" s="1">
        <v>0</v>
      </c>
      <c r="U98" s="1">
        <v>1</v>
      </c>
      <c r="V98" s="1">
        <v>7</v>
      </c>
      <c r="W98" s="1">
        <v>0</v>
      </c>
      <c r="X98" s="17">
        <v>4</v>
      </c>
      <c r="Y98" s="1">
        <f t="shared" si="9"/>
        <v>388</v>
      </c>
      <c r="Z98" s="1">
        <f t="shared" si="10"/>
        <v>90</v>
      </c>
      <c r="AA98" s="15">
        <f t="shared" si="11"/>
        <v>0.81171548117154813</v>
      </c>
      <c r="AB98" s="15">
        <f t="shared" si="12"/>
        <v>0.18828451882845187</v>
      </c>
    </row>
    <row r="99" spans="1:28" s="4" customFormat="1" x14ac:dyDescent="0.25">
      <c r="A99" s="2">
        <v>4</v>
      </c>
      <c r="B99" s="2" t="s">
        <v>36</v>
      </c>
      <c r="C99" s="2">
        <v>199</v>
      </c>
      <c r="D99" s="1" t="s">
        <v>394</v>
      </c>
      <c r="E99" s="1" t="s">
        <v>394</v>
      </c>
      <c r="F99" s="2">
        <v>1140</v>
      </c>
      <c r="G99" s="2" t="s">
        <v>11</v>
      </c>
      <c r="H99" s="1">
        <v>479</v>
      </c>
      <c r="I99" s="1">
        <v>4</v>
      </c>
      <c r="J99" s="1">
        <v>168</v>
      </c>
      <c r="K99" s="1">
        <v>165</v>
      </c>
      <c r="L99" s="1">
        <v>8</v>
      </c>
      <c r="M99" s="1">
        <v>0</v>
      </c>
      <c r="N99" s="1">
        <v>22</v>
      </c>
      <c r="O99" s="1">
        <v>1</v>
      </c>
      <c r="P99" s="2" t="s">
        <v>727</v>
      </c>
      <c r="Q99" s="2" t="s">
        <v>727</v>
      </c>
      <c r="R99" s="1">
        <v>0</v>
      </c>
      <c r="S99" s="1">
        <v>0</v>
      </c>
      <c r="T99" s="1">
        <v>0</v>
      </c>
      <c r="U99" s="1">
        <v>0</v>
      </c>
      <c r="V99" s="1">
        <v>3</v>
      </c>
      <c r="W99" s="1">
        <v>0</v>
      </c>
      <c r="X99" s="17">
        <v>0</v>
      </c>
      <c r="Y99" s="1">
        <f t="shared" si="9"/>
        <v>371</v>
      </c>
      <c r="Z99" s="1">
        <f t="shared" si="10"/>
        <v>108</v>
      </c>
      <c r="AA99" s="15">
        <f t="shared" si="11"/>
        <v>0.77453027139874742</v>
      </c>
      <c r="AB99" s="15">
        <f t="shared" si="12"/>
        <v>0.22546972860125261</v>
      </c>
    </row>
    <row r="100" spans="1:28" s="4" customFormat="1" x14ac:dyDescent="0.25">
      <c r="A100" s="2">
        <v>5</v>
      </c>
      <c r="B100" s="2" t="s">
        <v>36</v>
      </c>
      <c r="C100" s="2">
        <v>199</v>
      </c>
      <c r="D100" s="1" t="s">
        <v>394</v>
      </c>
      <c r="E100" s="1" t="s">
        <v>394</v>
      </c>
      <c r="F100" s="2">
        <v>1141</v>
      </c>
      <c r="G100" s="2" t="s">
        <v>10</v>
      </c>
      <c r="H100" s="1">
        <v>586</v>
      </c>
      <c r="I100" s="1">
        <v>9</v>
      </c>
      <c r="J100" s="1">
        <v>177</v>
      </c>
      <c r="K100" s="1">
        <v>278</v>
      </c>
      <c r="L100" s="1">
        <v>9</v>
      </c>
      <c r="M100" s="1">
        <v>0</v>
      </c>
      <c r="N100" s="1">
        <v>10</v>
      </c>
      <c r="O100" s="1">
        <v>0</v>
      </c>
      <c r="P100" s="2" t="s">
        <v>727</v>
      </c>
      <c r="Q100" s="2" t="s">
        <v>727</v>
      </c>
      <c r="R100" s="1">
        <v>1</v>
      </c>
      <c r="S100" s="1">
        <v>2</v>
      </c>
      <c r="T100" s="1">
        <v>0</v>
      </c>
      <c r="U100" s="1">
        <v>1</v>
      </c>
      <c r="V100" s="1">
        <v>7</v>
      </c>
      <c r="W100" s="1">
        <v>0</v>
      </c>
      <c r="X100" s="17">
        <v>5</v>
      </c>
      <c r="Y100" s="1">
        <f t="shared" si="9"/>
        <v>499</v>
      </c>
      <c r="Z100" s="1">
        <f t="shared" si="10"/>
        <v>87</v>
      </c>
      <c r="AA100" s="15">
        <f t="shared" si="11"/>
        <v>0.85153583617747441</v>
      </c>
      <c r="AB100" s="15">
        <f t="shared" si="12"/>
        <v>0.14846416382252559</v>
      </c>
    </row>
    <row r="101" spans="1:28" s="4" customFormat="1" x14ac:dyDescent="0.25">
      <c r="A101" s="2">
        <v>6</v>
      </c>
      <c r="B101" s="2" t="s">
        <v>36</v>
      </c>
      <c r="C101" s="2">
        <v>199</v>
      </c>
      <c r="D101" s="1" t="s">
        <v>394</v>
      </c>
      <c r="E101" s="1" t="s">
        <v>394</v>
      </c>
      <c r="F101" s="2">
        <v>1141</v>
      </c>
      <c r="G101" s="2" t="s">
        <v>11</v>
      </c>
      <c r="H101" s="1">
        <v>587</v>
      </c>
      <c r="I101" s="1">
        <v>2</v>
      </c>
      <c r="J101" s="1">
        <v>220</v>
      </c>
      <c r="K101" s="1">
        <v>235</v>
      </c>
      <c r="L101" s="1">
        <v>12</v>
      </c>
      <c r="M101" s="1">
        <v>0</v>
      </c>
      <c r="N101" s="1">
        <v>11</v>
      </c>
      <c r="O101" s="1">
        <v>0</v>
      </c>
      <c r="P101" s="2" t="s">
        <v>727</v>
      </c>
      <c r="Q101" s="2" t="s">
        <v>727</v>
      </c>
      <c r="R101" s="1">
        <v>1</v>
      </c>
      <c r="S101" s="1">
        <v>2</v>
      </c>
      <c r="T101" s="1">
        <v>0</v>
      </c>
      <c r="U101" s="1">
        <v>0</v>
      </c>
      <c r="V101" s="1">
        <v>4</v>
      </c>
      <c r="W101" s="1">
        <v>0</v>
      </c>
      <c r="X101" s="17">
        <v>2</v>
      </c>
      <c r="Y101" s="1">
        <f t="shared" si="9"/>
        <v>489</v>
      </c>
      <c r="Z101" s="1">
        <f t="shared" si="10"/>
        <v>98</v>
      </c>
      <c r="AA101" s="15">
        <f t="shared" si="11"/>
        <v>0.83304940374787051</v>
      </c>
      <c r="AB101" s="15">
        <f t="shared" si="12"/>
        <v>0.16695059625212946</v>
      </c>
    </row>
    <row r="102" spans="1:28" s="4" customFormat="1" x14ac:dyDescent="0.25">
      <c r="A102" s="2">
        <v>7</v>
      </c>
      <c r="B102" s="2" t="s">
        <v>36</v>
      </c>
      <c r="C102" s="2">
        <v>199</v>
      </c>
      <c r="D102" s="1" t="s">
        <v>394</v>
      </c>
      <c r="E102" s="1" t="s">
        <v>394</v>
      </c>
      <c r="F102" s="2">
        <v>1142</v>
      </c>
      <c r="G102" s="2" t="s">
        <v>10</v>
      </c>
      <c r="H102" s="1">
        <v>402</v>
      </c>
      <c r="I102" s="1">
        <v>1</v>
      </c>
      <c r="J102" s="1">
        <v>160</v>
      </c>
      <c r="K102" s="1">
        <v>170</v>
      </c>
      <c r="L102" s="1">
        <v>5</v>
      </c>
      <c r="M102" s="1">
        <v>1</v>
      </c>
      <c r="N102" s="1">
        <v>6</v>
      </c>
      <c r="O102" s="1">
        <v>0</v>
      </c>
      <c r="P102" s="2" t="s">
        <v>727</v>
      </c>
      <c r="Q102" s="2" t="s">
        <v>727</v>
      </c>
      <c r="R102" s="1">
        <v>0</v>
      </c>
      <c r="S102" s="1">
        <v>0</v>
      </c>
      <c r="T102" s="1">
        <v>0</v>
      </c>
      <c r="U102" s="1">
        <v>0</v>
      </c>
      <c r="V102" s="1">
        <v>3</v>
      </c>
      <c r="W102" s="1">
        <v>0</v>
      </c>
      <c r="X102" s="17">
        <v>1</v>
      </c>
      <c r="Y102" s="1">
        <f t="shared" si="9"/>
        <v>347</v>
      </c>
      <c r="Z102" s="1">
        <f t="shared" si="10"/>
        <v>55</v>
      </c>
      <c r="AA102" s="15">
        <f t="shared" si="11"/>
        <v>0.86318407960199006</v>
      </c>
      <c r="AB102" s="15">
        <f t="shared" si="12"/>
        <v>0.13681592039800994</v>
      </c>
    </row>
    <row r="103" spans="1:28" s="4" customFormat="1" x14ac:dyDescent="0.25">
      <c r="A103" s="2">
        <v>8</v>
      </c>
      <c r="B103" s="2" t="s">
        <v>36</v>
      </c>
      <c r="C103" s="2">
        <v>199</v>
      </c>
      <c r="D103" s="1" t="s">
        <v>394</v>
      </c>
      <c r="E103" s="1" t="s">
        <v>395</v>
      </c>
      <c r="F103" s="2">
        <v>1142</v>
      </c>
      <c r="G103" s="2" t="s">
        <v>19</v>
      </c>
      <c r="H103" s="1">
        <v>506</v>
      </c>
      <c r="I103" s="1">
        <v>4</v>
      </c>
      <c r="J103" s="1">
        <v>200</v>
      </c>
      <c r="K103" s="1">
        <v>205</v>
      </c>
      <c r="L103" s="1">
        <v>0</v>
      </c>
      <c r="M103" s="1">
        <v>0</v>
      </c>
      <c r="N103" s="1">
        <v>30</v>
      </c>
      <c r="O103" s="1">
        <v>1</v>
      </c>
      <c r="P103" s="2" t="s">
        <v>727</v>
      </c>
      <c r="Q103" s="2" t="s">
        <v>727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7">
        <v>0</v>
      </c>
      <c r="Y103" s="1">
        <f t="shared" si="9"/>
        <v>440</v>
      </c>
      <c r="Z103" s="1">
        <f t="shared" si="10"/>
        <v>66</v>
      </c>
      <c r="AA103" s="15">
        <f t="shared" si="11"/>
        <v>0.86956521739130432</v>
      </c>
      <c r="AB103" s="15">
        <f t="shared" si="12"/>
        <v>0.13043478260869565</v>
      </c>
    </row>
    <row r="104" spans="1:28" s="4" customFormat="1" x14ac:dyDescent="0.25">
      <c r="A104" s="2">
        <v>9</v>
      </c>
      <c r="B104" s="2" t="s">
        <v>36</v>
      </c>
      <c r="C104" s="2">
        <v>199</v>
      </c>
      <c r="D104" s="1" t="s">
        <v>394</v>
      </c>
      <c r="E104" s="1" t="s">
        <v>395</v>
      </c>
      <c r="F104" s="2">
        <v>1142</v>
      </c>
      <c r="G104" s="2" t="s">
        <v>21</v>
      </c>
      <c r="H104" s="1">
        <v>505</v>
      </c>
      <c r="I104" s="1">
        <v>7</v>
      </c>
      <c r="J104" s="1">
        <v>171</v>
      </c>
      <c r="K104" s="1">
        <v>216</v>
      </c>
      <c r="L104" s="1">
        <v>0</v>
      </c>
      <c r="M104" s="1">
        <v>0</v>
      </c>
      <c r="N104" s="1">
        <v>27</v>
      </c>
      <c r="O104" s="1">
        <v>3</v>
      </c>
      <c r="P104" s="2" t="s">
        <v>727</v>
      </c>
      <c r="Q104" s="2" t="s">
        <v>727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7">
        <v>0</v>
      </c>
      <c r="Y104" s="1">
        <f t="shared" si="9"/>
        <v>424</v>
      </c>
      <c r="Z104" s="1">
        <f t="shared" si="10"/>
        <v>81</v>
      </c>
      <c r="AA104" s="15">
        <f t="shared" si="11"/>
        <v>0.83960396039603957</v>
      </c>
      <c r="AB104" s="15">
        <f t="shared" si="12"/>
        <v>0.1603960396039604</v>
      </c>
    </row>
    <row r="105" spans="1:28" s="4" customFormat="1" x14ac:dyDescent="0.25">
      <c r="A105" s="2">
        <v>10</v>
      </c>
      <c r="B105" s="2" t="s">
        <v>36</v>
      </c>
      <c r="C105" s="2">
        <v>199</v>
      </c>
      <c r="D105" s="1" t="s">
        <v>394</v>
      </c>
      <c r="E105" s="1" t="s">
        <v>396</v>
      </c>
      <c r="F105" s="2">
        <v>1143</v>
      </c>
      <c r="G105" s="2" t="s">
        <v>10</v>
      </c>
      <c r="H105" s="1">
        <v>327</v>
      </c>
      <c r="I105" s="1">
        <v>4</v>
      </c>
      <c r="J105" s="1">
        <v>70</v>
      </c>
      <c r="K105" s="1">
        <v>105</v>
      </c>
      <c r="L105" s="1">
        <v>4</v>
      </c>
      <c r="M105" s="1">
        <v>0</v>
      </c>
      <c r="N105" s="1">
        <v>19</v>
      </c>
      <c r="O105" s="1">
        <v>1</v>
      </c>
      <c r="P105" s="2" t="s">
        <v>727</v>
      </c>
      <c r="Q105" s="2" t="s">
        <v>727</v>
      </c>
      <c r="R105" s="1">
        <v>1</v>
      </c>
      <c r="S105" s="1">
        <v>1</v>
      </c>
      <c r="T105" s="1">
        <v>0</v>
      </c>
      <c r="U105" s="1">
        <v>1</v>
      </c>
      <c r="V105" s="1">
        <v>3</v>
      </c>
      <c r="W105" s="1">
        <v>0</v>
      </c>
      <c r="X105" s="17">
        <v>3</v>
      </c>
      <c r="Y105" s="1">
        <f t="shared" si="9"/>
        <v>212</v>
      </c>
      <c r="Z105" s="1">
        <f t="shared" si="10"/>
        <v>115</v>
      </c>
      <c r="AA105" s="15">
        <f t="shared" si="11"/>
        <v>0.64831804281345562</v>
      </c>
      <c r="AB105" s="15">
        <f t="shared" si="12"/>
        <v>0.35168195718654433</v>
      </c>
    </row>
    <row r="106" spans="1:28" s="4" customFormat="1" x14ac:dyDescent="0.25">
      <c r="A106" s="2">
        <v>11</v>
      </c>
      <c r="B106" s="2" t="s">
        <v>36</v>
      </c>
      <c r="C106" s="2">
        <v>199</v>
      </c>
      <c r="D106" s="1" t="s">
        <v>394</v>
      </c>
      <c r="E106" s="1" t="s">
        <v>397</v>
      </c>
      <c r="F106" s="2">
        <v>1143</v>
      </c>
      <c r="G106" s="2" t="s">
        <v>19</v>
      </c>
      <c r="H106" s="1">
        <v>213</v>
      </c>
      <c r="I106" s="1">
        <v>8</v>
      </c>
      <c r="J106" s="1">
        <v>62</v>
      </c>
      <c r="K106" s="1">
        <v>93</v>
      </c>
      <c r="L106" s="1">
        <v>2</v>
      </c>
      <c r="M106" s="1">
        <v>2</v>
      </c>
      <c r="N106" s="1">
        <v>2</v>
      </c>
      <c r="O106" s="1">
        <v>0</v>
      </c>
      <c r="P106" s="2" t="s">
        <v>727</v>
      </c>
      <c r="Q106" s="2" t="s">
        <v>727</v>
      </c>
      <c r="R106" s="1">
        <v>0</v>
      </c>
      <c r="S106" s="1">
        <v>1</v>
      </c>
      <c r="T106" s="1">
        <v>0</v>
      </c>
      <c r="U106" s="1">
        <v>0</v>
      </c>
      <c r="V106" s="1">
        <v>2</v>
      </c>
      <c r="W106" s="1">
        <v>0</v>
      </c>
      <c r="X106" s="17">
        <v>2</v>
      </c>
      <c r="Y106" s="1">
        <f t="shared" si="9"/>
        <v>174</v>
      </c>
      <c r="Z106" s="1">
        <f t="shared" si="10"/>
        <v>39</v>
      </c>
      <c r="AA106" s="15">
        <f t="shared" si="11"/>
        <v>0.81690140845070425</v>
      </c>
      <c r="AB106" s="15">
        <f t="shared" si="12"/>
        <v>0.18309859154929578</v>
      </c>
    </row>
    <row r="107" spans="1:28" s="4" customFormat="1" x14ac:dyDescent="0.25">
      <c r="A107" s="2">
        <v>12</v>
      </c>
      <c r="B107" s="2" t="s">
        <v>36</v>
      </c>
      <c r="C107" s="2">
        <v>199</v>
      </c>
      <c r="D107" s="1" t="s">
        <v>394</v>
      </c>
      <c r="E107" s="1" t="s">
        <v>398</v>
      </c>
      <c r="F107" s="2">
        <v>1144</v>
      </c>
      <c r="G107" s="2" t="s">
        <v>10</v>
      </c>
      <c r="H107" s="1">
        <v>382</v>
      </c>
      <c r="I107" s="1">
        <v>3</v>
      </c>
      <c r="J107" s="1">
        <v>106</v>
      </c>
      <c r="K107" s="1">
        <v>119</v>
      </c>
      <c r="L107" s="1">
        <v>3</v>
      </c>
      <c r="M107" s="1">
        <v>2</v>
      </c>
      <c r="N107" s="1">
        <v>8</v>
      </c>
      <c r="O107" s="1">
        <v>0</v>
      </c>
      <c r="P107" s="2" t="s">
        <v>727</v>
      </c>
      <c r="Q107" s="2" t="s">
        <v>727</v>
      </c>
      <c r="R107" s="1">
        <v>5</v>
      </c>
      <c r="S107" s="1">
        <v>1</v>
      </c>
      <c r="T107" s="1">
        <v>0</v>
      </c>
      <c r="U107" s="1">
        <v>3</v>
      </c>
      <c r="V107" s="1">
        <v>6</v>
      </c>
      <c r="W107" s="1">
        <v>0</v>
      </c>
      <c r="X107" s="17">
        <v>12</v>
      </c>
      <c r="Y107" s="1">
        <f t="shared" si="9"/>
        <v>268</v>
      </c>
      <c r="Z107" s="1">
        <f t="shared" si="10"/>
        <v>114</v>
      </c>
      <c r="AA107" s="15">
        <f t="shared" si="11"/>
        <v>0.70157068062827221</v>
      </c>
      <c r="AB107" s="15">
        <f t="shared" si="12"/>
        <v>0.29842931937172773</v>
      </c>
    </row>
    <row r="108" spans="1:28" s="4" customFormat="1" x14ac:dyDescent="0.25">
      <c r="A108" s="2">
        <v>13</v>
      </c>
      <c r="B108" s="2" t="s">
        <v>36</v>
      </c>
      <c r="C108" s="2">
        <v>199</v>
      </c>
      <c r="D108" s="1" t="s">
        <v>394</v>
      </c>
      <c r="E108" s="1" t="s">
        <v>398</v>
      </c>
      <c r="F108" s="2">
        <v>1144</v>
      </c>
      <c r="G108" s="2" t="s">
        <v>11</v>
      </c>
      <c r="H108" s="1">
        <v>382</v>
      </c>
      <c r="I108" s="1">
        <v>4</v>
      </c>
      <c r="J108" s="1">
        <v>125</v>
      </c>
      <c r="K108" s="1">
        <v>112</v>
      </c>
      <c r="L108" s="1">
        <v>1</v>
      </c>
      <c r="M108" s="1">
        <v>2</v>
      </c>
      <c r="N108" s="1">
        <v>10</v>
      </c>
      <c r="O108" s="1">
        <v>2</v>
      </c>
      <c r="P108" s="2" t="s">
        <v>727</v>
      </c>
      <c r="Q108" s="2" t="s">
        <v>727</v>
      </c>
      <c r="R108" s="1">
        <v>2</v>
      </c>
      <c r="S108" s="1">
        <v>0</v>
      </c>
      <c r="T108" s="1">
        <v>1</v>
      </c>
      <c r="U108" s="1">
        <v>3</v>
      </c>
      <c r="V108" s="1">
        <v>0</v>
      </c>
      <c r="W108" s="1">
        <v>0</v>
      </c>
      <c r="X108" s="17">
        <v>9</v>
      </c>
      <c r="Y108" s="1">
        <f t="shared" si="9"/>
        <v>271</v>
      </c>
      <c r="Z108" s="1">
        <f t="shared" si="10"/>
        <v>111</v>
      </c>
      <c r="AA108" s="15">
        <f t="shared" si="11"/>
        <v>0.70942408376963351</v>
      </c>
      <c r="AB108" s="15">
        <f t="shared" si="12"/>
        <v>0.29057591623036649</v>
      </c>
    </row>
    <row r="109" spans="1:28" s="4" customFormat="1" x14ac:dyDescent="0.25">
      <c r="A109" s="2">
        <v>14</v>
      </c>
      <c r="B109" s="2" t="s">
        <v>36</v>
      </c>
      <c r="C109" s="2">
        <v>199</v>
      </c>
      <c r="D109" s="1" t="s">
        <v>394</v>
      </c>
      <c r="E109" s="1" t="s">
        <v>399</v>
      </c>
      <c r="F109" s="2">
        <v>1144</v>
      </c>
      <c r="G109" s="2" t="s">
        <v>19</v>
      </c>
      <c r="H109" s="1">
        <v>306</v>
      </c>
      <c r="I109" s="1">
        <v>11</v>
      </c>
      <c r="J109" s="1">
        <v>83</v>
      </c>
      <c r="K109" s="1">
        <v>113</v>
      </c>
      <c r="L109" s="1">
        <v>14</v>
      </c>
      <c r="M109" s="1">
        <v>4</v>
      </c>
      <c r="N109" s="1">
        <v>0</v>
      </c>
      <c r="O109" s="1">
        <v>1</v>
      </c>
      <c r="P109" s="2" t="s">
        <v>727</v>
      </c>
      <c r="Q109" s="2" t="s">
        <v>727</v>
      </c>
      <c r="R109" s="1">
        <v>1</v>
      </c>
      <c r="S109" s="1">
        <v>0</v>
      </c>
      <c r="T109" s="1">
        <v>0</v>
      </c>
      <c r="U109" s="1">
        <v>1</v>
      </c>
      <c r="V109" s="1">
        <v>4</v>
      </c>
      <c r="W109" s="1">
        <v>0</v>
      </c>
      <c r="X109" s="17">
        <v>1</v>
      </c>
      <c r="Y109" s="1">
        <f t="shared" si="9"/>
        <v>233</v>
      </c>
      <c r="Z109" s="1">
        <f t="shared" si="10"/>
        <v>73</v>
      </c>
      <c r="AA109" s="15">
        <f t="shared" si="11"/>
        <v>0.76143790849673199</v>
      </c>
      <c r="AB109" s="15">
        <f t="shared" si="12"/>
        <v>0.23856209150326799</v>
      </c>
    </row>
    <row r="110" spans="1:28" s="4" customFormat="1" x14ac:dyDescent="0.25">
      <c r="A110" s="2">
        <v>15</v>
      </c>
      <c r="B110" s="2" t="s">
        <v>36</v>
      </c>
      <c r="C110" s="2">
        <v>199</v>
      </c>
      <c r="D110" s="1" t="s">
        <v>394</v>
      </c>
      <c r="E110" s="1" t="s">
        <v>400</v>
      </c>
      <c r="F110" s="2">
        <v>1145</v>
      </c>
      <c r="G110" s="2" t="s">
        <v>10</v>
      </c>
      <c r="H110" s="1">
        <v>560</v>
      </c>
      <c r="I110" s="1">
        <v>0</v>
      </c>
      <c r="J110" s="1">
        <v>151</v>
      </c>
      <c r="K110" s="1">
        <v>206</v>
      </c>
      <c r="L110" s="1">
        <v>3</v>
      </c>
      <c r="M110" s="1">
        <v>2</v>
      </c>
      <c r="N110" s="1">
        <v>25</v>
      </c>
      <c r="O110" s="1">
        <v>0</v>
      </c>
      <c r="P110" s="2" t="s">
        <v>727</v>
      </c>
      <c r="Q110" s="2" t="s">
        <v>727</v>
      </c>
      <c r="R110" s="1">
        <v>0</v>
      </c>
      <c r="S110" s="1">
        <v>1</v>
      </c>
      <c r="T110" s="1">
        <v>0</v>
      </c>
      <c r="U110" s="1">
        <v>1</v>
      </c>
      <c r="V110" s="1">
        <v>8</v>
      </c>
      <c r="W110" s="1">
        <v>0</v>
      </c>
      <c r="X110" s="17">
        <v>3</v>
      </c>
      <c r="Y110" s="1">
        <f t="shared" si="9"/>
        <v>400</v>
      </c>
      <c r="Z110" s="1">
        <f t="shared" si="10"/>
        <v>160</v>
      </c>
      <c r="AA110" s="15">
        <f t="shared" si="11"/>
        <v>0.7142857142857143</v>
      </c>
      <c r="AB110" s="15">
        <f t="shared" si="12"/>
        <v>0.2857142857142857</v>
      </c>
    </row>
    <row r="111" spans="1:28" s="4" customFormat="1" x14ac:dyDescent="0.25">
      <c r="A111" s="2">
        <v>16</v>
      </c>
      <c r="B111" s="2" t="s">
        <v>36</v>
      </c>
      <c r="C111" s="2">
        <v>199</v>
      </c>
      <c r="D111" s="1" t="s">
        <v>394</v>
      </c>
      <c r="E111" s="1" t="s">
        <v>401</v>
      </c>
      <c r="F111" s="2">
        <v>1145</v>
      </c>
      <c r="G111" s="2" t="s">
        <v>19</v>
      </c>
      <c r="H111" s="1">
        <v>311</v>
      </c>
      <c r="I111" s="1">
        <v>4</v>
      </c>
      <c r="J111" s="1">
        <v>66</v>
      </c>
      <c r="K111" s="1">
        <v>135</v>
      </c>
      <c r="L111" s="1">
        <v>10</v>
      </c>
      <c r="M111" s="1">
        <v>0</v>
      </c>
      <c r="N111" s="1">
        <v>1</v>
      </c>
      <c r="O111" s="1">
        <v>2</v>
      </c>
      <c r="P111" s="2" t="s">
        <v>727</v>
      </c>
      <c r="Q111" s="2" t="s">
        <v>727</v>
      </c>
      <c r="R111" s="1">
        <v>2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7">
        <v>0</v>
      </c>
      <c r="Y111" s="1">
        <f t="shared" si="9"/>
        <v>220</v>
      </c>
      <c r="Z111" s="1">
        <f t="shared" si="10"/>
        <v>91</v>
      </c>
      <c r="AA111" s="15">
        <f t="shared" si="11"/>
        <v>0.707395498392283</v>
      </c>
      <c r="AB111" s="15">
        <f t="shared" si="12"/>
        <v>0.29260450160771706</v>
      </c>
    </row>
    <row r="112" spans="1:28" s="4" customFormat="1" x14ac:dyDescent="0.25">
      <c r="A112" s="2">
        <v>17</v>
      </c>
      <c r="B112" s="2" t="s">
        <v>36</v>
      </c>
      <c r="C112" s="2">
        <v>199</v>
      </c>
      <c r="D112" s="1" t="s">
        <v>394</v>
      </c>
      <c r="E112" s="1" t="s">
        <v>402</v>
      </c>
      <c r="F112" s="2">
        <v>1146</v>
      </c>
      <c r="G112" s="2" t="s">
        <v>10</v>
      </c>
      <c r="H112" s="1">
        <v>542</v>
      </c>
      <c r="I112" s="1">
        <v>0</v>
      </c>
      <c r="J112" s="1">
        <v>45</v>
      </c>
      <c r="K112" s="1">
        <v>344</v>
      </c>
      <c r="L112" s="1">
        <v>0</v>
      </c>
      <c r="M112" s="1">
        <v>0</v>
      </c>
      <c r="N112" s="1">
        <v>31</v>
      </c>
      <c r="O112" s="1">
        <v>4</v>
      </c>
      <c r="P112" s="2" t="s">
        <v>727</v>
      </c>
      <c r="Q112" s="2" t="s">
        <v>727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7">
        <v>3</v>
      </c>
      <c r="Y112" s="1">
        <f t="shared" si="9"/>
        <v>427</v>
      </c>
      <c r="Z112" s="1">
        <f t="shared" si="10"/>
        <v>115</v>
      </c>
      <c r="AA112" s="15">
        <f t="shared" si="11"/>
        <v>0.78782287822878228</v>
      </c>
      <c r="AB112" s="15">
        <f t="shared" si="12"/>
        <v>0.21217712177121772</v>
      </c>
    </row>
    <row r="113" spans="1:28" s="4" customFormat="1" x14ac:dyDescent="0.25">
      <c r="A113" s="2">
        <v>18</v>
      </c>
      <c r="B113" s="2" t="s">
        <v>36</v>
      </c>
      <c r="C113" s="2">
        <v>199</v>
      </c>
      <c r="D113" s="1" t="s">
        <v>394</v>
      </c>
      <c r="E113" s="1" t="s">
        <v>403</v>
      </c>
      <c r="F113" s="2">
        <v>1147</v>
      </c>
      <c r="G113" s="2" t="s">
        <v>10</v>
      </c>
      <c r="H113" s="1">
        <v>374</v>
      </c>
      <c r="I113" s="1">
        <v>3</v>
      </c>
      <c r="J113" s="1">
        <v>70</v>
      </c>
      <c r="K113" s="1">
        <v>194</v>
      </c>
      <c r="L113" s="1">
        <v>2</v>
      </c>
      <c r="M113" s="1">
        <v>11</v>
      </c>
      <c r="N113" s="1">
        <v>31</v>
      </c>
      <c r="O113" s="1">
        <v>0</v>
      </c>
      <c r="P113" s="2" t="s">
        <v>727</v>
      </c>
      <c r="Q113" s="2" t="s">
        <v>727</v>
      </c>
      <c r="R113" s="1">
        <v>3</v>
      </c>
      <c r="S113" s="1">
        <v>3</v>
      </c>
      <c r="T113" s="1">
        <v>0</v>
      </c>
      <c r="U113" s="1">
        <v>1</v>
      </c>
      <c r="V113" s="1">
        <v>1</v>
      </c>
      <c r="W113" s="1">
        <v>0</v>
      </c>
      <c r="X113" s="17">
        <v>2</v>
      </c>
      <c r="Y113" s="1">
        <f t="shared" si="9"/>
        <v>321</v>
      </c>
      <c r="Z113" s="1">
        <f t="shared" si="10"/>
        <v>53</v>
      </c>
      <c r="AA113" s="15">
        <f t="shared" si="11"/>
        <v>0.85828877005347592</v>
      </c>
      <c r="AB113" s="15">
        <f t="shared" si="12"/>
        <v>0.14171122994652408</v>
      </c>
    </row>
    <row r="114" spans="1:28" s="4" customFormat="1" x14ac:dyDescent="0.25">
      <c r="A114" s="2">
        <v>19</v>
      </c>
      <c r="B114" s="2" t="s">
        <v>36</v>
      </c>
      <c r="C114" s="2">
        <v>199</v>
      </c>
      <c r="D114" s="1" t="s">
        <v>394</v>
      </c>
      <c r="E114" s="1" t="s">
        <v>404</v>
      </c>
      <c r="F114" s="2">
        <v>1147</v>
      </c>
      <c r="G114" s="2" t="s">
        <v>19</v>
      </c>
      <c r="H114" s="1">
        <v>335</v>
      </c>
      <c r="I114" s="1">
        <v>5</v>
      </c>
      <c r="J114" s="1">
        <v>77</v>
      </c>
      <c r="K114" s="1">
        <v>80</v>
      </c>
      <c r="L114" s="1">
        <v>5</v>
      </c>
      <c r="M114" s="1">
        <v>0</v>
      </c>
      <c r="N114" s="1">
        <v>43</v>
      </c>
      <c r="O114" s="1">
        <v>2</v>
      </c>
      <c r="P114" s="2" t="s">
        <v>727</v>
      </c>
      <c r="Q114" s="2" t="s">
        <v>727</v>
      </c>
      <c r="R114" s="1">
        <v>0</v>
      </c>
      <c r="S114" s="1">
        <v>0</v>
      </c>
      <c r="T114" s="1">
        <v>0</v>
      </c>
      <c r="U114" s="1">
        <v>2</v>
      </c>
      <c r="V114" s="1">
        <v>0</v>
      </c>
      <c r="W114" s="1">
        <v>0</v>
      </c>
      <c r="X114" s="17">
        <v>3</v>
      </c>
      <c r="Y114" s="1">
        <f t="shared" si="9"/>
        <v>217</v>
      </c>
      <c r="Z114" s="1">
        <f t="shared" si="10"/>
        <v>118</v>
      </c>
      <c r="AA114" s="15">
        <f t="shared" si="11"/>
        <v>0.64776119402985077</v>
      </c>
      <c r="AB114" s="15">
        <f t="shared" si="12"/>
        <v>0.35223880597014923</v>
      </c>
    </row>
    <row r="115" spans="1:28" s="4" customFormat="1" x14ac:dyDescent="0.25">
      <c r="A115" s="2">
        <v>20</v>
      </c>
      <c r="B115" s="2" t="s">
        <v>36</v>
      </c>
      <c r="C115" s="2">
        <v>199</v>
      </c>
      <c r="D115" s="1" t="s">
        <v>394</v>
      </c>
      <c r="E115" s="1" t="s">
        <v>405</v>
      </c>
      <c r="F115" s="2">
        <v>1148</v>
      </c>
      <c r="G115" s="2" t="s">
        <v>10</v>
      </c>
      <c r="H115" s="1">
        <v>711</v>
      </c>
      <c r="I115" s="1">
        <v>5</v>
      </c>
      <c r="J115" s="1">
        <v>96</v>
      </c>
      <c r="K115" s="1">
        <v>275</v>
      </c>
      <c r="L115" s="1">
        <v>1</v>
      </c>
      <c r="M115" s="1">
        <v>1</v>
      </c>
      <c r="N115" s="1">
        <v>97</v>
      </c>
      <c r="O115" s="1">
        <v>0</v>
      </c>
      <c r="P115" s="2" t="s">
        <v>727</v>
      </c>
      <c r="Q115" s="2" t="s">
        <v>727</v>
      </c>
      <c r="R115" s="1">
        <v>1</v>
      </c>
      <c r="S115" s="1">
        <v>3</v>
      </c>
      <c r="T115" s="1">
        <v>0</v>
      </c>
      <c r="U115" s="1">
        <v>4</v>
      </c>
      <c r="V115" s="1">
        <v>6</v>
      </c>
      <c r="W115" s="1">
        <v>0</v>
      </c>
      <c r="X115" s="17">
        <v>6</v>
      </c>
      <c r="Y115" s="1">
        <f t="shared" si="9"/>
        <v>495</v>
      </c>
      <c r="Z115" s="1">
        <f t="shared" si="10"/>
        <v>216</v>
      </c>
      <c r="AA115" s="15">
        <f t="shared" si="11"/>
        <v>0.69620253164556967</v>
      </c>
      <c r="AB115" s="15">
        <f t="shared" si="12"/>
        <v>0.30379746835443039</v>
      </c>
    </row>
    <row r="116" spans="1:28" s="4" customFormat="1" x14ac:dyDescent="0.25">
      <c r="A116" s="2">
        <v>21</v>
      </c>
      <c r="B116" s="2" t="s">
        <v>36</v>
      </c>
      <c r="C116" s="2">
        <v>199</v>
      </c>
      <c r="D116" s="1" t="s">
        <v>394</v>
      </c>
      <c r="E116" s="1" t="s">
        <v>406</v>
      </c>
      <c r="F116" s="2">
        <v>1149</v>
      </c>
      <c r="G116" s="2" t="s">
        <v>10</v>
      </c>
      <c r="H116" s="1">
        <v>405</v>
      </c>
      <c r="I116" s="1">
        <v>3</v>
      </c>
      <c r="J116" s="1">
        <v>128</v>
      </c>
      <c r="K116" s="1">
        <v>136</v>
      </c>
      <c r="L116" s="1">
        <v>3</v>
      </c>
      <c r="M116" s="1">
        <v>0</v>
      </c>
      <c r="N116" s="1">
        <v>28</v>
      </c>
      <c r="O116" s="1">
        <v>1</v>
      </c>
      <c r="P116" s="2" t="s">
        <v>727</v>
      </c>
      <c r="Q116" s="2" t="s">
        <v>727</v>
      </c>
      <c r="R116" s="1">
        <v>2</v>
      </c>
      <c r="S116" s="1">
        <v>0</v>
      </c>
      <c r="T116" s="1">
        <v>0</v>
      </c>
      <c r="U116" s="1">
        <v>2</v>
      </c>
      <c r="V116" s="1">
        <v>5</v>
      </c>
      <c r="W116" s="1">
        <v>0</v>
      </c>
      <c r="X116" s="17">
        <v>5</v>
      </c>
      <c r="Y116" s="1">
        <f t="shared" si="9"/>
        <v>313</v>
      </c>
      <c r="Z116" s="1">
        <f t="shared" si="10"/>
        <v>92</v>
      </c>
      <c r="AA116" s="15">
        <f t="shared" si="11"/>
        <v>0.77283950617283947</v>
      </c>
      <c r="AB116" s="15">
        <f t="shared" si="12"/>
        <v>0.2271604938271605</v>
      </c>
    </row>
    <row r="117" spans="1:28" s="4" customFormat="1" x14ac:dyDescent="0.25">
      <c r="A117" s="2">
        <v>22</v>
      </c>
      <c r="B117" s="2" t="s">
        <v>36</v>
      </c>
      <c r="C117" s="2">
        <v>199</v>
      </c>
      <c r="D117" s="1" t="s">
        <v>394</v>
      </c>
      <c r="E117" s="1" t="s">
        <v>406</v>
      </c>
      <c r="F117" s="2">
        <v>1149</v>
      </c>
      <c r="G117" s="2" t="s">
        <v>11</v>
      </c>
      <c r="H117" s="1">
        <v>405</v>
      </c>
      <c r="I117" s="1">
        <v>0</v>
      </c>
      <c r="J117" s="1">
        <v>120</v>
      </c>
      <c r="K117" s="1">
        <v>167</v>
      </c>
      <c r="L117" s="1">
        <v>2</v>
      </c>
      <c r="M117" s="1">
        <v>3</v>
      </c>
      <c r="N117" s="1">
        <v>13</v>
      </c>
      <c r="O117" s="1">
        <v>0</v>
      </c>
      <c r="P117" s="2" t="s">
        <v>727</v>
      </c>
      <c r="Q117" s="2" t="s">
        <v>727</v>
      </c>
      <c r="R117" s="1">
        <v>1</v>
      </c>
      <c r="S117" s="1">
        <v>0</v>
      </c>
      <c r="T117" s="1">
        <v>0</v>
      </c>
      <c r="U117" s="1">
        <v>1</v>
      </c>
      <c r="V117" s="1">
        <v>3</v>
      </c>
      <c r="W117" s="1">
        <v>0</v>
      </c>
      <c r="X117" s="17">
        <v>7</v>
      </c>
      <c r="Y117" s="1">
        <f t="shared" si="9"/>
        <v>317</v>
      </c>
      <c r="Z117" s="1">
        <f t="shared" si="10"/>
        <v>88</v>
      </c>
      <c r="AA117" s="15">
        <f t="shared" si="11"/>
        <v>0.78271604938271599</v>
      </c>
      <c r="AB117" s="15">
        <f t="shared" si="12"/>
        <v>0.21728395061728395</v>
      </c>
    </row>
    <row r="118" spans="1:28" s="4" customFormat="1" x14ac:dyDescent="0.25">
      <c r="A118" s="2">
        <v>23</v>
      </c>
      <c r="B118" s="2" t="s">
        <v>36</v>
      </c>
      <c r="C118" s="2">
        <v>199</v>
      </c>
      <c r="D118" s="1" t="s">
        <v>394</v>
      </c>
      <c r="E118" s="1" t="s">
        <v>407</v>
      </c>
      <c r="F118" s="2">
        <v>1150</v>
      </c>
      <c r="G118" s="2" t="s">
        <v>10</v>
      </c>
      <c r="H118" s="1">
        <v>424</v>
      </c>
      <c r="I118" s="1">
        <v>4</v>
      </c>
      <c r="J118" s="1">
        <v>89</v>
      </c>
      <c r="K118" s="1">
        <v>169</v>
      </c>
      <c r="L118" s="1">
        <v>13</v>
      </c>
      <c r="M118" s="1">
        <v>1</v>
      </c>
      <c r="N118" s="1">
        <v>8</v>
      </c>
      <c r="O118" s="1">
        <v>1</v>
      </c>
      <c r="P118" s="2" t="s">
        <v>727</v>
      </c>
      <c r="Q118" s="2" t="s">
        <v>727</v>
      </c>
      <c r="R118" s="1">
        <v>3</v>
      </c>
      <c r="S118" s="1">
        <v>1</v>
      </c>
      <c r="T118" s="1">
        <v>0</v>
      </c>
      <c r="U118" s="1">
        <v>4</v>
      </c>
      <c r="V118" s="1">
        <v>1</v>
      </c>
      <c r="W118" s="1">
        <v>0</v>
      </c>
      <c r="X118" s="17">
        <v>0</v>
      </c>
      <c r="Y118" s="1">
        <f t="shared" si="9"/>
        <v>294</v>
      </c>
      <c r="Z118" s="1">
        <f t="shared" si="10"/>
        <v>130</v>
      </c>
      <c r="AA118" s="15">
        <f t="shared" si="11"/>
        <v>0.69339622641509435</v>
      </c>
      <c r="AB118" s="15">
        <f t="shared" si="12"/>
        <v>0.30660377358490565</v>
      </c>
    </row>
    <row r="119" spans="1:28" s="4" customFormat="1" x14ac:dyDescent="0.25">
      <c r="A119" s="2">
        <v>24</v>
      </c>
      <c r="B119" s="2" t="s">
        <v>36</v>
      </c>
      <c r="C119" s="2">
        <v>199</v>
      </c>
      <c r="D119" s="1" t="s">
        <v>394</v>
      </c>
      <c r="E119" s="1" t="s">
        <v>407</v>
      </c>
      <c r="F119" s="2">
        <v>1150</v>
      </c>
      <c r="G119" s="2" t="s">
        <v>11</v>
      </c>
      <c r="H119" s="1">
        <v>425</v>
      </c>
      <c r="I119" s="1">
        <v>1</v>
      </c>
      <c r="J119" s="1">
        <v>99</v>
      </c>
      <c r="K119" s="1">
        <v>145</v>
      </c>
      <c r="L119" s="1">
        <v>11</v>
      </c>
      <c r="M119" s="1">
        <v>1</v>
      </c>
      <c r="N119" s="1">
        <v>6</v>
      </c>
      <c r="O119" s="1">
        <v>1</v>
      </c>
      <c r="P119" s="2" t="s">
        <v>727</v>
      </c>
      <c r="Q119" s="2" t="s">
        <v>727</v>
      </c>
      <c r="R119" s="1">
        <v>10</v>
      </c>
      <c r="S119" s="1">
        <v>0</v>
      </c>
      <c r="T119" s="1">
        <v>1</v>
      </c>
      <c r="U119" s="1">
        <v>3</v>
      </c>
      <c r="V119" s="1">
        <v>5</v>
      </c>
      <c r="W119" s="1">
        <v>1</v>
      </c>
      <c r="X119" s="17">
        <v>12</v>
      </c>
      <c r="Y119" s="1">
        <f t="shared" si="9"/>
        <v>296</v>
      </c>
      <c r="Z119" s="1">
        <f t="shared" si="10"/>
        <v>129</v>
      </c>
      <c r="AA119" s="15">
        <f t="shared" si="11"/>
        <v>0.69647058823529406</v>
      </c>
      <c r="AB119" s="15">
        <f t="shared" si="12"/>
        <v>0.30352941176470588</v>
      </c>
    </row>
    <row r="120" spans="1:28" s="4" customFormat="1" x14ac:dyDescent="0.25">
      <c r="A120" s="2">
        <v>25</v>
      </c>
      <c r="B120" s="2" t="s">
        <v>36</v>
      </c>
      <c r="C120" s="2">
        <v>199</v>
      </c>
      <c r="D120" s="1" t="s">
        <v>394</v>
      </c>
      <c r="E120" s="1" t="s">
        <v>60</v>
      </c>
      <c r="F120" s="2">
        <v>1151</v>
      </c>
      <c r="G120" s="2" t="s">
        <v>10</v>
      </c>
      <c r="H120" s="1">
        <v>493</v>
      </c>
      <c r="I120" s="1">
        <v>1</v>
      </c>
      <c r="J120" s="1">
        <v>161</v>
      </c>
      <c r="K120" s="1">
        <v>174</v>
      </c>
      <c r="L120" s="1">
        <v>0</v>
      </c>
      <c r="M120" s="1">
        <v>3</v>
      </c>
      <c r="N120" s="1">
        <v>48</v>
      </c>
      <c r="O120" s="1">
        <v>0</v>
      </c>
      <c r="P120" s="2" t="s">
        <v>727</v>
      </c>
      <c r="Q120" s="2" t="s">
        <v>727</v>
      </c>
      <c r="R120" s="1">
        <v>0</v>
      </c>
      <c r="S120" s="1">
        <v>0</v>
      </c>
      <c r="T120" s="1">
        <v>0</v>
      </c>
      <c r="U120" s="1">
        <v>0</v>
      </c>
      <c r="V120" s="1">
        <v>5</v>
      </c>
      <c r="W120" s="1">
        <v>0</v>
      </c>
      <c r="X120" s="17">
        <v>4</v>
      </c>
      <c r="Y120" s="1">
        <f t="shared" si="9"/>
        <v>396</v>
      </c>
      <c r="Z120" s="1">
        <f t="shared" si="10"/>
        <v>97</v>
      </c>
      <c r="AA120" s="15">
        <f t="shared" si="11"/>
        <v>0.80324543610547672</v>
      </c>
      <c r="AB120" s="15">
        <f t="shared" si="12"/>
        <v>0.19675456389452334</v>
      </c>
    </row>
    <row r="121" spans="1:28" s="4" customFormat="1" x14ac:dyDescent="0.25">
      <c r="A121" s="2">
        <v>26</v>
      </c>
      <c r="B121" s="2" t="s">
        <v>36</v>
      </c>
      <c r="C121" s="2">
        <v>199</v>
      </c>
      <c r="D121" s="1" t="s">
        <v>394</v>
      </c>
      <c r="E121" s="1" t="s">
        <v>60</v>
      </c>
      <c r="F121" s="2">
        <v>1151</v>
      </c>
      <c r="G121" s="2" t="s">
        <v>11</v>
      </c>
      <c r="H121" s="1">
        <v>493</v>
      </c>
      <c r="I121" s="1">
        <v>1</v>
      </c>
      <c r="J121" s="1">
        <v>145</v>
      </c>
      <c r="K121" s="1">
        <v>218</v>
      </c>
      <c r="L121" s="1">
        <v>3</v>
      </c>
      <c r="M121" s="1">
        <v>1</v>
      </c>
      <c r="N121" s="1">
        <v>29</v>
      </c>
      <c r="O121" s="1">
        <v>0</v>
      </c>
      <c r="P121" s="2" t="s">
        <v>727</v>
      </c>
      <c r="Q121" s="2" t="s">
        <v>727</v>
      </c>
      <c r="R121" s="1">
        <v>0</v>
      </c>
      <c r="S121" s="1">
        <v>0</v>
      </c>
      <c r="T121" s="1">
        <v>1</v>
      </c>
      <c r="U121" s="1">
        <v>1</v>
      </c>
      <c r="V121" s="1">
        <v>0</v>
      </c>
      <c r="W121" s="1">
        <v>0</v>
      </c>
      <c r="X121" s="17">
        <v>5</v>
      </c>
      <c r="Y121" s="1">
        <f t="shared" si="9"/>
        <v>404</v>
      </c>
      <c r="Z121" s="1">
        <f t="shared" si="10"/>
        <v>89</v>
      </c>
      <c r="AA121" s="15">
        <f t="shared" si="11"/>
        <v>0.81947261663286008</v>
      </c>
      <c r="AB121" s="15">
        <f t="shared" si="12"/>
        <v>0.18052738336713997</v>
      </c>
    </row>
    <row r="122" spans="1:28" s="4" customFormat="1" x14ac:dyDescent="0.25">
      <c r="A122" s="2">
        <v>27</v>
      </c>
      <c r="B122" s="2" t="s">
        <v>36</v>
      </c>
      <c r="C122" s="2">
        <v>199</v>
      </c>
      <c r="D122" s="1" t="s">
        <v>394</v>
      </c>
      <c r="E122" s="1" t="s">
        <v>408</v>
      </c>
      <c r="F122" s="2">
        <v>1152</v>
      </c>
      <c r="G122" s="2" t="s">
        <v>10</v>
      </c>
      <c r="H122" s="1">
        <v>531</v>
      </c>
      <c r="I122" s="1">
        <v>7</v>
      </c>
      <c r="J122" s="1">
        <v>170</v>
      </c>
      <c r="K122" s="1">
        <v>263</v>
      </c>
      <c r="L122" s="1">
        <v>2</v>
      </c>
      <c r="M122" s="1">
        <v>0</v>
      </c>
      <c r="N122" s="1">
        <v>20</v>
      </c>
      <c r="O122" s="1">
        <v>0</v>
      </c>
      <c r="P122" s="2" t="s">
        <v>727</v>
      </c>
      <c r="Q122" s="2" t="s">
        <v>727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7">
        <v>0</v>
      </c>
      <c r="Y122" s="1">
        <f t="shared" si="9"/>
        <v>462</v>
      </c>
      <c r="Z122" s="1">
        <f t="shared" si="10"/>
        <v>69</v>
      </c>
      <c r="AA122" s="15">
        <f t="shared" si="11"/>
        <v>0.87005649717514122</v>
      </c>
      <c r="AB122" s="15">
        <f t="shared" si="12"/>
        <v>0.12994350282485875</v>
      </c>
    </row>
    <row r="123" spans="1:28" s="4" customFormat="1" x14ac:dyDescent="0.25">
      <c r="A123" s="2">
        <v>28</v>
      </c>
      <c r="B123" s="2" t="s">
        <v>36</v>
      </c>
      <c r="C123" s="2">
        <v>199</v>
      </c>
      <c r="D123" s="1" t="s">
        <v>394</v>
      </c>
      <c r="E123" s="1" t="s">
        <v>62</v>
      </c>
      <c r="F123" s="2">
        <v>1153</v>
      </c>
      <c r="G123" s="2" t="s">
        <v>10</v>
      </c>
      <c r="H123" s="1">
        <v>665</v>
      </c>
      <c r="I123" s="1">
        <v>0</v>
      </c>
      <c r="J123" s="1">
        <v>198</v>
      </c>
      <c r="K123" s="1">
        <v>279</v>
      </c>
      <c r="L123" s="1">
        <v>3</v>
      </c>
      <c r="M123" s="1">
        <v>0</v>
      </c>
      <c r="N123" s="1">
        <v>18</v>
      </c>
      <c r="O123" s="1">
        <v>6</v>
      </c>
      <c r="P123" s="2" t="s">
        <v>727</v>
      </c>
      <c r="Q123" s="2" t="s">
        <v>727</v>
      </c>
      <c r="R123" s="1">
        <v>0</v>
      </c>
      <c r="S123" s="1">
        <v>0</v>
      </c>
      <c r="T123" s="1">
        <v>0</v>
      </c>
      <c r="U123" s="1">
        <v>0</v>
      </c>
      <c r="V123" s="1">
        <v>2</v>
      </c>
      <c r="W123" s="1">
        <v>0</v>
      </c>
      <c r="X123" s="17">
        <v>4</v>
      </c>
      <c r="Y123" s="1">
        <f t="shared" si="9"/>
        <v>510</v>
      </c>
      <c r="Z123" s="1">
        <f t="shared" si="10"/>
        <v>155</v>
      </c>
      <c r="AA123" s="15">
        <f t="shared" si="11"/>
        <v>0.76691729323308266</v>
      </c>
      <c r="AB123" s="15">
        <f t="shared" si="12"/>
        <v>0.23308270676691728</v>
      </c>
    </row>
    <row r="124" spans="1:28" s="4" customFormat="1" x14ac:dyDescent="0.25">
      <c r="A124" s="2">
        <v>29</v>
      </c>
      <c r="B124" s="2" t="s">
        <v>36</v>
      </c>
      <c r="C124" s="2">
        <v>199</v>
      </c>
      <c r="D124" s="1" t="s">
        <v>394</v>
      </c>
      <c r="E124" s="1" t="s">
        <v>409</v>
      </c>
      <c r="F124" s="2">
        <v>1154</v>
      </c>
      <c r="G124" s="2" t="s">
        <v>10</v>
      </c>
      <c r="H124" s="1">
        <v>505</v>
      </c>
      <c r="I124" s="1">
        <v>0</v>
      </c>
      <c r="J124" s="1">
        <v>141</v>
      </c>
      <c r="K124" s="1">
        <v>245</v>
      </c>
      <c r="L124" s="1">
        <v>1</v>
      </c>
      <c r="M124" s="1">
        <v>0</v>
      </c>
      <c r="N124" s="1">
        <v>17</v>
      </c>
      <c r="O124" s="1">
        <v>0</v>
      </c>
      <c r="P124" s="2" t="s">
        <v>727</v>
      </c>
      <c r="Q124" s="2" t="s">
        <v>727</v>
      </c>
      <c r="R124" s="1">
        <v>0</v>
      </c>
      <c r="S124" s="1">
        <v>0</v>
      </c>
      <c r="T124" s="1">
        <v>0</v>
      </c>
      <c r="U124" s="1">
        <v>2</v>
      </c>
      <c r="V124" s="1">
        <v>1</v>
      </c>
      <c r="W124" s="1">
        <v>0</v>
      </c>
      <c r="X124" s="17">
        <v>7</v>
      </c>
      <c r="Y124" s="1">
        <f t="shared" si="9"/>
        <v>414</v>
      </c>
      <c r="Z124" s="1">
        <f t="shared" si="10"/>
        <v>91</v>
      </c>
      <c r="AA124" s="15">
        <f t="shared" si="11"/>
        <v>0.81980198019801975</v>
      </c>
      <c r="AB124" s="15">
        <f t="shared" si="12"/>
        <v>0.18019801980198019</v>
      </c>
    </row>
    <row r="125" spans="1:28" s="4" customFormat="1" x14ac:dyDescent="0.25">
      <c r="A125" s="2">
        <v>30</v>
      </c>
      <c r="B125" s="2" t="s">
        <v>36</v>
      </c>
      <c r="C125" s="2">
        <v>199</v>
      </c>
      <c r="D125" s="1" t="s">
        <v>394</v>
      </c>
      <c r="E125" s="1" t="s">
        <v>409</v>
      </c>
      <c r="F125" s="2">
        <v>1154</v>
      </c>
      <c r="G125" s="2" t="s">
        <v>11</v>
      </c>
      <c r="H125" s="1">
        <v>505</v>
      </c>
      <c r="I125" s="1">
        <v>0</v>
      </c>
      <c r="J125" s="1">
        <v>141</v>
      </c>
      <c r="K125" s="1">
        <v>213</v>
      </c>
      <c r="L125" s="1">
        <v>5</v>
      </c>
      <c r="M125" s="1">
        <v>1</v>
      </c>
      <c r="N125" s="1">
        <v>12</v>
      </c>
      <c r="O125" s="1">
        <v>1</v>
      </c>
      <c r="P125" s="2" t="s">
        <v>727</v>
      </c>
      <c r="Q125" s="2" t="s">
        <v>727</v>
      </c>
      <c r="R125" s="1">
        <v>1</v>
      </c>
      <c r="S125" s="1">
        <v>1</v>
      </c>
      <c r="T125" s="1">
        <v>0</v>
      </c>
      <c r="U125" s="1">
        <v>4</v>
      </c>
      <c r="V125" s="1">
        <v>4</v>
      </c>
      <c r="W125" s="1">
        <v>0</v>
      </c>
      <c r="X125" s="17">
        <v>6</v>
      </c>
      <c r="Y125" s="1">
        <f t="shared" si="9"/>
        <v>389</v>
      </c>
      <c r="Z125" s="1">
        <f t="shared" si="10"/>
        <v>116</v>
      </c>
      <c r="AA125" s="15">
        <f t="shared" si="11"/>
        <v>0.77029702970297032</v>
      </c>
      <c r="AB125" s="15">
        <f t="shared" si="12"/>
        <v>0.22970297029702971</v>
      </c>
    </row>
    <row r="126" spans="1:28" s="4" customFormat="1" x14ac:dyDescent="0.25">
      <c r="A126" s="2">
        <v>31</v>
      </c>
      <c r="B126" s="2" t="s">
        <v>36</v>
      </c>
      <c r="C126" s="2">
        <v>199</v>
      </c>
      <c r="D126" s="1" t="s">
        <v>394</v>
      </c>
      <c r="E126" s="1" t="s">
        <v>410</v>
      </c>
      <c r="F126" s="2">
        <v>1155</v>
      </c>
      <c r="G126" s="2" t="s">
        <v>10</v>
      </c>
      <c r="H126" s="1">
        <v>481</v>
      </c>
      <c r="I126" s="1">
        <v>0</v>
      </c>
      <c r="J126" s="1">
        <v>187</v>
      </c>
      <c r="K126" s="1">
        <v>185</v>
      </c>
      <c r="L126" s="1">
        <v>0</v>
      </c>
      <c r="M126" s="1">
        <v>0</v>
      </c>
      <c r="N126" s="1">
        <v>37</v>
      </c>
      <c r="O126" s="1">
        <v>1</v>
      </c>
      <c r="P126" s="2" t="s">
        <v>727</v>
      </c>
      <c r="Q126" s="2" t="s">
        <v>727</v>
      </c>
      <c r="R126" s="1">
        <v>1</v>
      </c>
      <c r="S126" s="1">
        <v>0</v>
      </c>
      <c r="T126" s="1">
        <v>0</v>
      </c>
      <c r="U126" s="1">
        <v>0</v>
      </c>
      <c r="V126" s="1">
        <v>1</v>
      </c>
      <c r="W126" s="1">
        <v>0</v>
      </c>
      <c r="X126" s="17">
        <v>1</v>
      </c>
      <c r="Y126" s="1">
        <f t="shared" si="9"/>
        <v>413</v>
      </c>
      <c r="Z126" s="1">
        <f t="shared" si="10"/>
        <v>68</v>
      </c>
      <c r="AA126" s="15">
        <f t="shared" si="11"/>
        <v>0.85862785862785862</v>
      </c>
      <c r="AB126" s="15">
        <f t="shared" si="12"/>
        <v>0.14137214137214138</v>
      </c>
    </row>
    <row r="127" spans="1:28" s="4" customFormat="1" x14ac:dyDescent="0.25">
      <c r="A127" s="2">
        <v>32</v>
      </c>
      <c r="B127" s="2" t="s">
        <v>36</v>
      </c>
      <c r="C127" s="2">
        <v>199</v>
      </c>
      <c r="D127" s="1" t="s">
        <v>394</v>
      </c>
      <c r="E127" s="1" t="s">
        <v>410</v>
      </c>
      <c r="F127" s="2">
        <v>1155</v>
      </c>
      <c r="G127" s="2" t="s">
        <v>11</v>
      </c>
      <c r="H127" s="1">
        <v>481</v>
      </c>
      <c r="I127" s="1">
        <v>0</v>
      </c>
      <c r="J127" s="1">
        <v>154</v>
      </c>
      <c r="K127" s="1">
        <v>199</v>
      </c>
      <c r="L127" s="1">
        <v>0</v>
      </c>
      <c r="M127" s="1">
        <v>0</v>
      </c>
      <c r="N127" s="1">
        <v>45</v>
      </c>
      <c r="O127" s="1">
        <v>0</v>
      </c>
      <c r="P127" s="2" t="s">
        <v>727</v>
      </c>
      <c r="Q127" s="2" t="s">
        <v>727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7">
        <v>1</v>
      </c>
      <c r="Y127" s="1">
        <f t="shared" si="9"/>
        <v>399</v>
      </c>
      <c r="Z127" s="1">
        <f t="shared" si="10"/>
        <v>82</v>
      </c>
      <c r="AA127" s="15">
        <f t="shared" si="11"/>
        <v>0.82952182952182951</v>
      </c>
      <c r="AB127" s="15">
        <f t="shared" si="12"/>
        <v>0.17047817047817049</v>
      </c>
    </row>
    <row r="128" spans="1:28" s="4" customFormat="1" x14ac:dyDescent="0.25">
      <c r="A128" s="2">
        <v>33</v>
      </c>
      <c r="B128" s="2" t="s">
        <v>36</v>
      </c>
      <c r="C128" s="2">
        <v>199</v>
      </c>
      <c r="D128" s="1" t="s">
        <v>394</v>
      </c>
      <c r="E128" s="1" t="s">
        <v>411</v>
      </c>
      <c r="F128" s="2">
        <v>1156</v>
      </c>
      <c r="G128" s="2" t="s">
        <v>10</v>
      </c>
      <c r="H128" s="1">
        <v>656</v>
      </c>
      <c r="I128" s="1">
        <v>4</v>
      </c>
      <c r="J128" s="1">
        <v>187</v>
      </c>
      <c r="K128" s="1">
        <v>237</v>
      </c>
      <c r="L128" s="1">
        <v>0</v>
      </c>
      <c r="M128" s="1">
        <v>0</v>
      </c>
      <c r="N128" s="1">
        <v>66</v>
      </c>
      <c r="O128" s="1">
        <v>0</v>
      </c>
      <c r="P128" s="2" t="s">
        <v>727</v>
      </c>
      <c r="Q128" s="2" t="s">
        <v>727</v>
      </c>
      <c r="R128" s="1">
        <v>0</v>
      </c>
      <c r="S128" s="1">
        <v>1</v>
      </c>
      <c r="T128" s="1">
        <v>0</v>
      </c>
      <c r="U128" s="1">
        <v>1</v>
      </c>
      <c r="V128" s="1">
        <v>0</v>
      </c>
      <c r="W128" s="1">
        <v>0</v>
      </c>
      <c r="X128" s="17">
        <v>3</v>
      </c>
      <c r="Y128" s="1">
        <f t="shared" si="9"/>
        <v>499</v>
      </c>
      <c r="Z128" s="1">
        <f t="shared" si="10"/>
        <v>157</v>
      </c>
      <c r="AA128" s="15">
        <f t="shared" si="11"/>
        <v>0.76067073170731703</v>
      </c>
      <c r="AB128" s="15">
        <f t="shared" si="12"/>
        <v>0.23932926829268292</v>
      </c>
    </row>
    <row r="129" spans="1:29" s="4" customFormat="1" x14ac:dyDescent="0.25">
      <c r="A129" s="2">
        <v>34</v>
      </c>
      <c r="B129" s="2" t="s">
        <v>36</v>
      </c>
      <c r="C129" s="2">
        <v>199</v>
      </c>
      <c r="D129" s="1" t="s">
        <v>394</v>
      </c>
      <c r="E129" s="1" t="s">
        <v>412</v>
      </c>
      <c r="F129" s="2">
        <v>1156</v>
      </c>
      <c r="G129" s="2" t="s">
        <v>19</v>
      </c>
      <c r="H129" s="1">
        <v>356</v>
      </c>
      <c r="I129" s="1">
        <v>1</v>
      </c>
      <c r="J129" s="1">
        <v>105</v>
      </c>
      <c r="K129" s="1">
        <v>118</v>
      </c>
      <c r="L129" s="1">
        <v>0</v>
      </c>
      <c r="M129" s="1">
        <v>0</v>
      </c>
      <c r="N129" s="1">
        <v>22</v>
      </c>
      <c r="O129" s="1">
        <v>1</v>
      </c>
      <c r="P129" s="2" t="s">
        <v>727</v>
      </c>
      <c r="Q129" s="2" t="s">
        <v>727</v>
      </c>
      <c r="R129" s="1">
        <v>0</v>
      </c>
      <c r="S129" s="1">
        <v>0</v>
      </c>
      <c r="T129" s="1">
        <v>0</v>
      </c>
      <c r="U129" s="1">
        <v>0</v>
      </c>
      <c r="V129" s="1">
        <v>1</v>
      </c>
      <c r="W129" s="1">
        <v>0</v>
      </c>
      <c r="X129" s="17">
        <v>1</v>
      </c>
      <c r="Y129" s="1">
        <f t="shared" si="9"/>
        <v>249</v>
      </c>
      <c r="Z129" s="1">
        <f t="shared" si="10"/>
        <v>107</v>
      </c>
      <c r="AA129" s="15">
        <f t="shared" si="11"/>
        <v>0.699438202247191</v>
      </c>
      <c r="AB129" s="15">
        <f t="shared" si="12"/>
        <v>0.300561797752809</v>
      </c>
    </row>
    <row r="130" spans="1:29" s="4" customFormat="1" x14ac:dyDescent="0.25">
      <c r="A130" s="2">
        <v>35</v>
      </c>
      <c r="B130" s="2" t="s">
        <v>36</v>
      </c>
      <c r="C130" s="2">
        <v>199</v>
      </c>
      <c r="D130" s="1" t="s">
        <v>394</v>
      </c>
      <c r="E130" s="1" t="s">
        <v>413</v>
      </c>
      <c r="F130" s="2">
        <v>1157</v>
      </c>
      <c r="G130" s="2" t="s">
        <v>10</v>
      </c>
      <c r="H130" s="1">
        <v>633</v>
      </c>
      <c r="I130" s="1">
        <v>2</v>
      </c>
      <c r="J130" s="1">
        <v>169</v>
      </c>
      <c r="K130" s="1">
        <v>270</v>
      </c>
      <c r="L130" s="1">
        <v>0</v>
      </c>
      <c r="M130" s="1">
        <v>2</v>
      </c>
      <c r="N130" s="1">
        <v>4</v>
      </c>
      <c r="O130" s="1">
        <v>1</v>
      </c>
      <c r="P130" s="2" t="s">
        <v>727</v>
      </c>
      <c r="Q130" s="2" t="s">
        <v>727</v>
      </c>
      <c r="R130" s="1">
        <v>2</v>
      </c>
      <c r="S130" s="1">
        <v>0</v>
      </c>
      <c r="T130" s="1">
        <v>0</v>
      </c>
      <c r="U130" s="1">
        <v>5</v>
      </c>
      <c r="V130" s="1">
        <v>5</v>
      </c>
      <c r="W130" s="1">
        <v>0</v>
      </c>
      <c r="X130" s="17">
        <v>3</v>
      </c>
      <c r="Y130" s="1">
        <f t="shared" si="9"/>
        <v>463</v>
      </c>
      <c r="Z130" s="1">
        <f t="shared" si="10"/>
        <v>170</v>
      </c>
      <c r="AA130" s="15">
        <f t="shared" si="11"/>
        <v>0.73143759873617697</v>
      </c>
      <c r="AB130" s="15">
        <f t="shared" si="12"/>
        <v>0.26856240126382308</v>
      </c>
    </row>
    <row r="131" spans="1:29" s="4" customFormat="1" x14ac:dyDescent="0.25">
      <c r="A131" s="2">
        <v>36</v>
      </c>
      <c r="B131" s="2" t="s">
        <v>36</v>
      </c>
      <c r="C131" s="2">
        <v>199</v>
      </c>
      <c r="D131" s="1" t="s">
        <v>394</v>
      </c>
      <c r="E131" s="1" t="s">
        <v>414</v>
      </c>
      <c r="F131" s="2">
        <v>1157</v>
      </c>
      <c r="G131" s="2" t="s">
        <v>11</v>
      </c>
      <c r="H131" s="1">
        <v>633</v>
      </c>
      <c r="I131" s="1">
        <v>2</v>
      </c>
      <c r="J131" s="1">
        <v>168</v>
      </c>
      <c r="K131" s="1">
        <v>274</v>
      </c>
      <c r="L131" s="1">
        <v>3</v>
      </c>
      <c r="M131" s="1">
        <v>2</v>
      </c>
      <c r="N131" s="1">
        <v>3</v>
      </c>
      <c r="O131" s="1">
        <v>1</v>
      </c>
      <c r="P131" s="2" t="s">
        <v>727</v>
      </c>
      <c r="Q131" s="2" t="s">
        <v>727</v>
      </c>
      <c r="R131" s="1">
        <v>1</v>
      </c>
      <c r="S131" s="1">
        <v>1</v>
      </c>
      <c r="T131" s="1">
        <v>0</v>
      </c>
      <c r="U131" s="1">
        <v>3</v>
      </c>
      <c r="V131" s="1">
        <v>6</v>
      </c>
      <c r="W131" s="1">
        <v>0</v>
      </c>
      <c r="X131" s="17">
        <v>2</v>
      </c>
      <c r="Y131" s="1">
        <f t="shared" si="9"/>
        <v>466</v>
      </c>
      <c r="Z131" s="1">
        <f t="shared" si="10"/>
        <v>167</v>
      </c>
      <c r="AA131" s="15">
        <f t="shared" si="11"/>
        <v>0.73617693522906791</v>
      </c>
      <c r="AB131" s="15">
        <f t="shared" si="12"/>
        <v>0.26382306477093209</v>
      </c>
    </row>
    <row r="132" spans="1:29" s="4" customFormat="1" x14ac:dyDescent="0.25">
      <c r="A132" s="2">
        <v>37</v>
      </c>
      <c r="B132" s="2" t="s">
        <v>36</v>
      </c>
      <c r="C132" s="2">
        <v>199</v>
      </c>
      <c r="D132" s="1" t="s">
        <v>394</v>
      </c>
      <c r="E132" s="1" t="s">
        <v>65</v>
      </c>
      <c r="F132" s="2">
        <v>1158</v>
      </c>
      <c r="G132" s="2" t="s">
        <v>10</v>
      </c>
      <c r="H132" s="1">
        <v>593</v>
      </c>
      <c r="I132" s="1">
        <v>2</v>
      </c>
      <c r="J132" s="1">
        <v>158</v>
      </c>
      <c r="K132" s="1">
        <v>238</v>
      </c>
      <c r="L132" s="1">
        <v>12</v>
      </c>
      <c r="M132" s="1">
        <v>3</v>
      </c>
      <c r="N132" s="1">
        <v>8</v>
      </c>
      <c r="O132" s="1">
        <v>7</v>
      </c>
      <c r="P132" s="2" t="s">
        <v>727</v>
      </c>
      <c r="Q132" s="2" t="s">
        <v>727</v>
      </c>
      <c r="R132" s="1">
        <v>8</v>
      </c>
      <c r="S132" s="1">
        <v>0</v>
      </c>
      <c r="T132" s="1">
        <v>1</v>
      </c>
      <c r="U132" s="1">
        <v>4</v>
      </c>
      <c r="V132" s="1">
        <v>3</v>
      </c>
      <c r="W132" s="1">
        <v>0</v>
      </c>
      <c r="X132" s="17">
        <v>4</v>
      </c>
      <c r="Y132" s="1">
        <f t="shared" si="9"/>
        <v>448</v>
      </c>
      <c r="Z132" s="1">
        <f t="shared" si="10"/>
        <v>145</v>
      </c>
      <c r="AA132" s="15">
        <f t="shared" si="11"/>
        <v>0.75548060708263065</v>
      </c>
      <c r="AB132" s="15">
        <f t="shared" si="12"/>
        <v>0.24451939291736932</v>
      </c>
    </row>
    <row r="133" spans="1:29" s="4" customFormat="1" x14ac:dyDescent="0.25">
      <c r="A133" s="2">
        <v>38</v>
      </c>
      <c r="B133" s="2" t="s">
        <v>36</v>
      </c>
      <c r="C133" s="2">
        <v>199</v>
      </c>
      <c r="D133" s="1" t="s">
        <v>394</v>
      </c>
      <c r="E133" s="1" t="s">
        <v>65</v>
      </c>
      <c r="F133" s="2">
        <v>1158</v>
      </c>
      <c r="G133" s="2" t="s">
        <v>11</v>
      </c>
      <c r="H133" s="1">
        <v>593</v>
      </c>
      <c r="I133" s="1">
        <v>1</v>
      </c>
      <c r="J133" s="1">
        <v>146</v>
      </c>
      <c r="K133" s="1">
        <v>238</v>
      </c>
      <c r="L133" s="1">
        <v>19</v>
      </c>
      <c r="M133" s="1">
        <v>0</v>
      </c>
      <c r="N133" s="1">
        <v>21</v>
      </c>
      <c r="O133" s="1">
        <v>3</v>
      </c>
      <c r="P133" s="2" t="s">
        <v>727</v>
      </c>
      <c r="Q133" s="2" t="s">
        <v>727</v>
      </c>
      <c r="R133" s="1">
        <v>3</v>
      </c>
      <c r="S133" s="1">
        <v>0</v>
      </c>
      <c r="T133" s="1">
        <v>3</v>
      </c>
      <c r="U133" s="1">
        <v>6</v>
      </c>
      <c r="V133" s="1">
        <v>3</v>
      </c>
      <c r="W133" s="1">
        <v>0</v>
      </c>
      <c r="X133" s="17">
        <v>9</v>
      </c>
      <c r="Y133" s="1">
        <f t="shared" si="9"/>
        <v>452</v>
      </c>
      <c r="Z133" s="1">
        <f t="shared" si="10"/>
        <v>141</v>
      </c>
      <c r="AA133" s="15">
        <f t="shared" si="11"/>
        <v>0.76222596964586842</v>
      </c>
      <c r="AB133" s="15">
        <f t="shared" si="12"/>
        <v>0.23777403035413153</v>
      </c>
    </row>
    <row r="134" spans="1:29" s="4" customFormat="1" x14ac:dyDescent="0.25">
      <c r="A134" s="2">
        <v>39</v>
      </c>
      <c r="B134" s="2" t="s">
        <v>36</v>
      </c>
      <c r="C134" s="2">
        <v>199</v>
      </c>
      <c r="D134" s="1" t="s">
        <v>394</v>
      </c>
      <c r="E134" s="1" t="s">
        <v>415</v>
      </c>
      <c r="F134" s="2">
        <v>1159</v>
      </c>
      <c r="G134" s="2" t="s">
        <v>10</v>
      </c>
      <c r="H134" s="1">
        <v>466</v>
      </c>
      <c r="I134" s="1">
        <v>1</v>
      </c>
      <c r="J134" s="1">
        <v>98</v>
      </c>
      <c r="K134" s="1">
        <v>181</v>
      </c>
      <c r="L134" s="1">
        <v>36</v>
      </c>
      <c r="M134" s="1">
        <v>1</v>
      </c>
      <c r="N134" s="1">
        <v>35</v>
      </c>
      <c r="O134" s="1">
        <v>0</v>
      </c>
      <c r="P134" s="2" t="s">
        <v>727</v>
      </c>
      <c r="Q134" s="2" t="s">
        <v>727</v>
      </c>
      <c r="R134" s="1">
        <v>2</v>
      </c>
      <c r="S134" s="1">
        <v>0</v>
      </c>
      <c r="T134" s="1">
        <v>0</v>
      </c>
      <c r="U134" s="1">
        <v>2</v>
      </c>
      <c r="V134" s="1">
        <v>5</v>
      </c>
      <c r="W134" s="1">
        <v>0</v>
      </c>
      <c r="X134" s="17">
        <v>7</v>
      </c>
      <c r="Y134" s="1">
        <f t="shared" si="9"/>
        <v>368</v>
      </c>
      <c r="Z134" s="1">
        <f t="shared" si="10"/>
        <v>98</v>
      </c>
      <c r="AA134" s="15">
        <f t="shared" si="11"/>
        <v>0.78969957081545061</v>
      </c>
      <c r="AB134" s="15">
        <f t="shared" si="12"/>
        <v>0.21030042918454936</v>
      </c>
    </row>
    <row r="135" spans="1:29" s="4" customFormat="1" x14ac:dyDescent="0.25">
      <c r="A135" s="2">
        <v>40</v>
      </c>
      <c r="B135" s="2" t="s">
        <v>36</v>
      </c>
      <c r="C135" s="2">
        <v>199</v>
      </c>
      <c r="D135" s="1" t="s">
        <v>394</v>
      </c>
      <c r="E135" s="1" t="s">
        <v>415</v>
      </c>
      <c r="F135" s="2">
        <v>1159</v>
      </c>
      <c r="G135" s="2" t="s">
        <v>11</v>
      </c>
      <c r="H135" s="1">
        <v>466</v>
      </c>
      <c r="I135" s="1">
        <v>3</v>
      </c>
      <c r="J135" s="1">
        <v>122</v>
      </c>
      <c r="K135" s="1">
        <v>160</v>
      </c>
      <c r="L135" s="1">
        <v>27</v>
      </c>
      <c r="M135" s="1">
        <v>0</v>
      </c>
      <c r="N135" s="1">
        <v>31</v>
      </c>
      <c r="O135" s="1">
        <v>0</v>
      </c>
      <c r="P135" s="2" t="s">
        <v>727</v>
      </c>
      <c r="Q135" s="2" t="s">
        <v>727</v>
      </c>
      <c r="R135" s="1">
        <v>0</v>
      </c>
      <c r="S135" s="1">
        <v>2</v>
      </c>
      <c r="T135" s="1">
        <v>0</v>
      </c>
      <c r="U135" s="1">
        <v>3</v>
      </c>
      <c r="V135" s="1">
        <v>5</v>
      </c>
      <c r="W135" s="1">
        <v>0</v>
      </c>
      <c r="X135" s="17">
        <v>7</v>
      </c>
      <c r="Y135" s="1">
        <f t="shared" si="9"/>
        <v>360</v>
      </c>
      <c r="Z135" s="1">
        <f t="shared" si="10"/>
        <v>106</v>
      </c>
      <c r="AA135" s="15">
        <f t="shared" si="11"/>
        <v>0.77253218884120167</v>
      </c>
      <c r="AB135" s="15">
        <f t="shared" si="12"/>
        <v>0.22746781115879827</v>
      </c>
    </row>
    <row r="136" spans="1:29" s="4" customFormat="1" x14ac:dyDescent="0.25">
      <c r="A136" s="2">
        <v>41</v>
      </c>
      <c r="B136" s="2" t="s">
        <v>36</v>
      </c>
      <c r="C136" s="2">
        <v>199</v>
      </c>
      <c r="D136" s="1" t="s">
        <v>394</v>
      </c>
      <c r="E136" s="1" t="s">
        <v>416</v>
      </c>
      <c r="F136" s="2">
        <v>1160</v>
      </c>
      <c r="G136" s="2" t="s">
        <v>10</v>
      </c>
      <c r="H136" s="1">
        <v>581</v>
      </c>
      <c r="I136" s="1">
        <v>18</v>
      </c>
      <c r="J136" s="1">
        <v>132</v>
      </c>
      <c r="K136" s="1">
        <v>294</v>
      </c>
      <c r="L136" s="1">
        <v>0</v>
      </c>
      <c r="M136" s="1">
        <v>0</v>
      </c>
      <c r="N136" s="1">
        <v>49</v>
      </c>
      <c r="O136" s="1">
        <v>0</v>
      </c>
      <c r="P136" s="2" t="s">
        <v>727</v>
      </c>
      <c r="Q136" s="2" t="s">
        <v>727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7">
        <v>0</v>
      </c>
      <c r="Y136" s="1">
        <f t="shared" si="9"/>
        <v>493</v>
      </c>
      <c r="Z136" s="1">
        <f t="shared" si="10"/>
        <v>88</v>
      </c>
      <c r="AA136" s="15">
        <f t="shared" si="11"/>
        <v>0.84853700516351116</v>
      </c>
      <c r="AB136" s="15">
        <f t="shared" si="12"/>
        <v>0.15146299483648881</v>
      </c>
    </row>
    <row r="137" spans="1:29" s="4" customFormat="1" x14ac:dyDescent="0.25">
      <c r="A137" s="2">
        <v>42</v>
      </c>
      <c r="B137" s="2" t="s">
        <v>36</v>
      </c>
      <c r="C137" s="2">
        <v>199</v>
      </c>
      <c r="D137" s="1" t="s">
        <v>394</v>
      </c>
      <c r="E137" s="1" t="s">
        <v>416</v>
      </c>
      <c r="F137" s="2">
        <v>1160</v>
      </c>
      <c r="G137" s="2" t="s">
        <v>11</v>
      </c>
      <c r="H137" s="1">
        <v>581</v>
      </c>
      <c r="I137" s="1">
        <v>11</v>
      </c>
      <c r="J137" s="1">
        <v>87</v>
      </c>
      <c r="K137" s="1">
        <v>367</v>
      </c>
      <c r="L137" s="1">
        <v>0</v>
      </c>
      <c r="M137" s="1">
        <v>0</v>
      </c>
      <c r="N137" s="1">
        <v>40</v>
      </c>
      <c r="O137" s="1">
        <v>3</v>
      </c>
      <c r="P137" s="2" t="s">
        <v>727</v>
      </c>
      <c r="Q137" s="2" t="s">
        <v>727</v>
      </c>
      <c r="R137" s="1">
        <v>0</v>
      </c>
      <c r="S137" s="1">
        <v>0</v>
      </c>
      <c r="T137" s="1">
        <v>0</v>
      </c>
      <c r="U137" s="1">
        <v>0</v>
      </c>
      <c r="V137" s="1">
        <v>1</v>
      </c>
      <c r="W137" s="1">
        <v>0</v>
      </c>
      <c r="X137" s="17">
        <v>2</v>
      </c>
      <c r="Y137" s="1">
        <f t="shared" si="9"/>
        <v>511</v>
      </c>
      <c r="Z137" s="1">
        <f t="shared" si="10"/>
        <v>70</v>
      </c>
      <c r="AA137" s="15">
        <f t="shared" si="11"/>
        <v>0.87951807228915657</v>
      </c>
      <c r="AB137" s="15">
        <f t="shared" si="12"/>
        <v>0.12048192771084337</v>
      </c>
    </row>
    <row r="138" spans="1:29" s="4" customFormat="1" x14ac:dyDescent="0.25">
      <c r="A138" s="2">
        <v>43</v>
      </c>
      <c r="B138" s="2" t="s">
        <v>36</v>
      </c>
      <c r="C138" s="2">
        <v>199</v>
      </c>
      <c r="D138" s="1" t="s">
        <v>394</v>
      </c>
      <c r="E138" s="1" t="s">
        <v>417</v>
      </c>
      <c r="F138" s="2">
        <v>1161</v>
      </c>
      <c r="G138" s="2" t="s">
        <v>10</v>
      </c>
      <c r="H138" s="1">
        <v>512</v>
      </c>
      <c r="I138" s="1">
        <v>4</v>
      </c>
      <c r="J138" s="1">
        <v>145</v>
      </c>
      <c r="K138" s="1">
        <v>224</v>
      </c>
      <c r="L138" s="1">
        <v>14</v>
      </c>
      <c r="M138" s="1">
        <v>0</v>
      </c>
      <c r="N138" s="1">
        <v>33</v>
      </c>
      <c r="O138" s="1">
        <v>11</v>
      </c>
      <c r="P138" s="2" t="s">
        <v>727</v>
      </c>
      <c r="Q138" s="2" t="s">
        <v>727</v>
      </c>
      <c r="R138" s="1">
        <v>0</v>
      </c>
      <c r="S138" s="1">
        <v>0</v>
      </c>
      <c r="T138" s="1">
        <v>0</v>
      </c>
      <c r="U138" s="1">
        <v>0</v>
      </c>
      <c r="V138" s="1">
        <v>2</v>
      </c>
      <c r="W138" s="1">
        <v>0</v>
      </c>
      <c r="X138" s="17">
        <v>0</v>
      </c>
      <c r="Y138" s="1">
        <f t="shared" si="9"/>
        <v>433</v>
      </c>
      <c r="Z138" s="1">
        <f t="shared" si="10"/>
        <v>79</v>
      </c>
      <c r="AA138" s="15">
        <f t="shared" si="11"/>
        <v>0.845703125</v>
      </c>
      <c r="AB138" s="15">
        <f t="shared" si="12"/>
        <v>0.154296875</v>
      </c>
    </row>
    <row r="139" spans="1:29" s="4" customFormat="1" x14ac:dyDescent="0.25">
      <c r="A139" s="2">
        <v>44</v>
      </c>
      <c r="B139" s="2" t="s">
        <v>36</v>
      </c>
      <c r="C139" s="2">
        <v>199</v>
      </c>
      <c r="D139" s="1" t="s">
        <v>394</v>
      </c>
      <c r="E139" s="1" t="s">
        <v>417</v>
      </c>
      <c r="F139" s="2">
        <v>1161</v>
      </c>
      <c r="G139" s="2" t="s">
        <v>11</v>
      </c>
      <c r="H139" s="1">
        <v>512</v>
      </c>
      <c r="I139" s="1">
        <v>2</v>
      </c>
      <c r="J139" s="1">
        <v>133</v>
      </c>
      <c r="K139" s="1">
        <v>245</v>
      </c>
      <c r="L139" s="1">
        <v>13</v>
      </c>
      <c r="M139" s="1">
        <v>0</v>
      </c>
      <c r="N139" s="1">
        <v>34</v>
      </c>
      <c r="O139" s="1">
        <v>7</v>
      </c>
      <c r="P139" s="2" t="s">
        <v>727</v>
      </c>
      <c r="Q139" s="2" t="s">
        <v>727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7">
        <v>2</v>
      </c>
      <c r="Y139" s="1">
        <f t="shared" si="9"/>
        <v>436</v>
      </c>
      <c r="Z139" s="1">
        <f t="shared" si="10"/>
        <v>76</v>
      </c>
      <c r="AA139" s="15">
        <f t="shared" si="11"/>
        <v>0.8515625</v>
      </c>
      <c r="AB139" s="15">
        <f t="shared" si="12"/>
        <v>0.1484375</v>
      </c>
    </row>
    <row r="140" spans="1:29" x14ac:dyDescent="0.2">
      <c r="A140" s="16"/>
      <c r="D140" s="128" t="s">
        <v>713</v>
      </c>
      <c r="E140" s="129"/>
      <c r="F140" s="68">
        <f>COUNTIF(G96:G139,"B")</f>
        <v>23</v>
      </c>
      <c r="G140" s="68">
        <f>COUNTA(G96:G139)</f>
        <v>44</v>
      </c>
      <c r="H140" s="69">
        <f>SUM(H96:H139)</f>
        <v>21302</v>
      </c>
      <c r="I140" s="69">
        <f t="shared" ref="I140:X140" si="18">SUM(I96:I139)</f>
        <v>144</v>
      </c>
      <c r="J140" s="69">
        <f t="shared" si="18"/>
        <v>5931</v>
      </c>
      <c r="K140" s="69">
        <f t="shared" si="18"/>
        <v>8777</v>
      </c>
      <c r="L140" s="69">
        <f t="shared" si="18"/>
        <v>269</v>
      </c>
      <c r="M140" s="69">
        <f t="shared" si="18"/>
        <v>49</v>
      </c>
      <c r="N140" s="69">
        <f t="shared" si="18"/>
        <v>1070</v>
      </c>
      <c r="O140" s="69">
        <f t="shared" si="18"/>
        <v>62</v>
      </c>
      <c r="P140" s="123" t="s">
        <v>727</v>
      </c>
      <c r="Q140" s="123" t="s">
        <v>727</v>
      </c>
      <c r="R140" s="69">
        <f t="shared" si="18"/>
        <v>54</v>
      </c>
      <c r="S140" s="69">
        <f t="shared" si="18"/>
        <v>20</v>
      </c>
      <c r="T140" s="69">
        <f t="shared" si="18"/>
        <v>7</v>
      </c>
      <c r="U140" s="69">
        <f t="shared" si="18"/>
        <v>59</v>
      </c>
      <c r="V140" s="69">
        <f t="shared" si="18"/>
        <v>124</v>
      </c>
      <c r="W140" s="69">
        <f t="shared" si="18"/>
        <v>1</v>
      </c>
      <c r="X140" s="69">
        <f t="shared" si="18"/>
        <v>151</v>
      </c>
      <c r="Y140" s="70">
        <f t="shared" ref="Y140" si="19">SUM(I140:X140)</f>
        <v>16718</v>
      </c>
      <c r="Z140" s="70">
        <f t="shared" ref="Z140" si="20">H140-Y140</f>
        <v>4584</v>
      </c>
      <c r="AA140" s="71">
        <f t="shared" ref="AA140" si="21">Y140/H140</f>
        <v>0.78480893812787533</v>
      </c>
      <c r="AB140" s="71">
        <f t="shared" ref="AB140" si="22">Z140/H140</f>
        <v>0.21519106187212469</v>
      </c>
      <c r="AC140" s="4"/>
    </row>
    <row r="141" spans="1:29" x14ac:dyDescent="0.2">
      <c r="AC141" s="4"/>
    </row>
    <row r="142" spans="1:29" s="32" customFormat="1" x14ac:dyDescent="0.25">
      <c r="A142" s="31"/>
      <c r="B142" s="31"/>
      <c r="C142" s="31"/>
      <c r="E142" s="133" t="s">
        <v>51</v>
      </c>
      <c r="F142" s="134"/>
      <c r="G142" s="134"/>
      <c r="H142" s="134"/>
      <c r="I142" s="63" t="s">
        <v>0</v>
      </c>
      <c r="J142" s="63" t="s">
        <v>1</v>
      </c>
      <c r="K142" s="63" t="s">
        <v>2</v>
      </c>
      <c r="L142" s="63" t="s">
        <v>27</v>
      </c>
      <c r="M142" s="63" t="s">
        <v>3</v>
      </c>
      <c r="N142" s="63" t="s">
        <v>28</v>
      </c>
      <c r="O142" s="63" t="s">
        <v>25</v>
      </c>
      <c r="P142" s="63" t="s">
        <v>29</v>
      </c>
      <c r="Q142" s="63" t="s">
        <v>4</v>
      </c>
      <c r="R142" s="36" t="s">
        <v>26</v>
      </c>
      <c r="S142" s="37" t="s">
        <v>46</v>
      </c>
      <c r="T142" s="37"/>
      <c r="AA142" s="33"/>
      <c r="AB142" s="33"/>
      <c r="AC142" s="4"/>
    </row>
    <row r="143" spans="1:29" s="4" customFormat="1" x14ac:dyDescent="0.2">
      <c r="A143" s="3"/>
      <c r="B143" s="3"/>
      <c r="C143" s="3"/>
      <c r="E143" s="134"/>
      <c r="F143" s="134"/>
      <c r="G143" s="134"/>
      <c r="H143" s="134"/>
      <c r="I143" s="72">
        <v>176</v>
      </c>
      <c r="J143" s="72">
        <v>5993</v>
      </c>
      <c r="K143" s="72">
        <v>8835</v>
      </c>
      <c r="L143" s="72">
        <v>331</v>
      </c>
      <c r="M143" s="72">
        <v>99</v>
      </c>
      <c r="N143" s="72">
        <v>1070</v>
      </c>
      <c r="O143" s="72">
        <v>62</v>
      </c>
      <c r="P143" s="72" t="s">
        <v>727</v>
      </c>
      <c r="Q143" s="72" t="s">
        <v>727</v>
      </c>
      <c r="R143" s="82">
        <f>W140</f>
        <v>1</v>
      </c>
      <c r="S143" s="83">
        <f>X140</f>
        <v>151</v>
      </c>
      <c r="T143" s="38"/>
      <c r="AA143" s="10"/>
      <c r="AB143" s="10"/>
    </row>
    <row r="144" spans="1:29" s="4" customFormat="1" x14ac:dyDescent="0.25">
      <c r="A144" s="3"/>
      <c r="B144" s="3"/>
      <c r="C144" s="3"/>
      <c r="F144" s="3"/>
      <c r="G144" s="3"/>
      <c r="H144" s="12"/>
      <c r="I144" s="3"/>
      <c r="J144" s="3"/>
      <c r="K144" s="3"/>
      <c r="L144" s="3"/>
      <c r="M144" s="3"/>
      <c r="N144" s="3"/>
      <c r="O144" s="3"/>
      <c r="P144" s="3"/>
      <c r="Q144" s="3"/>
      <c r="R144" s="39"/>
      <c r="S144" s="40"/>
      <c r="T144" s="40"/>
      <c r="AA144" s="10"/>
      <c r="AB144" s="10"/>
    </row>
    <row r="145" spans="1:29" s="13" customFormat="1" x14ac:dyDescent="0.25">
      <c r="A145" s="34"/>
      <c r="B145" s="34"/>
      <c r="C145" s="34"/>
      <c r="E145" s="133" t="s">
        <v>52</v>
      </c>
      <c r="F145" s="133"/>
      <c r="G145" s="133"/>
      <c r="H145" s="133"/>
      <c r="I145" s="133" t="s">
        <v>530</v>
      </c>
      <c r="J145" s="134"/>
      <c r="K145" s="134"/>
      <c r="L145" s="133" t="s">
        <v>531</v>
      </c>
      <c r="M145" s="133"/>
      <c r="N145" s="63" t="s">
        <v>28</v>
      </c>
      <c r="O145" s="63" t="s">
        <v>25</v>
      </c>
      <c r="P145" s="63" t="s">
        <v>29</v>
      </c>
      <c r="Q145" s="63" t="s">
        <v>4</v>
      </c>
      <c r="AA145" s="35"/>
      <c r="AB145" s="35"/>
      <c r="AC145" s="4"/>
    </row>
    <row r="146" spans="1:29" s="4" customFormat="1" x14ac:dyDescent="0.25">
      <c r="A146" s="3"/>
      <c r="B146" s="3"/>
      <c r="C146" s="3"/>
      <c r="E146" s="133"/>
      <c r="F146" s="133"/>
      <c r="G146" s="133"/>
      <c r="H146" s="133"/>
      <c r="I146" s="135">
        <f>I143+K143+M143</f>
        <v>9110</v>
      </c>
      <c r="J146" s="136"/>
      <c r="K146" s="136"/>
      <c r="L146" s="135">
        <f>J143+L143</f>
        <v>6324</v>
      </c>
      <c r="M146" s="136"/>
      <c r="N146" s="64">
        <f>N143</f>
        <v>1070</v>
      </c>
      <c r="O146" s="64">
        <f>O143</f>
        <v>62</v>
      </c>
      <c r="P146" s="64" t="str">
        <f>P143</f>
        <v>N.P.</v>
      </c>
      <c r="Q146" s="64" t="str">
        <f>Q143</f>
        <v>N.P.</v>
      </c>
      <c r="AA146" s="10"/>
      <c r="AB146" s="10"/>
    </row>
    <row r="147" spans="1:29" s="4" customFormat="1" x14ac:dyDescent="0.25">
      <c r="A147" s="3"/>
      <c r="B147" s="3"/>
      <c r="C147" s="3"/>
      <c r="F147" s="3"/>
      <c r="G147" s="3"/>
    </row>
    <row r="148" spans="1:29" s="4" customFormat="1" x14ac:dyDescent="0.25">
      <c r="A148" s="2">
        <v>1</v>
      </c>
      <c r="B148" s="2" t="s">
        <v>36</v>
      </c>
      <c r="C148" s="2">
        <v>427</v>
      </c>
      <c r="D148" s="1" t="s">
        <v>418</v>
      </c>
      <c r="E148" s="1" t="s">
        <v>418</v>
      </c>
      <c r="F148" s="2">
        <v>1888</v>
      </c>
      <c r="G148" s="2" t="s">
        <v>10</v>
      </c>
      <c r="H148" s="1">
        <v>703</v>
      </c>
      <c r="I148" s="1">
        <v>8</v>
      </c>
      <c r="J148" s="1">
        <v>215</v>
      </c>
      <c r="K148" s="1">
        <v>249</v>
      </c>
      <c r="L148" s="1">
        <v>0</v>
      </c>
      <c r="M148" s="1">
        <v>0</v>
      </c>
      <c r="N148" s="1">
        <v>83</v>
      </c>
      <c r="O148" s="1">
        <v>1</v>
      </c>
      <c r="P148" s="2" t="s">
        <v>727</v>
      </c>
      <c r="Q148" s="2" t="s">
        <v>727</v>
      </c>
      <c r="R148" s="1">
        <v>12</v>
      </c>
      <c r="S148" s="1">
        <v>4</v>
      </c>
      <c r="T148" s="1">
        <v>0</v>
      </c>
      <c r="U148" s="1">
        <v>2</v>
      </c>
      <c r="V148" s="1">
        <v>14</v>
      </c>
      <c r="W148" s="1">
        <v>0</v>
      </c>
      <c r="X148" s="17">
        <v>3</v>
      </c>
      <c r="Y148" s="1">
        <f t="shared" si="9"/>
        <v>591</v>
      </c>
      <c r="Z148" s="1">
        <f t="shared" si="10"/>
        <v>112</v>
      </c>
      <c r="AA148" s="15">
        <f t="shared" si="11"/>
        <v>0.84068278805120911</v>
      </c>
      <c r="AB148" s="15">
        <f t="shared" si="12"/>
        <v>0.15931721194879089</v>
      </c>
    </row>
    <row r="149" spans="1:29" s="4" customFormat="1" x14ac:dyDescent="0.25">
      <c r="A149" s="2">
        <v>2</v>
      </c>
      <c r="B149" s="2" t="s">
        <v>36</v>
      </c>
      <c r="C149" s="2">
        <v>427</v>
      </c>
      <c r="D149" s="1" t="s">
        <v>418</v>
      </c>
      <c r="E149" s="1" t="s">
        <v>418</v>
      </c>
      <c r="F149" s="2">
        <v>1889</v>
      </c>
      <c r="G149" s="2" t="s">
        <v>10</v>
      </c>
      <c r="H149" s="1">
        <v>482</v>
      </c>
      <c r="I149" s="1">
        <v>7</v>
      </c>
      <c r="J149" s="1">
        <v>162</v>
      </c>
      <c r="K149" s="1">
        <v>204</v>
      </c>
      <c r="L149" s="1">
        <v>0</v>
      </c>
      <c r="M149" s="1">
        <v>1</v>
      </c>
      <c r="N149" s="1">
        <v>32</v>
      </c>
      <c r="O149" s="1">
        <v>0</v>
      </c>
      <c r="P149" s="2" t="s">
        <v>727</v>
      </c>
      <c r="Q149" s="2" t="s">
        <v>727</v>
      </c>
      <c r="R149" s="1">
        <v>9</v>
      </c>
      <c r="S149" s="1">
        <v>0</v>
      </c>
      <c r="T149" s="1">
        <v>0</v>
      </c>
      <c r="U149" s="1">
        <v>1</v>
      </c>
      <c r="V149" s="1">
        <v>7</v>
      </c>
      <c r="W149" s="1">
        <v>0</v>
      </c>
      <c r="X149" s="17">
        <v>6</v>
      </c>
      <c r="Y149" s="1">
        <f t="shared" si="9"/>
        <v>429</v>
      </c>
      <c r="Z149" s="1">
        <f t="shared" si="10"/>
        <v>53</v>
      </c>
      <c r="AA149" s="15">
        <f t="shared" si="11"/>
        <v>0.89004149377593356</v>
      </c>
      <c r="AB149" s="15">
        <f t="shared" si="12"/>
        <v>0.10995850622406639</v>
      </c>
    </row>
    <row r="150" spans="1:29" s="4" customFormat="1" x14ac:dyDescent="0.25">
      <c r="A150" s="2">
        <v>3</v>
      </c>
      <c r="B150" s="2" t="s">
        <v>36</v>
      </c>
      <c r="C150" s="2">
        <v>427</v>
      </c>
      <c r="D150" s="1" t="s">
        <v>418</v>
      </c>
      <c r="E150" s="1" t="s">
        <v>418</v>
      </c>
      <c r="F150" s="2">
        <v>1889</v>
      </c>
      <c r="G150" s="2" t="s">
        <v>11</v>
      </c>
      <c r="H150" s="1">
        <v>482</v>
      </c>
      <c r="I150" s="1">
        <v>5</v>
      </c>
      <c r="J150" s="1">
        <v>120</v>
      </c>
      <c r="K150" s="1">
        <v>249</v>
      </c>
      <c r="L150" s="1">
        <v>1</v>
      </c>
      <c r="M150" s="1">
        <v>0</v>
      </c>
      <c r="N150" s="1">
        <v>28</v>
      </c>
      <c r="O150" s="1">
        <v>0</v>
      </c>
      <c r="P150" s="2" t="s">
        <v>727</v>
      </c>
      <c r="Q150" s="2" t="s">
        <v>727</v>
      </c>
      <c r="R150" s="1">
        <v>11</v>
      </c>
      <c r="S150" s="1">
        <v>0</v>
      </c>
      <c r="T150" s="1">
        <v>0</v>
      </c>
      <c r="U150" s="1">
        <v>1</v>
      </c>
      <c r="V150" s="1">
        <v>3</v>
      </c>
      <c r="W150" s="1">
        <v>0</v>
      </c>
      <c r="X150" s="17">
        <v>3</v>
      </c>
      <c r="Y150" s="1">
        <f t="shared" si="9"/>
        <v>421</v>
      </c>
      <c r="Z150" s="1">
        <f t="shared" si="10"/>
        <v>61</v>
      </c>
      <c r="AA150" s="15">
        <f t="shared" si="11"/>
        <v>0.87344398340248963</v>
      </c>
      <c r="AB150" s="15">
        <f t="shared" si="12"/>
        <v>0.12655601659751037</v>
      </c>
    </row>
    <row r="151" spans="1:29" s="4" customFormat="1" x14ac:dyDescent="0.25">
      <c r="A151" s="2">
        <v>4</v>
      </c>
      <c r="B151" s="2" t="s">
        <v>36</v>
      </c>
      <c r="C151" s="2">
        <v>427</v>
      </c>
      <c r="D151" s="1" t="s">
        <v>418</v>
      </c>
      <c r="E151" s="1" t="s">
        <v>419</v>
      </c>
      <c r="F151" s="2">
        <v>1890</v>
      </c>
      <c r="G151" s="2" t="s">
        <v>10</v>
      </c>
      <c r="H151" s="1">
        <v>641</v>
      </c>
      <c r="I151" s="1">
        <v>24</v>
      </c>
      <c r="J151" s="1">
        <v>186</v>
      </c>
      <c r="K151" s="1">
        <v>101</v>
      </c>
      <c r="L151" s="1">
        <v>5</v>
      </c>
      <c r="M151" s="1">
        <v>2</v>
      </c>
      <c r="N151" s="1">
        <v>22</v>
      </c>
      <c r="O151" s="1">
        <v>15</v>
      </c>
      <c r="P151" s="2" t="s">
        <v>727</v>
      </c>
      <c r="Q151" s="2" t="s">
        <v>727</v>
      </c>
      <c r="R151" s="1">
        <v>9</v>
      </c>
      <c r="S151" s="1">
        <v>2</v>
      </c>
      <c r="T151" s="1">
        <v>0</v>
      </c>
      <c r="U151" s="1">
        <v>1</v>
      </c>
      <c r="V151" s="1">
        <v>7</v>
      </c>
      <c r="W151" s="1">
        <v>0</v>
      </c>
      <c r="X151" s="17">
        <v>10</v>
      </c>
      <c r="Y151" s="1">
        <f t="shared" si="9"/>
        <v>384</v>
      </c>
      <c r="Z151" s="1">
        <f t="shared" si="10"/>
        <v>257</v>
      </c>
      <c r="AA151" s="15">
        <f t="shared" si="11"/>
        <v>0.59906396255850236</v>
      </c>
      <c r="AB151" s="15">
        <f t="shared" si="12"/>
        <v>0.40093603744149764</v>
      </c>
    </row>
    <row r="152" spans="1:29" s="4" customFormat="1" x14ac:dyDescent="0.25">
      <c r="A152" s="2">
        <v>5</v>
      </c>
      <c r="B152" s="2" t="s">
        <v>36</v>
      </c>
      <c r="C152" s="2">
        <v>427</v>
      </c>
      <c r="D152" s="1" t="s">
        <v>418</v>
      </c>
      <c r="E152" s="1" t="s">
        <v>419</v>
      </c>
      <c r="F152" s="2">
        <v>1890</v>
      </c>
      <c r="G152" s="2" t="s">
        <v>11</v>
      </c>
      <c r="H152" s="1">
        <v>641</v>
      </c>
      <c r="I152" s="1">
        <v>24</v>
      </c>
      <c r="J152" s="1">
        <v>187</v>
      </c>
      <c r="K152" s="1">
        <v>132</v>
      </c>
      <c r="L152" s="1">
        <v>7</v>
      </c>
      <c r="M152" s="1">
        <v>1</v>
      </c>
      <c r="N152" s="1">
        <v>18</v>
      </c>
      <c r="O152" s="1">
        <v>4</v>
      </c>
      <c r="P152" s="2" t="s">
        <v>727</v>
      </c>
      <c r="Q152" s="2" t="s">
        <v>727</v>
      </c>
      <c r="R152" s="1">
        <v>13</v>
      </c>
      <c r="S152" s="1">
        <v>3</v>
      </c>
      <c r="T152" s="1">
        <v>1</v>
      </c>
      <c r="U152" s="1">
        <v>0</v>
      </c>
      <c r="V152" s="1">
        <v>9</v>
      </c>
      <c r="W152" s="1">
        <v>0</v>
      </c>
      <c r="X152" s="17">
        <v>16</v>
      </c>
      <c r="Y152" s="1">
        <f t="shared" si="9"/>
        <v>415</v>
      </c>
      <c r="Z152" s="1">
        <f t="shared" si="10"/>
        <v>226</v>
      </c>
      <c r="AA152" s="15">
        <f t="shared" si="11"/>
        <v>0.64742589703588138</v>
      </c>
      <c r="AB152" s="15">
        <f t="shared" si="12"/>
        <v>0.35257410296411856</v>
      </c>
    </row>
    <row r="153" spans="1:29" s="4" customFormat="1" x14ac:dyDescent="0.25">
      <c r="A153" s="2">
        <v>6</v>
      </c>
      <c r="B153" s="2" t="s">
        <v>36</v>
      </c>
      <c r="C153" s="2">
        <v>427</v>
      </c>
      <c r="D153" s="1" t="s">
        <v>418</v>
      </c>
      <c r="E153" s="1" t="s">
        <v>420</v>
      </c>
      <c r="F153" s="2">
        <v>1891</v>
      </c>
      <c r="G153" s="2" t="s">
        <v>10</v>
      </c>
      <c r="H153" s="1">
        <v>636</v>
      </c>
      <c r="I153" s="1">
        <v>20</v>
      </c>
      <c r="J153" s="1">
        <v>159</v>
      </c>
      <c r="K153" s="1">
        <v>110</v>
      </c>
      <c r="L153" s="1">
        <v>8</v>
      </c>
      <c r="M153" s="1">
        <v>4</v>
      </c>
      <c r="N153" s="1">
        <v>32</v>
      </c>
      <c r="O153" s="1">
        <v>12</v>
      </c>
      <c r="P153" s="2" t="s">
        <v>727</v>
      </c>
      <c r="Q153" s="2" t="s">
        <v>727</v>
      </c>
      <c r="R153" s="1">
        <v>6</v>
      </c>
      <c r="S153" s="1">
        <v>1</v>
      </c>
      <c r="T153" s="1">
        <v>0</v>
      </c>
      <c r="U153" s="1">
        <v>0</v>
      </c>
      <c r="V153" s="1">
        <v>9</v>
      </c>
      <c r="W153" s="1">
        <v>0</v>
      </c>
      <c r="X153" s="17">
        <v>10</v>
      </c>
      <c r="Y153" s="1">
        <f t="shared" si="9"/>
        <v>371</v>
      </c>
      <c r="Z153" s="1">
        <f t="shared" si="10"/>
        <v>265</v>
      </c>
      <c r="AA153" s="15">
        <f t="shared" si="11"/>
        <v>0.58333333333333337</v>
      </c>
      <c r="AB153" s="15">
        <f t="shared" si="12"/>
        <v>0.41666666666666669</v>
      </c>
    </row>
    <row r="154" spans="1:29" s="4" customFormat="1" x14ac:dyDescent="0.25">
      <c r="A154" s="2">
        <v>7</v>
      </c>
      <c r="B154" s="2" t="s">
        <v>36</v>
      </c>
      <c r="C154" s="2">
        <v>427</v>
      </c>
      <c r="D154" s="1" t="s">
        <v>418</v>
      </c>
      <c r="E154" s="1" t="s">
        <v>420</v>
      </c>
      <c r="F154" s="2">
        <v>1891</v>
      </c>
      <c r="G154" s="2" t="s">
        <v>11</v>
      </c>
      <c r="H154" s="1">
        <v>637</v>
      </c>
      <c r="I154" s="1">
        <v>25</v>
      </c>
      <c r="J154" s="1">
        <v>147</v>
      </c>
      <c r="K154" s="1">
        <v>122</v>
      </c>
      <c r="L154" s="1">
        <v>3</v>
      </c>
      <c r="M154" s="1">
        <v>3</v>
      </c>
      <c r="N154" s="1">
        <v>39</v>
      </c>
      <c r="O154" s="1">
        <v>5</v>
      </c>
      <c r="P154" s="2" t="s">
        <v>727</v>
      </c>
      <c r="Q154" s="2" t="s">
        <v>727</v>
      </c>
      <c r="R154" s="1">
        <v>12</v>
      </c>
      <c r="S154" s="1">
        <v>4</v>
      </c>
      <c r="T154" s="1">
        <v>0</v>
      </c>
      <c r="U154" s="1">
        <v>2</v>
      </c>
      <c r="V154" s="1">
        <v>5</v>
      </c>
      <c r="W154" s="1">
        <v>0</v>
      </c>
      <c r="X154" s="17">
        <v>18</v>
      </c>
      <c r="Y154" s="1">
        <f t="shared" si="9"/>
        <v>385</v>
      </c>
      <c r="Z154" s="1">
        <f t="shared" si="10"/>
        <v>252</v>
      </c>
      <c r="AA154" s="15">
        <f t="shared" si="11"/>
        <v>0.60439560439560436</v>
      </c>
      <c r="AB154" s="15">
        <f t="shared" si="12"/>
        <v>0.39560439560439559</v>
      </c>
    </row>
    <row r="155" spans="1:29" s="4" customFormat="1" x14ac:dyDescent="0.25">
      <c r="A155" s="2">
        <v>8</v>
      </c>
      <c r="B155" s="2" t="s">
        <v>36</v>
      </c>
      <c r="C155" s="2">
        <v>427</v>
      </c>
      <c r="D155" s="1" t="s">
        <v>418</v>
      </c>
      <c r="E155" s="1" t="s">
        <v>421</v>
      </c>
      <c r="F155" s="2">
        <v>1892</v>
      </c>
      <c r="G155" s="2" t="s">
        <v>10</v>
      </c>
      <c r="H155" s="1">
        <v>480</v>
      </c>
      <c r="I155" s="1">
        <v>25</v>
      </c>
      <c r="J155" s="1">
        <v>117</v>
      </c>
      <c r="K155" s="1">
        <v>48</v>
      </c>
      <c r="L155" s="1">
        <v>16</v>
      </c>
      <c r="M155" s="1">
        <v>1</v>
      </c>
      <c r="N155" s="1">
        <v>28</v>
      </c>
      <c r="O155" s="1">
        <v>1</v>
      </c>
      <c r="P155" s="2" t="s">
        <v>727</v>
      </c>
      <c r="Q155" s="2" t="s">
        <v>727</v>
      </c>
      <c r="R155" s="1">
        <v>7</v>
      </c>
      <c r="S155" s="1">
        <v>2</v>
      </c>
      <c r="T155" s="1">
        <v>0</v>
      </c>
      <c r="U155" s="1">
        <v>1</v>
      </c>
      <c r="V155" s="1">
        <v>11</v>
      </c>
      <c r="W155" s="1">
        <v>0</v>
      </c>
      <c r="X155" s="17">
        <v>4</v>
      </c>
      <c r="Y155" s="1">
        <f t="shared" si="9"/>
        <v>261</v>
      </c>
      <c r="Z155" s="1">
        <f t="shared" si="10"/>
        <v>219</v>
      </c>
      <c r="AA155" s="15">
        <f t="shared" si="11"/>
        <v>0.54374999999999996</v>
      </c>
      <c r="AB155" s="15">
        <f t="shared" si="12"/>
        <v>0.45624999999999999</v>
      </c>
    </row>
    <row r="156" spans="1:29" s="4" customFormat="1" x14ac:dyDescent="0.25">
      <c r="A156" s="2">
        <v>9</v>
      </c>
      <c r="B156" s="2" t="s">
        <v>36</v>
      </c>
      <c r="C156" s="2">
        <v>427</v>
      </c>
      <c r="D156" s="1" t="s">
        <v>418</v>
      </c>
      <c r="E156" s="1" t="s">
        <v>421</v>
      </c>
      <c r="F156" s="2">
        <v>1892</v>
      </c>
      <c r="G156" s="2" t="s">
        <v>11</v>
      </c>
      <c r="H156" s="1">
        <v>481</v>
      </c>
      <c r="I156" s="1">
        <v>18</v>
      </c>
      <c r="J156" s="1">
        <v>146</v>
      </c>
      <c r="K156" s="1">
        <v>58</v>
      </c>
      <c r="L156" s="1">
        <v>6</v>
      </c>
      <c r="M156" s="1">
        <v>3</v>
      </c>
      <c r="N156" s="1">
        <v>24</v>
      </c>
      <c r="O156" s="1">
        <v>4</v>
      </c>
      <c r="P156" s="2" t="s">
        <v>727</v>
      </c>
      <c r="Q156" s="2" t="s">
        <v>727</v>
      </c>
      <c r="R156" s="1">
        <v>6</v>
      </c>
      <c r="S156" s="1">
        <v>3</v>
      </c>
      <c r="T156" s="1">
        <v>0</v>
      </c>
      <c r="U156" s="1">
        <v>0</v>
      </c>
      <c r="V156" s="1">
        <v>11</v>
      </c>
      <c r="W156" s="1">
        <v>0</v>
      </c>
      <c r="X156" s="17">
        <v>6</v>
      </c>
      <c r="Y156" s="1">
        <f t="shared" si="9"/>
        <v>285</v>
      </c>
      <c r="Z156" s="1">
        <f t="shared" si="10"/>
        <v>196</v>
      </c>
      <c r="AA156" s="15">
        <f t="shared" si="11"/>
        <v>0.59251559251559249</v>
      </c>
      <c r="AB156" s="15">
        <f t="shared" si="12"/>
        <v>0.40748440748440751</v>
      </c>
    </row>
    <row r="157" spans="1:29" s="4" customFormat="1" x14ac:dyDescent="0.25">
      <c r="A157" s="2">
        <v>10</v>
      </c>
      <c r="B157" s="2" t="s">
        <v>36</v>
      </c>
      <c r="C157" s="2">
        <v>427</v>
      </c>
      <c r="D157" s="1" t="s">
        <v>418</v>
      </c>
      <c r="E157" s="1" t="s">
        <v>422</v>
      </c>
      <c r="F157" s="2">
        <v>1893</v>
      </c>
      <c r="G157" s="2" t="s">
        <v>10</v>
      </c>
      <c r="H157" s="1">
        <v>508</v>
      </c>
      <c r="I157" s="1">
        <v>27</v>
      </c>
      <c r="J157" s="1">
        <v>138</v>
      </c>
      <c r="K157" s="1">
        <v>46</v>
      </c>
      <c r="L157" s="1">
        <v>3</v>
      </c>
      <c r="M157" s="1">
        <v>1</v>
      </c>
      <c r="N157" s="1">
        <v>18</v>
      </c>
      <c r="O157" s="1">
        <v>1</v>
      </c>
      <c r="P157" s="2" t="s">
        <v>727</v>
      </c>
      <c r="Q157" s="2" t="s">
        <v>727</v>
      </c>
      <c r="R157" s="1">
        <v>4</v>
      </c>
      <c r="S157" s="1">
        <v>0</v>
      </c>
      <c r="T157" s="1">
        <v>0</v>
      </c>
      <c r="U157" s="1">
        <v>0</v>
      </c>
      <c r="V157" s="1">
        <v>4</v>
      </c>
      <c r="W157" s="1">
        <v>0</v>
      </c>
      <c r="X157" s="17">
        <v>16</v>
      </c>
      <c r="Y157" s="1">
        <f t="shared" si="9"/>
        <v>258</v>
      </c>
      <c r="Z157" s="1">
        <f t="shared" si="10"/>
        <v>250</v>
      </c>
      <c r="AA157" s="15">
        <f t="shared" si="11"/>
        <v>0.50787401574803148</v>
      </c>
      <c r="AB157" s="15">
        <f t="shared" si="12"/>
        <v>0.49212598425196852</v>
      </c>
    </row>
    <row r="158" spans="1:29" s="4" customFormat="1" x14ac:dyDescent="0.25">
      <c r="A158" s="2">
        <v>11</v>
      </c>
      <c r="B158" s="2" t="s">
        <v>36</v>
      </c>
      <c r="C158" s="2">
        <v>427</v>
      </c>
      <c r="D158" s="1" t="s">
        <v>418</v>
      </c>
      <c r="E158" s="1" t="s">
        <v>422</v>
      </c>
      <c r="F158" s="2">
        <v>1893</v>
      </c>
      <c r="G158" s="2" t="s">
        <v>11</v>
      </c>
      <c r="H158" s="1">
        <v>508</v>
      </c>
      <c r="I158" s="1">
        <v>19</v>
      </c>
      <c r="J158" s="1">
        <v>146</v>
      </c>
      <c r="K158" s="1">
        <v>45</v>
      </c>
      <c r="L158" s="1">
        <v>3</v>
      </c>
      <c r="M158" s="1">
        <v>1</v>
      </c>
      <c r="N158" s="1">
        <v>20</v>
      </c>
      <c r="O158" s="1">
        <v>0</v>
      </c>
      <c r="P158" s="2" t="s">
        <v>727</v>
      </c>
      <c r="Q158" s="2" t="s">
        <v>727</v>
      </c>
      <c r="R158" s="1">
        <v>3</v>
      </c>
      <c r="S158" s="1">
        <v>5</v>
      </c>
      <c r="T158" s="1">
        <v>1</v>
      </c>
      <c r="U158" s="1">
        <v>1</v>
      </c>
      <c r="V158" s="1">
        <v>11</v>
      </c>
      <c r="W158" s="1">
        <v>0</v>
      </c>
      <c r="X158" s="17">
        <v>6</v>
      </c>
      <c r="Y158" s="1">
        <f t="shared" si="9"/>
        <v>261</v>
      </c>
      <c r="Z158" s="1">
        <f t="shared" si="10"/>
        <v>247</v>
      </c>
      <c r="AA158" s="15">
        <f t="shared" si="11"/>
        <v>0.51377952755905509</v>
      </c>
      <c r="AB158" s="15">
        <f t="shared" si="12"/>
        <v>0.48622047244094491</v>
      </c>
    </row>
    <row r="159" spans="1:29" s="4" customFormat="1" x14ac:dyDescent="0.25">
      <c r="A159" s="2">
        <v>12</v>
      </c>
      <c r="B159" s="2" t="s">
        <v>36</v>
      </c>
      <c r="C159" s="2">
        <v>427</v>
      </c>
      <c r="D159" s="1" t="s">
        <v>418</v>
      </c>
      <c r="E159" s="1" t="s">
        <v>422</v>
      </c>
      <c r="F159" s="2">
        <v>1893</v>
      </c>
      <c r="G159" s="2" t="s">
        <v>12</v>
      </c>
      <c r="H159" s="1">
        <v>509</v>
      </c>
      <c r="I159" s="1">
        <v>16</v>
      </c>
      <c r="J159" s="1">
        <v>134</v>
      </c>
      <c r="K159" s="1">
        <v>40</v>
      </c>
      <c r="L159" s="1">
        <v>4</v>
      </c>
      <c r="M159" s="1">
        <v>2</v>
      </c>
      <c r="N159" s="1">
        <v>45</v>
      </c>
      <c r="O159" s="1">
        <v>4</v>
      </c>
      <c r="P159" s="2" t="s">
        <v>727</v>
      </c>
      <c r="Q159" s="2" t="s">
        <v>727</v>
      </c>
      <c r="R159" s="1">
        <v>2</v>
      </c>
      <c r="S159" s="1">
        <v>1</v>
      </c>
      <c r="T159" s="1">
        <v>0</v>
      </c>
      <c r="U159" s="1">
        <v>2</v>
      </c>
      <c r="V159" s="1">
        <v>11</v>
      </c>
      <c r="W159" s="1">
        <v>0</v>
      </c>
      <c r="X159" s="17">
        <v>10</v>
      </c>
      <c r="Y159" s="1">
        <f t="shared" ref="Y159:Y187" si="23">SUM(I159:X159)</f>
        <v>271</v>
      </c>
      <c r="Z159" s="1">
        <f t="shared" ref="Z159:Z187" si="24">H159-Y159</f>
        <v>238</v>
      </c>
      <c r="AA159" s="15">
        <f t="shared" ref="AA159:AA187" si="25">Y159/H159</f>
        <v>0.53241650294695486</v>
      </c>
      <c r="AB159" s="15">
        <f t="shared" ref="AB159:AB187" si="26">Z159/H159</f>
        <v>0.46758349705304519</v>
      </c>
    </row>
    <row r="160" spans="1:29" s="4" customFormat="1" x14ac:dyDescent="0.25">
      <c r="A160" s="2">
        <v>13</v>
      </c>
      <c r="B160" s="2" t="s">
        <v>36</v>
      </c>
      <c r="C160" s="2">
        <v>427</v>
      </c>
      <c r="D160" s="1" t="s">
        <v>418</v>
      </c>
      <c r="E160" s="1" t="s">
        <v>423</v>
      </c>
      <c r="F160" s="2">
        <v>1894</v>
      </c>
      <c r="G160" s="2" t="s">
        <v>10</v>
      </c>
      <c r="H160" s="1">
        <v>666</v>
      </c>
      <c r="I160" s="1">
        <v>21</v>
      </c>
      <c r="J160" s="1">
        <v>222</v>
      </c>
      <c r="K160" s="1">
        <v>132</v>
      </c>
      <c r="L160" s="1">
        <v>6</v>
      </c>
      <c r="M160" s="1">
        <v>0</v>
      </c>
      <c r="N160" s="1">
        <v>45</v>
      </c>
      <c r="O160" s="1">
        <v>3</v>
      </c>
      <c r="P160" s="2" t="s">
        <v>727</v>
      </c>
      <c r="Q160" s="2" t="s">
        <v>727</v>
      </c>
      <c r="R160" s="1">
        <v>9</v>
      </c>
      <c r="S160" s="1">
        <v>5</v>
      </c>
      <c r="T160" s="1">
        <v>0</v>
      </c>
      <c r="U160" s="1">
        <v>3</v>
      </c>
      <c r="V160" s="1">
        <v>20</v>
      </c>
      <c r="W160" s="1">
        <v>0</v>
      </c>
      <c r="X160" s="17">
        <v>9</v>
      </c>
      <c r="Y160" s="1">
        <f t="shared" si="23"/>
        <v>475</v>
      </c>
      <c r="Z160" s="1">
        <f t="shared" si="24"/>
        <v>191</v>
      </c>
      <c r="AA160" s="15">
        <f t="shared" si="25"/>
        <v>0.71321321321321318</v>
      </c>
      <c r="AB160" s="15">
        <f t="shared" si="26"/>
        <v>0.28678678678678676</v>
      </c>
    </row>
    <row r="161" spans="1:29" s="4" customFormat="1" x14ac:dyDescent="0.25">
      <c r="A161" s="2">
        <v>14</v>
      </c>
      <c r="B161" s="2" t="s">
        <v>36</v>
      </c>
      <c r="C161" s="2">
        <v>427</v>
      </c>
      <c r="D161" s="1" t="s">
        <v>418</v>
      </c>
      <c r="E161" s="1" t="s">
        <v>423</v>
      </c>
      <c r="F161" s="2">
        <v>1894</v>
      </c>
      <c r="G161" s="2" t="s">
        <v>11</v>
      </c>
      <c r="H161" s="1">
        <v>666</v>
      </c>
      <c r="I161" s="1">
        <v>25</v>
      </c>
      <c r="J161" s="1">
        <v>196</v>
      </c>
      <c r="K161" s="1">
        <v>153</v>
      </c>
      <c r="L161" s="1">
        <v>2</v>
      </c>
      <c r="M161" s="1">
        <v>4</v>
      </c>
      <c r="N161" s="1">
        <v>35</v>
      </c>
      <c r="O161" s="1">
        <v>6</v>
      </c>
      <c r="P161" s="2" t="s">
        <v>727</v>
      </c>
      <c r="Q161" s="2" t="s">
        <v>727</v>
      </c>
      <c r="R161" s="1">
        <v>7</v>
      </c>
      <c r="S161" s="1">
        <v>2</v>
      </c>
      <c r="T161" s="1">
        <v>0</v>
      </c>
      <c r="U161" s="1">
        <v>3</v>
      </c>
      <c r="V161" s="1">
        <v>15</v>
      </c>
      <c r="W161" s="1">
        <v>0</v>
      </c>
      <c r="X161" s="17">
        <v>9</v>
      </c>
      <c r="Y161" s="1">
        <f t="shared" si="23"/>
        <v>457</v>
      </c>
      <c r="Z161" s="1">
        <f t="shared" si="24"/>
        <v>209</v>
      </c>
      <c r="AA161" s="15">
        <f t="shared" si="25"/>
        <v>0.68618618618618621</v>
      </c>
      <c r="AB161" s="15">
        <f t="shared" si="26"/>
        <v>0.31381381381381379</v>
      </c>
    </row>
    <row r="162" spans="1:29" s="4" customFormat="1" x14ac:dyDescent="0.25">
      <c r="A162" s="2">
        <v>15</v>
      </c>
      <c r="B162" s="2" t="s">
        <v>36</v>
      </c>
      <c r="C162" s="2">
        <v>427</v>
      </c>
      <c r="D162" s="1" t="s">
        <v>418</v>
      </c>
      <c r="E162" s="1" t="s">
        <v>424</v>
      </c>
      <c r="F162" s="2">
        <v>1895</v>
      </c>
      <c r="G162" s="2" t="s">
        <v>10</v>
      </c>
      <c r="H162" s="1">
        <v>573</v>
      </c>
      <c r="I162" s="1">
        <v>30</v>
      </c>
      <c r="J162" s="1">
        <v>230</v>
      </c>
      <c r="K162" s="1">
        <v>157</v>
      </c>
      <c r="L162" s="1">
        <v>0</v>
      </c>
      <c r="M162" s="1">
        <v>3</v>
      </c>
      <c r="N162" s="1">
        <v>12</v>
      </c>
      <c r="O162" s="1">
        <v>3</v>
      </c>
      <c r="P162" s="2" t="s">
        <v>727</v>
      </c>
      <c r="Q162" s="2" t="s">
        <v>727</v>
      </c>
      <c r="R162" s="1">
        <v>14</v>
      </c>
      <c r="S162" s="1">
        <v>3</v>
      </c>
      <c r="T162" s="1">
        <v>0</v>
      </c>
      <c r="U162" s="1">
        <v>3</v>
      </c>
      <c r="V162" s="1">
        <v>5</v>
      </c>
      <c r="W162" s="1">
        <v>0</v>
      </c>
      <c r="X162" s="17">
        <v>3</v>
      </c>
      <c r="Y162" s="1">
        <f t="shared" si="23"/>
        <v>463</v>
      </c>
      <c r="Z162" s="1">
        <f t="shared" si="24"/>
        <v>110</v>
      </c>
      <c r="AA162" s="15">
        <f t="shared" si="25"/>
        <v>0.80802792321116923</v>
      </c>
      <c r="AB162" s="15">
        <f t="shared" si="26"/>
        <v>0.19197207678883071</v>
      </c>
    </row>
    <row r="163" spans="1:29" s="4" customFormat="1" x14ac:dyDescent="0.25">
      <c r="A163" s="2">
        <v>16</v>
      </c>
      <c r="B163" s="2" t="s">
        <v>36</v>
      </c>
      <c r="C163" s="2">
        <v>427</v>
      </c>
      <c r="D163" s="1" t="s">
        <v>418</v>
      </c>
      <c r="E163" s="1" t="s">
        <v>424</v>
      </c>
      <c r="F163" s="2">
        <v>1895</v>
      </c>
      <c r="G163" s="2" t="s">
        <v>11</v>
      </c>
      <c r="H163" s="1">
        <v>573</v>
      </c>
      <c r="I163" s="1">
        <v>15</v>
      </c>
      <c r="J163" s="1">
        <v>213</v>
      </c>
      <c r="K163" s="1">
        <v>165</v>
      </c>
      <c r="L163" s="1">
        <v>5</v>
      </c>
      <c r="M163" s="1">
        <v>0</v>
      </c>
      <c r="N163" s="1">
        <v>29</v>
      </c>
      <c r="O163" s="1">
        <v>1</v>
      </c>
      <c r="P163" s="2" t="s">
        <v>727</v>
      </c>
      <c r="Q163" s="2" t="s">
        <v>727</v>
      </c>
      <c r="R163" s="1">
        <v>5</v>
      </c>
      <c r="S163" s="1">
        <v>4</v>
      </c>
      <c r="T163" s="1">
        <v>0</v>
      </c>
      <c r="U163" s="1">
        <v>1</v>
      </c>
      <c r="V163" s="1">
        <v>9</v>
      </c>
      <c r="W163" s="1">
        <v>0</v>
      </c>
      <c r="X163" s="17">
        <v>6</v>
      </c>
      <c r="Y163" s="1">
        <f t="shared" si="23"/>
        <v>453</v>
      </c>
      <c r="Z163" s="1">
        <f t="shared" si="24"/>
        <v>120</v>
      </c>
      <c r="AA163" s="15">
        <f t="shared" si="25"/>
        <v>0.79057591623036649</v>
      </c>
      <c r="AB163" s="15">
        <f t="shared" si="26"/>
        <v>0.20942408376963351</v>
      </c>
    </row>
    <row r="164" spans="1:29" s="4" customFormat="1" x14ac:dyDescent="0.25">
      <c r="A164" s="2">
        <v>17</v>
      </c>
      <c r="B164" s="2" t="s">
        <v>36</v>
      </c>
      <c r="C164" s="2">
        <v>427</v>
      </c>
      <c r="D164" s="1" t="s">
        <v>418</v>
      </c>
      <c r="E164" s="1" t="s">
        <v>425</v>
      </c>
      <c r="F164" s="2">
        <v>1896</v>
      </c>
      <c r="G164" s="2" t="s">
        <v>10</v>
      </c>
      <c r="H164" s="1">
        <v>651</v>
      </c>
      <c r="I164" s="1">
        <v>17</v>
      </c>
      <c r="J164" s="1">
        <v>232</v>
      </c>
      <c r="K164" s="1">
        <v>227</v>
      </c>
      <c r="L164" s="1">
        <v>0</v>
      </c>
      <c r="M164" s="1">
        <v>0</v>
      </c>
      <c r="N164" s="1">
        <v>8</v>
      </c>
      <c r="O164" s="1">
        <v>21</v>
      </c>
      <c r="P164" s="2" t="s">
        <v>727</v>
      </c>
      <c r="Q164" s="2" t="s">
        <v>727</v>
      </c>
      <c r="R164" s="1">
        <v>6</v>
      </c>
      <c r="S164" s="1">
        <v>0</v>
      </c>
      <c r="T164" s="1">
        <v>0</v>
      </c>
      <c r="U164" s="1">
        <v>1</v>
      </c>
      <c r="V164" s="1">
        <v>12</v>
      </c>
      <c r="W164" s="1">
        <v>0</v>
      </c>
      <c r="X164" s="17">
        <v>0</v>
      </c>
      <c r="Y164" s="1">
        <f t="shared" si="23"/>
        <v>524</v>
      </c>
      <c r="Z164" s="1">
        <f t="shared" si="24"/>
        <v>127</v>
      </c>
      <c r="AA164" s="15">
        <f t="shared" si="25"/>
        <v>0.80491551459293398</v>
      </c>
      <c r="AB164" s="15">
        <f t="shared" si="26"/>
        <v>0.19508448540706605</v>
      </c>
    </row>
    <row r="165" spans="1:29" s="4" customFormat="1" x14ac:dyDescent="0.25">
      <c r="A165" s="2">
        <v>18</v>
      </c>
      <c r="B165" s="2" t="s">
        <v>36</v>
      </c>
      <c r="C165" s="2">
        <v>427</v>
      </c>
      <c r="D165" s="1" t="s">
        <v>418</v>
      </c>
      <c r="E165" s="1" t="s">
        <v>62</v>
      </c>
      <c r="F165" s="2">
        <v>1897</v>
      </c>
      <c r="G165" s="2" t="s">
        <v>10</v>
      </c>
      <c r="H165" s="1">
        <v>531</v>
      </c>
      <c r="I165" s="1">
        <v>17</v>
      </c>
      <c r="J165" s="1">
        <v>164</v>
      </c>
      <c r="K165" s="1">
        <v>179</v>
      </c>
      <c r="L165" s="1">
        <v>3</v>
      </c>
      <c r="M165" s="1">
        <v>2</v>
      </c>
      <c r="N165" s="1">
        <v>4</v>
      </c>
      <c r="O165" s="1">
        <v>2</v>
      </c>
      <c r="P165" s="2" t="s">
        <v>727</v>
      </c>
      <c r="Q165" s="2" t="s">
        <v>727</v>
      </c>
      <c r="R165" s="1">
        <v>1</v>
      </c>
      <c r="S165" s="1">
        <v>2</v>
      </c>
      <c r="T165" s="1">
        <v>0</v>
      </c>
      <c r="U165" s="1">
        <v>0</v>
      </c>
      <c r="V165" s="1">
        <v>6</v>
      </c>
      <c r="W165" s="1">
        <v>0</v>
      </c>
      <c r="X165" s="17">
        <v>10</v>
      </c>
      <c r="Y165" s="1">
        <f t="shared" si="23"/>
        <v>390</v>
      </c>
      <c r="Z165" s="1">
        <f t="shared" si="24"/>
        <v>141</v>
      </c>
      <c r="AA165" s="15">
        <f t="shared" si="25"/>
        <v>0.7344632768361582</v>
      </c>
      <c r="AB165" s="15">
        <f t="shared" si="26"/>
        <v>0.2655367231638418</v>
      </c>
    </row>
    <row r="166" spans="1:29" x14ac:dyDescent="0.2">
      <c r="A166" s="16"/>
      <c r="D166" s="128" t="s">
        <v>714</v>
      </c>
      <c r="E166" s="129"/>
      <c r="F166" s="68">
        <f>COUNTIF(G148:G165,"B")</f>
        <v>10</v>
      </c>
      <c r="G166" s="68">
        <f>COUNTA(G148:G165)</f>
        <v>18</v>
      </c>
      <c r="H166" s="69">
        <f>SUM(H148:H165)</f>
        <v>10368</v>
      </c>
      <c r="I166" s="69">
        <f t="shared" ref="I166:X166" si="27">SUM(I148:I165)</f>
        <v>343</v>
      </c>
      <c r="J166" s="69">
        <f t="shared" si="27"/>
        <v>3114</v>
      </c>
      <c r="K166" s="69">
        <f t="shared" si="27"/>
        <v>2417</v>
      </c>
      <c r="L166" s="69">
        <f t="shared" si="27"/>
        <v>72</v>
      </c>
      <c r="M166" s="69">
        <f t="shared" si="27"/>
        <v>28</v>
      </c>
      <c r="N166" s="69">
        <f t="shared" si="27"/>
        <v>522</v>
      </c>
      <c r="O166" s="69">
        <f t="shared" si="27"/>
        <v>83</v>
      </c>
      <c r="P166" s="123" t="s">
        <v>727</v>
      </c>
      <c r="Q166" s="123" t="s">
        <v>727</v>
      </c>
      <c r="R166" s="69">
        <f t="shared" si="27"/>
        <v>136</v>
      </c>
      <c r="S166" s="69">
        <f t="shared" si="27"/>
        <v>41</v>
      </c>
      <c r="T166" s="69">
        <f t="shared" si="27"/>
        <v>2</v>
      </c>
      <c r="U166" s="69">
        <f t="shared" si="27"/>
        <v>22</v>
      </c>
      <c r="V166" s="69">
        <f t="shared" si="27"/>
        <v>169</v>
      </c>
      <c r="W166" s="69">
        <f t="shared" si="27"/>
        <v>0</v>
      </c>
      <c r="X166" s="69">
        <f t="shared" si="27"/>
        <v>145</v>
      </c>
      <c r="Y166" s="70">
        <f t="shared" ref="Y166" si="28">SUM(I166:X166)</f>
        <v>7094</v>
      </c>
      <c r="Z166" s="70">
        <f t="shared" ref="Z166" si="29">H166-Y166</f>
        <v>3274</v>
      </c>
      <c r="AA166" s="71">
        <f t="shared" ref="AA166" si="30">Y166/H166</f>
        <v>0.68422067901234573</v>
      </c>
      <c r="AB166" s="71">
        <f t="shared" ref="AB166" si="31">Z166/H166</f>
        <v>0.31577932098765432</v>
      </c>
      <c r="AC166" s="4"/>
    </row>
    <row r="167" spans="1:29" ht="9.75" customHeight="1" x14ac:dyDescent="0.2">
      <c r="AC167" s="4"/>
    </row>
    <row r="168" spans="1:29" s="32" customFormat="1" x14ac:dyDescent="0.25">
      <c r="A168" s="31"/>
      <c r="B168" s="31"/>
      <c r="C168" s="31"/>
      <c r="E168" s="133" t="s">
        <v>51</v>
      </c>
      <c r="F168" s="134"/>
      <c r="G168" s="134"/>
      <c r="H168" s="134"/>
      <c r="I168" s="63" t="s">
        <v>0</v>
      </c>
      <c r="J168" s="63" t="s">
        <v>1</v>
      </c>
      <c r="K168" s="63" t="s">
        <v>2</v>
      </c>
      <c r="L168" s="63" t="s">
        <v>27</v>
      </c>
      <c r="M168" s="63" t="s">
        <v>3</v>
      </c>
      <c r="N168" s="63" t="s">
        <v>28</v>
      </c>
      <c r="O168" s="63" t="s">
        <v>25</v>
      </c>
      <c r="P168" s="63" t="s">
        <v>29</v>
      </c>
      <c r="Q168" s="63" t="s">
        <v>4</v>
      </c>
      <c r="R168" s="36" t="s">
        <v>26</v>
      </c>
      <c r="S168" s="37" t="s">
        <v>46</v>
      </c>
      <c r="T168" s="37"/>
      <c r="AA168" s="33"/>
      <c r="AB168" s="33"/>
      <c r="AC168" s="4"/>
    </row>
    <row r="169" spans="1:29" s="4" customFormat="1" x14ac:dyDescent="0.2">
      <c r="A169" s="3"/>
      <c r="B169" s="3"/>
      <c r="C169" s="3"/>
      <c r="E169" s="134"/>
      <c r="F169" s="134"/>
      <c r="G169" s="134"/>
      <c r="H169" s="134"/>
      <c r="I169" s="72">
        <v>409</v>
      </c>
      <c r="J169" s="72">
        <v>3199</v>
      </c>
      <c r="K169" s="72">
        <v>2495</v>
      </c>
      <c r="L169" s="72">
        <v>156</v>
      </c>
      <c r="M169" s="72">
        <v>85</v>
      </c>
      <c r="N169" s="72">
        <v>522</v>
      </c>
      <c r="O169" s="72">
        <v>83</v>
      </c>
      <c r="P169" s="72" t="s">
        <v>727</v>
      </c>
      <c r="Q169" s="72" t="s">
        <v>727</v>
      </c>
      <c r="R169" s="82">
        <f>W166</f>
        <v>0</v>
      </c>
      <c r="S169" s="83">
        <f>X166</f>
        <v>145</v>
      </c>
      <c r="T169" s="38"/>
      <c r="AA169" s="10"/>
      <c r="AB169" s="10"/>
    </row>
    <row r="170" spans="1:29" s="4" customFormat="1" ht="9" customHeight="1" x14ac:dyDescent="0.25">
      <c r="A170" s="3"/>
      <c r="B170" s="3"/>
      <c r="C170" s="3"/>
      <c r="F170" s="3"/>
      <c r="G170" s="3"/>
      <c r="H170" s="12"/>
      <c r="I170" s="3"/>
      <c r="J170" s="3"/>
      <c r="K170" s="3"/>
      <c r="L170" s="3"/>
      <c r="M170" s="3"/>
      <c r="N170" s="3"/>
      <c r="O170" s="3"/>
      <c r="P170" s="3"/>
      <c r="Q170" s="3"/>
      <c r="R170" s="39"/>
      <c r="S170" s="40"/>
      <c r="T170" s="40"/>
      <c r="AA170" s="10"/>
      <c r="AB170" s="10"/>
    </row>
    <row r="171" spans="1:29" s="13" customFormat="1" x14ac:dyDescent="0.25">
      <c r="A171" s="34"/>
      <c r="B171" s="34"/>
      <c r="C171" s="34"/>
      <c r="E171" s="133" t="s">
        <v>52</v>
      </c>
      <c r="F171" s="133"/>
      <c r="G171" s="133"/>
      <c r="H171" s="133"/>
      <c r="I171" s="133" t="s">
        <v>530</v>
      </c>
      <c r="J171" s="134"/>
      <c r="K171" s="134"/>
      <c r="L171" s="133" t="s">
        <v>531</v>
      </c>
      <c r="M171" s="133"/>
      <c r="N171" s="63" t="s">
        <v>28</v>
      </c>
      <c r="O171" s="63" t="s">
        <v>25</v>
      </c>
      <c r="P171" s="63" t="s">
        <v>29</v>
      </c>
      <c r="Q171" s="63" t="s">
        <v>4</v>
      </c>
      <c r="AA171" s="35"/>
      <c r="AB171" s="35"/>
      <c r="AC171" s="4"/>
    </row>
    <row r="172" spans="1:29" s="4" customFormat="1" x14ac:dyDescent="0.25">
      <c r="A172" s="3"/>
      <c r="B172" s="3"/>
      <c r="C172" s="3"/>
      <c r="E172" s="133"/>
      <c r="F172" s="133"/>
      <c r="G172" s="133"/>
      <c r="H172" s="133"/>
      <c r="I172" s="135">
        <f>I169+K169+M169</f>
        <v>2989</v>
      </c>
      <c r="J172" s="136"/>
      <c r="K172" s="136"/>
      <c r="L172" s="135">
        <f>J169+L169</f>
        <v>3355</v>
      </c>
      <c r="M172" s="136"/>
      <c r="N172" s="64">
        <f>N169</f>
        <v>522</v>
      </c>
      <c r="O172" s="64">
        <f>O169</f>
        <v>83</v>
      </c>
      <c r="P172" s="64" t="str">
        <f>P169</f>
        <v>N.P.</v>
      </c>
      <c r="Q172" s="64" t="str">
        <f>Q169</f>
        <v>N.P.</v>
      </c>
      <c r="AA172" s="10"/>
      <c r="AB172" s="10"/>
    </row>
    <row r="173" spans="1:29" s="4" customFormat="1" x14ac:dyDescent="0.25">
      <c r="A173" s="3"/>
      <c r="B173" s="3"/>
      <c r="C173" s="3"/>
      <c r="F173" s="3"/>
      <c r="G173" s="3"/>
    </row>
    <row r="174" spans="1:29" x14ac:dyDescent="0.2">
      <c r="AC174" s="4"/>
    </row>
    <row r="175" spans="1:29" s="4" customFormat="1" x14ac:dyDescent="0.25">
      <c r="A175" s="2">
        <v>1</v>
      </c>
      <c r="B175" s="2" t="s">
        <v>36</v>
      </c>
      <c r="C175" s="2">
        <v>513</v>
      </c>
      <c r="D175" s="1" t="s">
        <v>426</v>
      </c>
      <c r="E175" s="1" t="s">
        <v>426</v>
      </c>
      <c r="F175" s="2">
        <v>2190</v>
      </c>
      <c r="G175" s="2" t="s">
        <v>10</v>
      </c>
      <c r="H175" s="1">
        <v>417</v>
      </c>
      <c r="I175" s="1">
        <v>0</v>
      </c>
      <c r="J175" s="1">
        <v>141</v>
      </c>
      <c r="K175" s="1">
        <v>10</v>
      </c>
      <c r="L175" s="1">
        <v>4</v>
      </c>
      <c r="M175" s="1">
        <v>0</v>
      </c>
      <c r="N175" s="1">
        <v>144</v>
      </c>
      <c r="O175" s="1">
        <v>0</v>
      </c>
      <c r="P175" s="2" t="s">
        <v>727</v>
      </c>
      <c r="Q175" s="2" t="s">
        <v>727</v>
      </c>
      <c r="R175" s="1">
        <v>0</v>
      </c>
      <c r="S175" s="1">
        <v>0</v>
      </c>
      <c r="T175" s="1">
        <v>0</v>
      </c>
      <c r="U175" s="1">
        <v>0</v>
      </c>
      <c r="V175" s="1">
        <v>2</v>
      </c>
      <c r="W175" s="1">
        <v>0</v>
      </c>
      <c r="X175" s="17">
        <v>1</v>
      </c>
      <c r="Y175" s="1">
        <f t="shared" si="23"/>
        <v>302</v>
      </c>
      <c r="Z175" s="1">
        <f t="shared" si="24"/>
        <v>115</v>
      </c>
      <c r="AA175" s="15">
        <f t="shared" si="25"/>
        <v>0.72422062350119909</v>
      </c>
      <c r="AB175" s="15">
        <f t="shared" si="26"/>
        <v>0.27577937649880097</v>
      </c>
    </row>
    <row r="176" spans="1:29" s="4" customFormat="1" x14ac:dyDescent="0.25">
      <c r="A176" s="2">
        <v>2</v>
      </c>
      <c r="B176" s="2" t="s">
        <v>36</v>
      </c>
      <c r="C176" s="2">
        <v>513</v>
      </c>
      <c r="D176" s="1" t="s">
        <v>426</v>
      </c>
      <c r="E176" s="1" t="s">
        <v>426</v>
      </c>
      <c r="F176" s="2">
        <v>2190</v>
      </c>
      <c r="G176" s="2" t="s">
        <v>11</v>
      </c>
      <c r="H176" s="1">
        <v>417</v>
      </c>
      <c r="I176" s="1">
        <v>0</v>
      </c>
      <c r="J176" s="1">
        <v>177</v>
      </c>
      <c r="K176" s="1">
        <v>4</v>
      </c>
      <c r="L176" s="1">
        <v>0</v>
      </c>
      <c r="M176" s="1">
        <v>0</v>
      </c>
      <c r="N176" s="1">
        <v>138</v>
      </c>
      <c r="O176" s="1">
        <v>0</v>
      </c>
      <c r="P176" s="2" t="s">
        <v>727</v>
      </c>
      <c r="Q176" s="2" t="s">
        <v>727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7">
        <v>2</v>
      </c>
      <c r="Y176" s="1">
        <f t="shared" si="23"/>
        <v>321</v>
      </c>
      <c r="Z176" s="1">
        <f t="shared" si="24"/>
        <v>96</v>
      </c>
      <c r="AA176" s="15">
        <f t="shared" si="25"/>
        <v>0.76978417266187049</v>
      </c>
      <c r="AB176" s="15">
        <f t="shared" si="26"/>
        <v>0.23021582733812951</v>
      </c>
    </row>
    <row r="177" spans="1:29" s="4" customFormat="1" x14ac:dyDescent="0.25">
      <c r="A177" s="2">
        <v>3</v>
      </c>
      <c r="B177" s="2" t="s">
        <v>36</v>
      </c>
      <c r="C177" s="2">
        <v>513</v>
      </c>
      <c r="D177" s="1" t="s">
        <v>426</v>
      </c>
      <c r="E177" s="1" t="s">
        <v>426</v>
      </c>
      <c r="F177" s="2">
        <v>2191</v>
      </c>
      <c r="G177" s="2" t="s">
        <v>10</v>
      </c>
      <c r="H177" s="1">
        <v>533</v>
      </c>
      <c r="I177" s="1">
        <v>1</v>
      </c>
      <c r="J177" s="1">
        <v>155</v>
      </c>
      <c r="K177" s="1">
        <v>7</v>
      </c>
      <c r="L177" s="1">
        <v>3</v>
      </c>
      <c r="M177" s="1">
        <v>0</v>
      </c>
      <c r="N177" s="1">
        <v>191</v>
      </c>
      <c r="O177" s="1">
        <v>1</v>
      </c>
      <c r="P177" s="2" t="s">
        <v>727</v>
      </c>
      <c r="Q177" s="2" t="s">
        <v>727</v>
      </c>
      <c r="R177" s="1">
        <v>0</v>
      </c>
      <c r="S177" s="1">
        <v>0</v>
      </c>
      <c r="T177" s="1">
        <v>0</v>
      </c>
      <c r="U177" s="1">
        <v>0</v>
      </c>
      <c r="V177" s="1">
        <v>1</v>
      </c>
      <c r="W177" s="1">
        <v>0</v>
      </c>
      <c r="X177" s="17">
        <v>7</v>
      </c>
      <c r="Y177" s="1">
        <f t="shared" si="23"/>
        <v>366</v>
      </c>
      <c r="Z177" s="1">
        <f t="shared" si="24"/>
        <v>167</v>
      </c>
      <c r="AA177" s="15">
        <f t="shared" si="25"/>
        <v>0.68667917448405258</v>
      </c>
      <c r="AB177" s="15">
        <f t="shared" si="26"/>
        <v>0.31332082551594748</v>
      </c>
    </row>
    <row r="178" spans="1:29" s="4" customFormat="1" x14ac:dyDescent="0.25">
      <c r="A178" s="2">
        <v>4</v>
      </c>
      <c r="B178" s="2" t="s">
        <v>36</v>
      </c>
      <c r="C178" s="2">
        <v>513</v>
      </c>
      <c r="D178" s="1" t="s">
        <v>426</v>
      </c>
      <c r="E178" s="1" t="s">
        <v>426</v>
      </c>
      <c r="F178" s="2">
        <v>2191</v>
      </c>
      <c r="G178" s="2" t="s">
        <v>11</v>
      </c>
      <c r="H178" s="1">
        <v>534</v>
      </c>
      <c r="I178" s="1">
        <v>0</v>
      </c>
      <c r="J178" s="1">
        <v>160</v>
      </c>
      <c r="K178" s="1">
        <v>9</v>
      </c>
      <c r="L178" s="1">
        <v>0</v>
      </c>
      <c r="M178" s="1">
        <v>2</v>
      </c>
      <c r="N178" s="1">
        <v>208</v>
      </c>
      <c r="O178" s="1">
        <v>0</v>
      </c>
      <c r="P178" s="2" t="s">
        <v>727</v>
      </c>
      <c r="Q178" s="2" t="s">
        <v>727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7">
        <v>8</v>
      </c>
      <c r="Y178" s="1">
        <f t="shared" si="23"/>
        <v>387</v>
      </c>
      <c r="Z178" s="1">
        <f t="shared" si="24"/>
        <v>147</v>
      </c>
      <c r="AA178" s="15">
        <f t="shared" si="25"/>
        <v>0.7247191011235955</v>
      </c>
      <c r="AB178" s="15">
        <f t="shared" si="26"/>
        <v>0.2752808988764045</v>
      </c>
    </row>
    <row r="179" spans="1:29" s="4" customFormat="1" x14ac:dyDescent="0.25">
      <c r="A179" s="2">
        <v>5</v>
      </c>
      <c r="B179" s="2" t="s">
        <v>36</v>
      </c>
      <c r="C179" s="2">
        <v>513</v>
      </c>
      <c r="D179" s="1" t="s">
        <v>426</v>
      </c>
      <c r="E179" s="1" t="s">
        <v>426</v>
      </c>
      <c r="F179" s="2">
        <v>2192</v>
      </c>
      <c r="G179" s="2" t="s">
        <v>10</v>
      </c>
      <c r="H179" s="1">
        <v>639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2" t="s">
        <v>727</v>
      </c>
      <c r="Q179" s="2" t="s">
        <v>727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7">
        <v>0</v>
      </c>
      <c r="Y179" s="1">
        <f t="shared" si="23"/>
        <v>0</v>
      </c>
      <c r="Z179" s="1">
        <f t="shared" si="24"/>
        <v>639</v>
      </c>
      <c r="AA179" s="15">
        <f t="shared" si="25"/>
        <v>0</v>
      </c>
      <c r="AB179" s="15">
        <f t="shared" si="26"/>
        <v>1</v>
      </c>
    </row>
    <row r="180" spans="1:29" s="4" customFormat="1" x14ac:dyDescent="0.25">
      <c r="A180" s="2">
        <v>6</v>
      </c>
      <c r="B180" s="2" t="s">
        <v>36</v>
      </c>
      <c r="C180" s="2">
        <v>513</v>
      </c>
      <c r="D180" s="1" t="s">
        <v>426</v>
      </c>
      <c r="E180" s="1" t="s">
        <v>426</v>
      </c>
      <c r="F180" s="2">
        <v>2192</v>
      </c>
      <c r="G180" s="2" t="s">
        <v>11</v>
      </c>
      <c r="H180" s="1">
        <v>639</v>
      </c>
      <c r="I180" s="1">
        <v>0</v>
      </c>
      <c r="J180" s="1">
        <v>203</v>
      </c>
      <c r="K180" s="1">
        <v>8</v>
      </c>
      <c r="L180" s="1">
        <v>6</v>
      </c>
      <c r="M180" s="1">
        <v>0</v>
      </c>
      <c r="N180" s="1">
        <v>218</v>
      </c>
      <c r="O180" s="1">
        <v>4</v>
      </c>
      <c r="P180" s="2" t="s">
        <v>727</v>
      </c>
      <c r="Q180" s="2" t="s">
        <v>727</v>
      </c>
      <c r="R180" s="1">
        <v>0</v>
      </c>
      <c r="S180" s="1">
        <v>0</v>
      </c>
      <c r="T180" s="1">
        <v>0</v>
      </c>
      <c r="U180" s="1">
        <v>0</v>
      </c>
      <c r="V180" s="1">
        <v>2</v>
      </c>
      <c r="W180" s="1">
        <v>0</v>
      </c>
      <c r="X180" s="17">
        <v>0</v>
      </c>
      <c r="Y180" s="1">
        <f t="shared" si="23"/>
        <v>441</v>
      </c>
      <c r="Z180" s="1">
        <f t="shared" si="24"/>
        <v>198</v>
      </c>
      <c r="AA180" s="15">
        <f t="shared" si="25"/>
        <v>0.6901408450704225</v>
      </c>
      <c r="AB180" s="15">
        <f t="shared" si="26"/>
        <v>0.30985915492957744</v>
      </c>
    </row>
    <row r="181" spans="1:29" s="4" customFormat="1" x14ac:dyDescent="0.25">
      <c r="A181" s="2">
        <v>7</v>
      </c>
      <c r="B181" s="2" t="s">
        <v>36</v>
      </c>
      <c r="C181" s="2">
        <v>513</v>
      </c>
      <c r="D181" s="1" t="s">
        <v>426</v>
      </c>
      <c r="E181" s="1" t="s">
        <v>426</v>
      </c>
      <c r="F181" s="2">
        <v>2193</v>
      </c>
      <c r="G181" s="2" t="s">
        <v>10</v>
      </c>
      <c r="H181" s="1">
        <v>532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2" t="s">
        <v>727</v>
      </c>
      <c r="Q181" s="2" t="s">
        <v>727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7">
        <v>0</v>
      </c>
      <c r="Y181" s="1">
        <f t="shared" si="23"/>
        <v>0</v>
      </c>
      <c r="Z181" s="1">
        <f t="shared" si="24"/>
        <v>532</v>
      </c>
      <c r="AA181" s="15">
        <f t="shared" si="25"/>
        <v>0</v>
      </c>
      <c r="AB181" s="15">
        <f t="shared" si="26"/>
        <v>1</v>
      </c>
    </row>
    <row r="182" spans="1:29" s="4" customFormat="1" x14ac:dyDescent="0.25">
      <c r="A182" s="2">
        <v>8</v>
      </c>
      <c r="B182" s="2" t="s">
        <v>36</v>
      </c>
      <c r="C182" s="2">
        <v>513</v>
      </c>
      <c r="D182" s="1" t="s">
        <v>426</v>
      </c>
      <c r="E182" s="1" t="s">
        <v>426</v>
      </c>
      <c r="F182" s="2">
        <v>2193</v>
      </c>
      <c r="G182" s="2" t="s">
        <v>11</v>
      </c>
      <c r="H182" s="1">
        <v>533</v>
      </c>
      <c r="I182" s="1">
        <v>0</v>
      </c>
      <c r="J182" s="1">
        <v>188</v>
      </c>
      <c r="K182" s="1">
        <v>6</v>
      </c>
      <c r="L182" s="1">
        <v>0</v>
      </c>
      <c r="M182" s="1">
        <v>0</v>
      </c>
      <c r="N182" s="1">
        <v>200</v>
      </c>
      <c r="O182" s="1">
        <v>0</v>
      </c>
      <c r="P182" s="2" t="s">
        <v>727</v>
      </c>
      <c r="Q182" s="2" t="s">
        <v>727</v>
      </c>
      <c r="R182" s="1">
        <v>0</v>
      </c>
      <c r="S182" s="1">
        <v>0</v>
      </c>
      <c r="T182" s="1">
        <v>0</v>
      </c>
      <c r="U182" s="1">
        <v>1</v>
      </c>
      <c r="V182" s="1">
        <v>0</v>
      </c>
      <c r="W182" s="1">
        <v>0</v>
      </c>
      <c r="X182" s="17">
        <v>0</v>
      </c>
      <c r="Y182" s="1">
        <f t="shared" si="23"/>
        <v>395</v>
      </c>
      <c r="Z182" s="1">
        <f t="shared" si="24"/>
        <v>138</v>
      </c>
      <c r="AA182" s="15">
        <f t="shared" si="25"/>
        <v>0.74108818011257038</v>
      </c>
      <c r="AB182" s="15">
        <f t="shared" si="26"/>
        <v>0.25891181988742962</v>
      </c>
    </row>
    <row r="183" spans="1:29" s="4" customFormat="1" x14ac:dyDescent="0.25">
      <c r="A183" s="2">
        <v>9</v>
      </c>
      <c r="B183" s="2" t="s">
        <v>36</v>
      </c>
      <c r="C183" s="2">
        <v>513</v>
      </c>
      <c r="D183" s="1" t="s">
        <v>426</v>
      </c>
      <c r="E183" s="1" t="s">
        <v>427</v>
      </c>
      <c r="F183" s="2">
        <v>2194</v>
      </c>
      <c r="G183" s="2" t="s">
        <v>10</v>
      </c>
      <c r="H183" s="1">
        <v>675</v>
      </c>
      <c r="I183" s="1">
        <v>2</v>
      </c>
      <c r="J183" s="1">
        <v>244</v>
      </c>
      <c r="K183" s="1">
        <v>38</v>
      </c>
      <c r="L183" s="1">
        <v>0</v>
      </c>
      <c r="M183" s="1">
        <v>0</v>
      </c>
      <c r="N183" s="1">
        <v>156</v>
      </c>
      <c r="O183" s="1">
        <v>0</v>
      </c>
      <c r="P183" s="2" t="s">
        <v>727</v>
      </c>
      <c r="Q183" s="2" t="s">
        <v>727</v>
      </c>
      <c r="R183" s="1">
        <v>1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7">
        <v>9</v>
      </c>
      <c r="Y183" s="1">
        <f t="shared" si="23"/>
        <v>450</v>
      </c>
      <c r="Z183" s="1">
        <f t="shared" si="24"/>
        <v>225</v>
      </c>
      <c r="AA183" s="15">
        <f t="shared" si="25"/>
        <v>0.66666666666666663</v>
      </c>
      <c r="AB183" s="15">
        <f t="shared" si="26"/>
        <v>0.33333333333333331</v>
      </c>
    </row>
    <row r="184" spans="1:29" s="4" customFormat="1" x14ac:dyDescent="0.25">
      <c r="A184" s="2">
        <v>10</v>
      </c>
      <c r="B184" s="2" t="s">
        <v>36</v>
      </c>
      <c r="C184" s="2">
        <v>513</v>
      </c>
      <c r="D184" s="1" t="s">
        <v>426</v>
      </c>
      <c r="E184" s="1" t="s">
        <v>428</v>
      </c>
      <c r="F184" s="2">
        <v>2195</v>
      </c>
      <c r="G184" s="2" t="s">
        <v>10</v>
      </c>
      <c r="H184" s="1">
        <v>562</v>
      </c>
      <c r="I184" s="1">
        <v>0</v>
      </c>
      <c r="J184" s="1">
        <v>276</v>
      </c>
      <c r="K184" s="1">
        <v>17</v>
      </c>
      <c r="L184" s="1">
        <v>2</v>
      </c>
      <c r="M184" s="1">
        <v>0</v>
      </c>
      <c r="N184" s="1">
        <v>122</v>
      </c>
      <c r="O184" s="1">
        <v>0</v>
      </c>
      <c r="P184" s="2" t="s">
        <v>727</v>
      </c>
      <c r="Q184" s="2" t="s">
        <v>727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7">
        <v>1</v>
      </c>
      <c r="Y184" s="1">
        <f t="shared" si="23"/>
        <v>418</v>
      </c>
      <c r="Z184" s="1">
        <f t="shared" si="24"/>
        <v>144</v>
      </c>
      <c r="AA184" s="15">
        <f t="shared" si="25"/>
        <v>0.74377224199288261</v>
      </c>
      <c r="AB184" s="15">
        <f t="shared" si="26"/>
        <v>0.25622775800711745</v>
      </c>
    </row>
    <row r="185" spans="1:29" s="4" customFormat="1" x14ac:dyDescent="0.25">
      <c r="A185" s="2">
        <v>11</v>
      </c>
      <c r="B185" s="2" t="s">
        <v>36</v>
      </c>
      <c r="C185" s="2">
        <v>513</v>
      </c>
      <c r="D185" s="1" t="s">
        <v>426</v>
      </c>
      <c r="E185" s="1" t="s">
        <v>429</v>
      </c>
      <c r="F185" s="2">
        <v>2196</v>
      </c>
      <c r="G185" s="2" t="s">
        <v>10</v>
      </c>
      <c r="H185" s="1">
        <v>254</v>
      </c>
      <c r="I185" s="1">
        <v>0</v>
      </c>
      <c r="J185" s="1">
        <v>118</v>
      </c>
      <c r="K185" s="1">
        <v>0</v>
      </c>
      <c r="L185" s="1">
        <v>1</v>
      </c>
      <c r="M185" s="1">
        <v>0</v>
      </c>
      <c r="N185" s="1">
        <v>109</v>
      </c>
      <c r="O185" s="1">
        <v>0</v>
      </c>
      <c r="P185" s="2" t="s">
        <v>727</v>
      </c>
      <c r="Q185" s="2" t="s">
        <v>727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7">
        <v>0</v>
      </c>
      <c r="Y185" s="1">
        <f t="shared" si="23"/>
        <v>228</v>
      </c>
      <c r="Z185" s="1">
        <f t="shared" si="24"/>
        <v>26</v>
      </c>
      <c r="AA185" s="15">
        <f t="shared" si="25"/>
        <v>0.89763779527559051</v>
      </c>
      <c r="AB185" s="15">
        <f t="shared" si="26"/>
        <v>0.10236220472440945</v>
      </c>
    </row>
    <row r="186" spans="1:29" s="4" customFormat="1" x14ac:dyDescent="0.25">
      <c r="A186" s="2">
        <v>12</v>
      </c>
      <c r="B186" s="2" t="s">
        <v>36</v>
      </c>
      <c r="C186" s="2">
        <v>513</v>
      </c>
      <c r="D186" s="1" t="s">
        <v>426</v>
      </c>
      <c r="E186" s="1" t="s">
        <v>430</v>
      </c>
      <c r="F186" s="2">
        <v>2197</v>
      </c>
      <c r="G186" s="2" t="s">
        <v>10</v>
      </c>
      <c r="H186" s="1">
        <v>150</v>
      </c>
      <c r="I186" s="1">
        <v>0</v>
      </c>
      <c r="J186" s="1">
        <v>73</v>
      </c>
      <c r="K186" s="1">
        <v>12</v>
      </c>
      <c r="L186" s="1">
        <v>0</v>
      </c>
      <c r="M186" s="1">
        <v>0</v>
      </c>
      <c r="N186" s="1">
        <v>34</v>
      </c>
      <c r="O186" s="1">
        <v>0</v>
      </c>
      <c r="P186" s="2" t="s">
        <v>727</v>
      </c>
      <c r="Q186" s="2" t="s">
        <v>727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7">
        <v>0</v>
      </c>
      <c r="Y186" s="1">
        <f t="shared" si="23"/>
        <v>119</v>
      </c>
      <c r="Z186" s="1">
        <f t="shared" si="24"/>
        <v>31</v>
      </c>
      <c r="AA186" s="15">
        <f t="shared" si="25"/>
        <v>0.79333333333333333</v>
      </c>
      <c r="AB186" s="15">
        <f t="shared" si="26"/>
        <v>0.20666666666666667</v>
      </c>
    </row>
    <row r="187" spans="1:29" s="4" customFormat="1" x14ac:dyDescent="0.25">
      <c r="A187" s="2">
        <v>13</v>
      </c>
      <c r="B187" s="2" t="s">
        <v>36</v>
      </c>
      <c r="C187" s="2">
        <v>513</v>
      </c>
      <c r="D187" s="1" t="s">
        <v>426</v>
      </c>
      <c r="E187" s="1" t="s">
        <v>431</v>
      </c>
      <c r="F187" s="2">
        <v>2198</v>
      </c>
      <c r="G187" s="2" t="s">
        <v>10</v>
      </c>
      <c r="H187" s="1">
        <v>231</v>
      </c>
      <c r="I187" s="1">
        <v>0</v>
      </c>
      <c r="J187" s="1">
        <v>72</v>
      </c>
      <c r="K187" s="1">
        <v>2</v>
      </c>
      <c r="L187" s="1">
        <v>0</v>
      </c>
      <c r="M187" s="1">
        <v>0</v>
      </c>
      <c r="N187" s="1">
        <v>96</v>
      </c>
      <c r="O187" s="1">
        <v>0</v>
      </c>
      <c r="P187" s="2" t="s">
        <v>727</v>
      </c>
      <c r="Q187" s="2" t="s">
        <v>727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7">
        <v>2</v>
      </c>
      <c r="Y187" s="1">
        <f t="shared" si="23"/>
        <v>172</v>
      </c>
      <c r="Z187" s="1">
        <f t="shared" si="24"/>
        <v>59</v>
      </c>
      <c r="AA187" s="15">
        <f t="shared" si="25"/>
        <v>0.74458874458874458</v>
      </c>
      <c r="AB187" s="15">
        <f t="shared" si="26"/>
        <v>0.25541125541125542</v>
      </c>
    </row>
    <row r="188" spans="1:29" x14ac:dyDescent="0.2">
      <c r="A188" s="16"/>
      <c r="D188" s="128" t="s">
        <v>715</v>
      </c>
      <c r="E188" s="129"/>
      <c r="F188" s="68">
        <f>COUNTIF(G175:G187,"B")</f>
        <v>9</v>
      </c>
      <c r="G188" s="68">
        <f>COUNTA(G175:G187)</f>
        <v>13</v>
      </c>
      <c r="H188" s="69">
        <f>SUM(H175:H187)</f>
        <v>6116</v>
      </c>
      <c r="I188" s="69">
        <f t="shared" ref="I188:X188" si="32">SUM(I175:I187)</f>
        <v>3</v>
      </c>
      <c r="J188" s="69">
        <f t="shared" si="32"/>
        <v>1807</v>
      </c>
      <c r="K188" s="69">
        <f t="shared" si="32"/>
        <v>113</v>
      </c>
      <c r="L188" s="69">
        <f t="shared" si="32"/>
        <v>16</v>
      </c>
      <c r="M188" s="69">
        <f t="shared" si="32"/>
        <v>2</v>
      </c>
      <c r="N188" s="69">
        <f t="shared" si="32"/>
        <v>1616</v>
      </c>
      <c r="O188" s="69">
        <f t="shared" si="32"/>
        <v>5</v>
      </c>
      <c r="P188" s="123" t="s">
        <v>727</v>
      </c>
      <c r="Q188" s="123" t="s">
        <v>727</v>
      </c>
      <c r="R188" s="69">
        <f t="shared" si="32"/>
        <v>1</v>
      </c>
      <c r="S188" s="69">
        <f t="shared" si="32"/>
        <v>0</v>
      </c>
      <c r="T188" s="69">
        <f t="shared" si="32"/>
        <v>0</v>
      </c>
      <c r="U188" s="69">
        <f t="shared" si="32"/>
        <v>1</v>
      </c>
      <c r="V188" s="69">
        <f t="shared" si="32"/>
        <v>5</v>
      </c>
      <c r="W188" s="69">
        <f t="shared" si="32"/>
        <v>0</v>
      </c>
      <c r="X188" s="69">
        <f t="shared" si="32"/>
        <v>30</v>
      </c>
      <c r="Y188" s="70">
        <f>SUM(I188:X188)</f>
        <v>3599</v>
      </c>
      <c r="Z188" s="70">
        <f>H188-Y188</f>
        <v>2517</v>
      </c>
      <c r="AA188" s="71">
        <f>Y188/H188</f>
        <v>0.58845650752125567</v>
      </c>
      <c r="AB188" s="71">
        <f>Z188/H188</f>
        <v>0.41154349247874428</v>
      </c>
      <c r="AC188" s="4"/>
    </row>
    <row r="189" spans="1:29" ht="9.75" customHeight="1" x14ac:dyDescent="0.2"/>
    <row r="190" spans="1:29" s="32" customFormat="1" ht="12" x14ac:dyDescent="0.25">
      <c r="A190" s="31"/>
      <c r="B190" s="31"/>
      <c r="C190" s="31"/>
      <c r="E190" s="133" t="s">
        <v>51</v>
      </c>
      <c r="F190" s="134"/>
      <c r="G190" s="134"/>
      <c r="H190" s="134"/>
      <c r="I190" s="63" t="s">
        <v>0</v>
      </c>
      <c r="J190" s="63" t="s">
        <v>1</v>
      </c>
      <c r="K190" s="63" t="s">
        <v>2</v>
      </c>
      <c r="L190" s="63" t="s">
        <v>27</v>
      </c>
      <c r="M190" s="63" t="s">
        <v>3</v>
      </c>
      <c r="N190" s="63" t="s">
        <v>28</v>
      </c>
      <c r="O190" s="63" t="s">
        <v>25</v>
      </c>
      <c r="P190" s="63" t="s">
        <v>29</v>
      </c>
      <c r="Q190" s="63" t="s">
        <v>4</v>
      </c>
      <c r="R190" s="36" t="s">
        <v>26</v>
      </c>
      <c r="S190" s="37" t="s">
        <v>46</v>
      </c>
      <c r="T190" s="37"/>
      <c r="AA190" s="33"/>
      <c r="AB190" s="33"/>
    </row>
    <row r="191" spans="1:29" s="4" customFormat="1" x14ac:dyDescent="0.2">
      <c r="A191" s="3"/>
      <c r="B191" s="3"/>
      <c r="C191" s="3"/>
      <c r="E191" s="134"/>
      <c r="F191" s="134"/>
      <c r="G191" s="134"/>
      <c r="H191" s="134"/>
      <c r="I191" s="72">
        <v>3</v>
      </c>
      <c r="J191" s="72">
        <v>1810</v>
      </c>
      <c r="K191" s="72">
        <v>115</v>
      </c>
      <c r="L191" s="72">
        <v>18</v>
      </c>
      <c r="M191" s="72">
        <v>2</v>
      </c>
      <c r="N191" s="72">
        <v>1616</v>
      </c>
      <c r="O191" s="72">
        <v>5</v>
      </c>
      <c r="P191" s="72" t="s">
        <v>727</v>
      </c>
      <c r="Q191" s="72" t="s">
        <v>727</v>
      </c>
      <c r="R191" s="82">
        <f>W188</f>
        <v>0</v>
      </c>
      <c r="S191" s="83">
        <f>X188</f>
        <v>30</v>
      </c>
      <c r="T191" s="38"/>
      <c r="AA191" s="10"/>
      <c r="AB191" s="10"/>
    </row>
    <row r="192" spans="1:29" s="4" customFormat="1" ht="10.5" customHeight="1" x14ac:dyDescent="0.25">
      <c r="A192" s="3"/>
      <c r="B192" s="3"/>
      <c r="C192" s="3"/>
      <c r="F192" s="3"/>
      <c r="G192" s="3"/>
      <c r="H192" s="12"/>
      <c r="I192" s="3"/>
      <c r="J192" s="3"/>
      <c r="K192" s="3"/>
      <c r="L192" s="3"/>
      <c r="M192" s="3"/>
      <c r="N192" s="3"/>
      <c r="O192" s="3"/>
      <c r="P192" s="3"/>
      <c r="Q192" s="3"/>
      <c r="R192" s="39"/>
      <c r="S192" s="40"/>
      <c r="T192" s="40"/>
      <c r="AA192" s="10"/>
      <c r="AB192" s="10"/>
    </row>
    <row r="193" spans="1:28" s="13" customFormat="1" ht="12" x14ac:dyDescent="0.25">
      <c r="A193" s="34"/>
      <c r="B193" s="34"/>
      <c r="C193" s="34"/>
      <c r="E193" s="133" t="s">
        <v>52</v>
      </c>
      <c r="F193" s="133"/>
      <c r="G193" s="133"/>
      <c r="H193" s="133"/>
      <c r="I193" s="133" t="s">
        <v>530</v>
      </c>
      <c r="J193" s="134"/>
      <c r="K193" s="134"/>
      <c r="L193" s="133" t="s">
        <v>531</v>
      </c>
      <c r="M193" s="133"/>
      <c r="N193" s="63" t="s">
        <v>28</v>
      </c>
      <c r="O193" s="63" t="s">
        <v>25</v>
      </c>
      <c r="P193" s="63" t="s">
        <v>29</v>
      </c>
      <c r="Q193" s="63" t="s">
        <v>4</v>
      </c>
      <c r="AA193" s="35"/>
      <c r="AB193" s="35"/>
    </row>
    <row r="194" spans="1:28" s="4" customFormat="1" x14ac:dyDescent="0.25">
      <c r="A194" s="3"/>
      <c r="B194" s="3"/>
      <c r="C194" s="3"/>
      <c r="E194" s="133"/>
      <c r="F194" s="133"/>
      <c r="G194" s="133"/>
      <c r="H194" s="133"/>
      <c r="I194" s="135">
        <f>I191+K191+M191</f>
        <v>120</v>
      </c>
      <c r="J194" s="136"/>
      <c r="K194" s="136"/>
      <c r="L194" s="135">
        <f>J191+L191</f>
        <v>1828</v>
      </c>
      <c r="M194" s="136"/>
      <c r="N194" s="64">
        <f>N191</f>
        <v>1616</v>
      </c>
      <c r="O194" s="64">
        <f>O191</f>
        <v>5</v>
      </c>
      <c r="P194" s="64" t="str">
        <f>P191</f>
        <v>N.P.</v>
      </c>
      <c r="Q194" s="64" t="str">
        <f>Q191</f>
        <v>N.P.</v>
      </c>
      <c r="AA194" s="10"/>
      <c r="AB194" s="10"/>
    </row>
    <row r="195" spans="1:28" s="4" customFormat="1" x14ac:dyDescent="0.25">
      <c r="A195" s="3"/>
      <c r="B195" s="3"/>
      <c r="C195" s="3"/>
      <c r="F195" s="3"/>
      <c r="G195" s="3"/>
    </row>
    <row r="196" spans="1:28" s="4" customFormat="1" x14ac:dyDescent="0.25">
      <c r="A196" s="132" t="s">
        <v>730</v>
      </c>
      <c r="B196" s="132"/>
      <c r="C196" s="132"/>
      <c r="D196" s="132"/>
      <c r="E196" s="132"/>
      <c r="F196" s="132"/>
      <c r="G196" s="132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AA196" s="3"/>
      <c r="AB196" s="3"/>
    </row>
  </sheetData>
  <mergeCells count="54">
    <mergeCell ref="A94:AB94"/>
    <mergeCell ref="E190:H191"/>
    <mergeCell ref="E193:H194"/>
    <mergeCell ref="I193:K193"/>
    <mergeCell ref="L193:M193"/>
    <mergeCell ref="I194:K194"/>
    <mergeCell ref="L194:M194"/>
    <mergeCell ref="L146:M146"/>
    <mergeCell ref="E168:H169"/>
    <mergeCell ref="E171:H172"/>
    <mergeCell ref="I171:K171"/>
    <mergeCell ref="L171:M171"/>
    <mergeCell ref="I172:K172"/>
    <mergeCell ref="L172:M172"/>
    <mergeCell ref="AA2:AA3"/>
    <mergeCell ref="E25:H26"/>
    <mergeCell ref="E28:H29"/>
    <mergeCell ref="I28:K28"/>
    <mergeCell ref="L28:M28"/>
    <mergeCell ref="I29:K29"/>
    <mergeCell ref="L29:M29"/>
    <mergeCell ref="D23:E23"/>
    <mergeCell ref="Z1:AB1"/>
    <mergeCell ref="A2:A3"/>
    <mergeCell ref="B2:B3"/>
    <mergeCell ref="C2:C3"/>
    <mergeCell ref="D2:D3"/>
    <mergeCell ref="E2:E3"/>
    <mergeCell ref="F2:F3"/>
    <mergeCell ref="G2:G3"/>
    <mergeCell ref="H2:H3"/>
    <mergeCell ref="I2:Q2"/>
    <mergeCell ref="AB2:AB3"/>
    <mergeCell ref="R2:V2"/>
    <mergeCell ref="W2:W3"/>
    <mergeCell ref="X2:X3"/>
    <mergeCell ref="Y2:Y3"/>
    <mergeCell ref="Z2:Z3"/>
    <mergeCell ref="D87:E87"/>
    <mergeCell ref="D140:E140"/>
    <mergeCell ref="D166:E166"/>
    <mergeCell ref="D188:E188"/>
    <mergeCell ref="A196:Q196"/>
    <mergeCell ref="E89:H90"/>
    <mergeCell ref="E92:H93"/>
    <mergeCell ref="I92:K92"/>
    <mergeCell ref="L92:M92"/>
    <mergeCell ref="I93:K93"/>
    <mergeCell ref="L93:M93"/>
    <mergeCell ref="E142:H143"/>
    <mergeCell ref="E145:H146"/>
    <mergeCell ref="I145:K145"/>
    <mergeCell ref="L145:M145"/>
    <mergeCell ref="I146:K146"/>
  </mergeCells>
  <printOptions horizontalCentered="1"/>
  <pageMargins left="0.59055118110236227" right="0.39370078740157483" top="0.39370078740157483" bottom="0.47244094488188981" header="0.31496062992125984" footer="0.31496062992125984"/>
  <pageSetup paperSize="305" scale="83" firstPageNumber="276" orientation="landscape" useFirstPageNumber="1" r:id="rId1"/>
  <headerFooter>
    <oddFooter>&amp;C&amp;"Humnst777 Cn BT,Normal"&amp;P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20</vt:i4>
      </vt:variant>
    </vt:vector>
  </HeadingPairs>
  <TitlesOfParts>
    <vt:vector size="30" baseType="lpstr">
      <vt:lpstr>Dtto XV</vt:lpstr>
      <vt:lpstr>Dtto XVI</vt:lpstr>
      <vt:lpstr>Dtto XVII</vt:lpstr>
      <vt:lpstr>Dtto XVIII</vt:lpstr>
      <vt:lpstr>Dtto XIX</vt:lpstr>
      <vt:lpstr>Dtto XXI</vt:lpstr>
      <vt:lpstr>Dtto XXII</vt:lpstr>
      <vt:lpstr>Dtto XXIII</vt:lpstr>
      <vt:lpstr>Dtto XXIV</vt:lpstr>
      <vt:lpstr>Dtto XXV</vt:lpstr>
      <vt:lpstr>'Dtto XIX'!Área_de_impresión</vt:lpstr>
      <vt:lpstr>'Dtto XV'!Área_de_impresión</vt:lpstr>
      <vt:lpstr>'Dtto XVI'!Área_de_impresión</vt:lpstr>
      <vt:lpstr>'Dtto XVII'!Área_de_impresión</vt:lpstr>
      <vt:lpstr>'Dtto XVIII'!Área_de_impresión</vt:lpstr>
      <vt:lpstr>'Dtto XXI'!Área_de_impresión</vt:lpstr>
      <vt:lpstr>'Dtto XXII'!Área_de_impresión</vt:lpstr>
      <vt:lpstr>'Dtto XXIII'!Área_de_impresión</vt:lpstr>
      <vt:lpstr>'Dtto XXIV'!Área_de_impresión</vt:lpstr>
      <vt:lpstr>'Dtto XXV'!Área_de_impresión</vt:lpstr>
      <vt:lpstr>'Dtto XIX'!Títulos_a_imprimir</vt:lpstr>
      <vt:lpstr>'Dtto XV'!Títulos_a_imprimir</vt:lpstr>
      <vt:lpstr>'Dtto XVI'!Títulos_a_imprimir</vt:lpstr>
      <vt:lpstr>'Dtto XVII'!Títulos_a_imprimir</vt:lpstr>
      <vt:lpstr>'Dtto XVIII'!Títulos_a_imprimir</vt:lpstr>
      <vt:lpstr>'Dtto XXI'!Títulos_a_imprimir</vt:lpstr>
      <vt:lpstr>'Dtto XXII'!Títulos_a_imprimir</vt:lpstr>
      <vt:lpstr>'Dtto XXIII'!Títulos_a_imprimir</vt:lpstr>
      <vt:lpstr>'Dtto XXIV'!Títulos_a_imprimir</vt:lpstr>
      <vt:lpstr>'Dtto XXV'!Títulos_a_imprimir</vt:lpstr>
    </vt:vector>
  </TitlesOfParts>
  <Company>IEEPCO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IEEPCO</dc:creator>
  <cp:lastModifiedBy>IRVING</cp:lastModifiedBy>
  <cp:lastPrinted>2015-01-08T22:23:44Z</cp:lastPrinted>
  <dcterms:created xsi:type="dcterms:W3CDTF">2013-08-13T16:42:17Z</dcterms:created>
  <dcterms:modified xsi:type="dcterms:W3CDTF">2015-09-09T23:44:08Z</dcterms:modified>
</cp:coreProperties>
</file>