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carvalho\Desktop\Mestrado\"/>
    </mc:Choice>
  </mc:AlternateContent>
  <xr:revisionPtr revIDLastSave="0" documentId="13_ncr:1_{A06F2451-7FF7-4811-A565-AA21F40DC140}" xr6:coauthVersionLast="47" xr6:coauthVersionMax="47" xr10:uidLastSave="{00000000-0000-0000-0000-000000000000}"/>
  <bookViews>
    <workbookView xWindow="20370" yWindow="-120" windowWidth="29040" windowHeight="15840" tabRatio="908" firstSheet="1" activeTab="1" xr2:uid="{B421C36F-36ED-439B-B45D-858599B2174B}"/>
  </bookViews>
  <sheets>
    <sheet name="sumário" sheetId="10" state="hidden" r:id="rId1"/>
    <sheet name="sumário_graf_n_comps" sheetId="18" r:id="rId2"/>
    <sheet name="Planilha2" sheetId="19" state="hidden" r:id="rId3"/>
    <sheet name="sumário_graf_n" sheetId="16" r:id="rId4"/>
    <sheet name="sumário_graf" sheetId="13" state="hidden" r:id="rId5"/>
    <sheet name="cenarios" sheetId="15" r:id="rId6"/>
    <sheet name="fst" sheetId="12" r:id="rId7"/>
    <sheet name="recogna_fulll" sheetId="2" r:id="rId8"/>
    <sheet name="recogna_50words" sheetId="3" r:id="rId9"/>
    <sheet name="fakebr.corpus" sheetId="5" r:id="rId10"/>
    <sheet name="fakebr.corpus_50words" sheetId="6" r:id="rId11"/>
    <sheet name="indices" sheetId="7" state="hidden" r:id="rId12"/>
    <sheet name="bases_indicaores" sheetId="17" r:id="rId13"/>
  </sheets>
  <definedNames>
    <definedName name="_xlnm._FilterDatabase" localSheetId="9" hidden="1">fakebr.corpus!$A$1:$M$383</definedName>
    <definedName name="_xlnm._FilterDatabase" localSheetId="10" hidden="1">fakebr.corpus_50words!$A$1:$M$383</definedName>
    <definedName name="_xlnm._FilterDatabase" localSheetId="11" hidden="1">indices!$A$1:$N$310</definedName>
    <definedName name="_xlnm._FilterDatabase" localSheetId="8" hidden="1">recogna_50words!$A$1:$M$383</definedName>
    <definedName name="_xlnm._FilterDatabase" localSheetId="7" hidden="1">recogna_fulll!$A$1:$M$383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7" i="18" l="1"/>
  <c r="AP8" i="18"/>
  <c r="AP9" i="18"/>
  <c r="AP10" i="18"/>
  <c r="AR7" i="18"/>
  <c r="AR8" i="18"/>
  <c r="AR9" i="18"/>
  <c r="AR10" i="18"/>
  <c r="AT7" i="18"/>
  <c r="AT8" i="18"/>
  <c r="AT9" i="18"/>
  <c r="AT10" i="18"/>
  <c r="AV7" i="18"/>
  <c r="AV8" i="18"/>
  <c r="AV9" i="18"/>
  <c r="AV10" i="18"/>
  <c r="BK10" i="18" l="1"/>
  <c r="BJ10" i="18"/>
  <c r="BI10" i="18"/>
  <c r="BH10" i="18"/>
  <c r="BG10" i="18"/>
  <c r="BF10" i="18"/>
  <c r="BE10" i="18"/>
  <c r="BD10" i="18"/>
  <c r="BK9" i="18"/>
  <c r="BJ9" i="18"/>
  <c r="BI9" i="18"/>
  <c r="BH9" i="18"/>
  <c r="BG9" i="18"/>
  <c r="BF9" i="18"/>
  <c r="BE9" i="18"/>
  <c r="BD9" i="18"/>
  <c r="BK8" i="18"/>
  <c r="BJ8" i="18"/>
  <c r="BI8" i="18"/>
  <c r="BH8" i="18"/>
  <c r="BG8" i="18"/>
  <c r="BF8" i="18"/>
  <c r="BE8" i="18"/>
  <c r="BD8" i="18"/>
  <c r="BK7" i="18"/>
  <c r="BJ7" i="18"/>
  <c r="BI7" i="18"/>
  <c r="BH7" i="18"/>
  <c r="BG7" i="18"/>
  <c r="BF7" i="18"/>
  <c r="BE7" i="18"/>
  <c r="BD7" i="18"/>
  <c r="AW10" i="18"/>
  <c r="AU10" i="18"/>
  <c r="AS10" i="18"/>
  <c r="AQ10" i="18"/>
  <c r="AW9" i="18"/>
  <c r="AU9" i="18"/>
  <c r="AS9" i="18"/>
  <c r="AQ9" i="18"/>
  <c r="AW8" i="18"/>
  <c r="AU8" i="18"/>
  <c r="AS8" i="18"/>
  <c r="AQ8" i="18"/>
  <c r="AW7" i="18"/>
  <c r="AU7" i="18"/>
  <c r="AS7" i="18"/>
  <c r="AQ7" i="18"/>
  <c r="U38" i="18"/>
  <c r="T38" i="18"/>
  <c r="S38" i="18"/>
  <c r="R38" i="18"/>
  <c r="Q38" i="18"/>
  <c r="U37" i="18"/>
  <c r="T37" i="18"/>
  <c r="S37" i="18"/>
  <c r="R37" i="18"/>
  <c r="Q37" i="18"/>
  <c r="U36" i="18"/>
  <c r="T36" i="18"/>
  <c r="S36" i="18"/>
  <c r="R36" i="18"/>
  <c r="Q36" i="18"/>
  <c r="U35" i="18"/>
  <c r="T35" i="18"/>
  <c r="S35" i="18"/>
  <c r="R35" i="18"/>
  <c r="Q35" i="18"/>
  <c r="U29" i="18"/>
  <c r="T29" i="18"/>
  <c r="S29" i="18"/>
  <c r="R29" i="18"/>
  <c r="Q29" i="18"/>
  <c r="U28" i="18"/>
  <c r="T28" i="18"/>
  <c r="S28" i="18"/>
  <c r="R28" i="18"/>
  <c r="Q28" i="18"/>
  <c r="U27" i="18"/>
  <c r="T27" i="18"/>
  <c r="S27" i="18"/>
  <c r="R27" i="18"/>
  <c r="Q27" i="18"/>
  <c r="U26" i="18"/>
  <c r="T26" i="18"/>
  <c r="S26" i="18"/>
  <c r="R26" i="18"/>
  <c r="Q26" i="18"/>
  <c r="U20" i="18"/>
  <c r="T20" i="18"/>
  <c r="S20" i="18"/>
  <c r="R20" i="18"/>
  <c r="Q20" i="18"/>
  <c r="U19" i="18"/>
  <c r="T19" i="18"/>
  <c r="S19" i="18"/>
  <c r="R19" i="18"/>
  <c r="Q19" i="18"/>
  <c r="U18" i="18"/>
  <c r="T18" i="18"/>
  <c r="S18" i="18"/>
  <c r="R18" i="18"/>
  <c r="Q18" i="18"/>
  <c r="U17" i="18"/>
  <c r="T17" i="18"/>
  <c r="S17" i="18"/>
  <c r="R17" i="18"/>
  <c r="Q17" i="18"/>
  <c r="U11" i="18"/>
  <c r="T11" i="18"/>
  <c r="S11" i="18"/>
  <c r="R11" i="18"/>
  <c r="Q11" i="18"/>
  <c r="U10" i="18"/>
  <c r="T10" i="18"/>
  <c r="S10" i="18"/>
  <c r="R10" i="18"/>
  <c r="Q10" i="18"/>
  <c r="U9" i="18"/>
  <c r="T9" i="18"/>
  <c r="S9" i="18"/>
  <c r="R9" i="18"/>
  <c r="Q9" i="18"/>
  <c r="U8" i="18"/>
  <c r="T8" i="18"/>
  <c r="S8" i="18"/>
  <c r="R8" i="18"/>
  <c r="Q8" i="18"/>
  <c r="N38" i="18"/>
  <c r="M38" i="18"/>
  <c r="L38" i="18"/>
  <c r="K38" i="18"/>
  <c r="J38" i="18"/>
  <c r="N37" i="18"/>
  <c r="M37" i="18"/>
  <c r="L37" i="18"/>
  <c r="K37" i="18"/>
  <c r="J37" i="18"/>
  <c r="N36" i="18"/>
  <c r="M36" i="18"/>
  <c r="L36" i="18"/>
  <c r="K36" i="18"/>
  <c r="J36" i="18"/>
  <c r="N35" i="18"/>
  <c r="M35" i="18"/>
  <c r="L35" i="18"/>
  <c r="K35" i="18"/>
  <c r="J35" i="18"/>
  <c r="N29" i="18"/>
  <c r="M29" i="18"/>
  <c r="L29" i="18"/>
  <c r="K29" i="18"/>
  <c r="J29" i="18"/>
  <c r="N28" i="18"/>
  <c r="M28" i="18"/>
  <c r="L28" i="18"/>
  <c r="K28" i="18"/>
  <c r="J28" i="18"/>
  <c r="N27" i="18"/>
  <c r="M27" i="18"/>
  <c r="L27" i="18"/>
  <c r="K27" i="18"/>
  <c r="J27" i="18"/>
  <c r="N26" i="18"/>
  <c r="M26" i="18"/>
  <c r="L26" i="18"/>
  <c r="K26" i="18"/>
  <c r="J26" i="18"/>
  <c r="N20" i="18"/>
  <c r="M20" i="18"/>
  <c r="L20" i="18"/>
  <c r="K20" i="18"/>
  <c r="J20" i="18"/>
  <c r="N19" i="18"/>
  <c r="M19" i="18"/>
  <c r="L19" i="18"/>
  <c r="K19" i="18"/>
  <c r="J19" i="18"/>
  <c r="N18" i="18"/>
  <c r="M18" i="18"/>
  <c r="L18" i="18"/>
  <c r="K18" i="18"/>
  <c r="J18" i="18"/>
  <c r="N17" i="18"/>
  <c r="M17" i="18"/>
  <c r="L17" i="18"/>
  <c r="K17" i="18"/>
  <c r="J17" i="18"/>
  <c r="N11" i="18"/>
  <c r="M11" i="18"/>
  <c r="L11" i="18"/>
  <c r="K11" i="18"/>
  <c r="J11" i="18"/>
  <c r="N10" i="18"/>
  <c r="M10" i="18"/>
  <c r="L10" i="18"/>
  <c r="K10" i="18"/>
  <c r="J10" i="18"/>
  <c r="N9" i="18"/>
  <c r="M9" i="18"/>
  <c r="L9" i="18"/>
  <c r="K9" i="18"/>
  <c r="J9" i="18"/>
  <c r="N8" i="18"/>
  <c r="M8" i="18"/>
  <c r="L8" i="18"/>
  <c r="K8" i="18"/>
  <c r="J8" i="18"/>
  <c r="G38" i="18"/>
  <c r="F38" i="18"/>
  <c r="E38" i="18"/>
  <c r="D38" i="18"/>
  <c r="C38" i="18"/>
  <c r="G37" i="18"/>
  <c r="F37" i="18"/>
  <c r="E37" i="18"/>
  <c r="D37" i="18"/>
  <c r="C37" i="18"/>
  <c r="G36" i="18"/>
  <c r="F36" i="18"/>
  <c r="E36" i="18"/>
  <c r="D36" i="18"/>
  <c r="C36" i="18"/>
  <c r="G35" i="18"/>
  <c r="F35" i="18"/>
  <c r="E35" i="18"/>
  <c r="D35" i="18"/>
  <c r="C35" i="18"/>
  <c r="G29" i="18"/>
  <c r="F29" i="18"/>
  <c r="E29" i="18"/>
  <c r="D29" i="18"/>
  <c r="C29" i="18"/>
  <c r="G28" i="18"/>
  <c r="F28" i="18"/>
  <c r="E28" i="18"/>
  <c r="D28" i="18"/>
  <c r="C28" i="18"/>
  <c r="G27" i="18"/>
  <c r="F27" i="18"/>
  <c r="E27" i="18"/>
  <c r="D27" i="18"/>
  <c r="C27" i="18"/>
  <c r="G26" i="18"/>
  <c r="F26" i="18"/>
  <c r="E26" i="18"/>
  <c r="D26" i="18"/>
  <c r="C26" i="18"/>
  <c r="G20" i="18"/>
  <c r="F20" i="18"/>
  <c r="E20" i="18"/>
  <c r="D20" i="18"/>
  <c r="C20" i="18"/>
  <c r="G19" i="18"/>
  <c r="F19" i="18"/>
  <c r="E19" i="18"/>
  <c r="D19" i="18"/>
  <c r="C19" i="18"/>
  <c r="G18" i="18"/>
  <c r="F18" i="18"/>
  <c r="E18" i="18"/>
  <c r="D18" i="18"/>
  <c r="C18" i="18"/>
  <c r="G17" i="18"/>
  <c r="F17" i="18"/>
  <c r="E17" i="18"/>
  <c r="D17" i="18"/>
  <c r="C17" i="18"/>
  <c r="G11" i="18"/>
  <c r="F11" i="18"/>
  <c r="E11" i="18"/>
  <c r="D11" i="18"/>
  <c r="C11" i="18"/>
  <c r="G10" i="18"/>
  <c r="F10" i="18"/>
  <c r="E10" i="18"/>
  <c r="D10" i="18"/>
  <c r="C10" i="18"/>
  <c r="G9" i="18"/>
  <c r="F9" i="18"/>
  <c r="E9" i="18"/>
  <c r="D9" i="18"/>
  <c r="C9" i="18"/>
  <c r="G8" i="18"/>
  <c r="F8" i="18"/>
  <c r="E8" i="18"/>
  <c r="D8" i="18"/>
  <c r="C8" i="18"/>
  <c r="R32" i="12"/>
  <c r="T47" i="12"/>
  <c r="T46" i="12"/>
  <c r="T45" i="12"/>
  <c r="S45" i="12"/>
  <c r="R45" i="12"/>
  <c r="R44" i="12"/>
  <c r="R43" i="12"/>
  <c r="S42" i="12"/>
  <c r="R42" i="12"/>
  <c r="T41" i="12"/>
  <c r="S41" i="12"/>
  <c r="R41" i="12"/>
  <c r="R40" i="12"/>
  <c r="T40" i="12"/>
  <c r="S40" i="12"/>
  <c r="R26" i="12"/>
  <c r="T26" i="12"/>
  <c r="S26" i="12"/>
  <c r="N39" i="10"/>
  <c r="Q39" i="10" s="1"/>
  <c r="M39" i="10"/>
  <c r="I39" i="10"/>
  <c r="L39" i="10" s="1"/>
  <c r="H39" i="10"/>
  <c r="D39" i="10"/>
  <c r="G39" i="10" s="1"/>
  <c r="C39" i="10"/>
  <c r="Q30" i="10"/>
  <c r="N30" i="10"/>
  <c r="M30" i="10"/>
  <c r="L30" i="10"/>
  <c r="I30" i="10"/>
  <c r="H30" i="10"/>
  <c r="D30" i="10"/>
  <c r="G30" i="10" s="1"/>
  <c r="C30" i="10"/>
  <c r="N21" i="10"/>
  <c r="Q21" i="10" s="1"/>
  <c r="M21" i="10"/>
  <c r="I21" i="10"/>
  <c r="L21" i="10" s="1"/>
  <c r="H21" i="10"/>
  <c r="D21" i="10"/>
  <c r="G21" i="10" s="1"/>
  <c r="C21" i="10"/>
  <c r="N12" i="10"/>
  <c r="I12" i="10"/>
  <c r="D12" i="10"/>
  <c r="T24" i="12"/>
  <c r="S24" i="12"/>
  <c r="R24" i="12"/>
  <c r="T23" i="12"/>
  <c r="S23" i="12"/>
  <c r="R23" i="12"/>
  <c r="T22" i="12"/>
  <c r="S22" i="12"/>
  <c r="R22" i="12"/>
  <c r="T21" i="12"/>
  <c r="S21" i="12"/>
  <c r="R21" i="12"/>
  <c r="T20" i="12"/>
  <c r="S20" i="12"/>
  <c r="R20" i="12"/>
  <c r="T19" i="12"/>
  <c r="S19" i="12"/>
  <c r="R19" i="12"/>
  <c r="T18" i="12"/>
  <c r="S18" i="12"/>
  <c r="R18" i="12"/>
  <c r="T17" i="12"/>
  <c r="S17" i="12"/>
  <c r="R17" i="12"/>
  <c r="T16" i="12"/>
  <c r="S16" i="12"/>
  <c r="R16" i="12"/>
  <c r="T15" i="12"/>
  <c r="S15" i="12"/>
  <c r="R15" i="12"/>
  <c r="T14" i="12"/>
  <c r="S14" i="12"/>
  <c r="R14" i="12"/>
  <c r="T13" i="12"/>
  <c r="S13" i="12"/>
  <c r="R13" i="12"/>
  <c r="T12" i="12"/>
  <c r="S12" i="12"/>
  <c r="R12" i="12"/>
  <c r="T11" i="12"/>
  <c r="S11" i="12"/>
  <c r="R11" i="12"/>
  <c r="T10" i="12"/>
  <c r="S10" i="12"/>
  <c r="R10" i="12"/>
  <c r="T9" i="12"/>
  <c r="S9" i="12"/>
  <c r="R9" i="12"/>
  <c r="T8" i="12"/>
  <c r="S8" i="12"/>
  <c r="R8" i="12"/>
  <c r="T6" i="12"/>
  <c r="S6" i="12"/>
  <c r="R6" i="12"/>
  <c r="T5" i="12"/>
  <c r="S5" i="12"/>
  <c r="R5" i="12"/>
  <c r="T7" i="12"/>
  <c r="S7" i="12"/>
  <c r="R7" i="12"/>
  <c r="S27" i="12" l="1"/>
  <c r="R27" i="12"/>
  <c r="T27" i="12"/>
  <c r="J19" i="12"/>
  <c r="I19" i="12"/>
  <c r="H19" i="12"/>
  <c r="J13" i="12"/>
  <c r="I13" i="12"/>
  <c r="H13" i="12"/>
  <c r="J7" i="12"/>
  <c r="I7" i="12"/>
  <c r="H7" i="12"/>
  <c r="M12" i="10"/>
  <c r="Q12" i="10" s="1"/>
  <c r="L12" i="10"/>
  <c r="H12" i="10"/>
  <c r="G12" i="10"/>
  <c r="C12" i="10"/>
  <c r="M3" i="5"/>
  <c r="L3" i="5"/>
  <c r="K3" i="5"/>
  <c r="M2" i="5"/>
  <c r="L2" i="5"/>
  <c r="K2" i="5"/>
  <c r="L54" i="5"/>
  <c r="L53" i="5"/>
  <c r="L52" i="5"/>
  <c r="K54" i="5"/>
  <c r="K53" i="5"/>
  <c r="K52" i="5"/>
  <c r="L285" i="7"/>
  <c r="M285" i="7"/>
  <c r="N285" i="7"/>
  <c r="L286" i="7"/>
  <c r="M286" i="7"/>
  <c r="N286" i="7"/>
  <c r="L287" i="7"/>
  <c r="M287" i="7"/>
  <c r="N287" i="7"/>
  <c r="N262" i="7"/>
  <c r="M262" i="7"/>
  <c r="L262" i="7"/>
  <c r="N261" i="7"/>
  <c r="M261" i="7"/>
  <c r="L261" i="7"/>
  <c r="N260" i="7"/>
  <c r="M260" i="7"/>
  <c r="L260" i="7"/>
  <c r="N237" i="7"/>
  <c r="M237" i="7"/>
  <c r="L237" i="7"/>
  <c r="N236" i="7"/>
  <c r="M236" i="7"/>
  <c r="L236" i="7"/>
  <c r="N235" i="7"/>
  <c r="M235" i="7"/>
  <c r="L235" i="7"/>
  <c r="N212" i="7"/>
  <c r="M212" i="7"/>
  <c r="L212" i="7"/>
  <c r="N211" i="7"/>
  <c r="M211" i="7"/>
  <c r="L211" i="7"/>
  <c r="N210" i="7"/>
  <c r="M210" i="7"/>
  <c r="L210" i="7"/>
  <c r="N183" i="7"/>
  <c r="M183" i="7"/>
  <c r="L183" i="7"/>
  <c r="N182" i="7"/>
  <c r="M182" i="7"/>
  <c r="L182" i="7"/>
  <c r="N181" i="7"/>
  <c r="M181" i="7"/>
  <c r="L181" i="7"/>
  <c r="N158" i="7"/>
  <c r="M158" i="7"/>
  <c r="L158" i="7"/>
  <c r="N157" i="7"/>
  <c r="M157" i="7"/>
  <c r="L157" i="7"/>
  <c r="N156" i="7"/>
  <c r="M156" i="7"/>
  <c r="L156" i="7"/>
  <c r="N133" i="7"/>
  <c r="M133" i="7"/>
  <c r="L133" i="7"/>
  <c r="N132" i="7"/>
  <c r="M132" i="7"/>
  <c r="L132" i="7"/>
  <c r="N131" i="7"/>
  <c r="M131" i="7"/>
  <c r="L131" i="7"/>
  <c r="L106" i="7"/>
  <c r="M106" i="7"/>
  <c r="N106" i="7"/>
  <c r="L107" i="7"/>
  <c r="M107" i="7"/>
  <c r="N107" i="7"/>
  <c r="N79" i="7"/>
  <c r="M79" i="7"/>
  <c r="L79" i="7"/>
  <c r="N78" i="7"/>
  <c r="M78" i="7"/>
  <c r="L78" i="7"/>
  <c r="N77" i="7"/>
  <c r="M77" i="7"/>
  <c r="L77" i="7"/>
  <c r="N54" i="7"/>
  <c r="M54" i="7"/>
  <c r="L54" i="7"/>
  <c r="N53" i="7"/>
  <c r="M53" i="7"/>
  <c r="L53" i="7"/>
  <c r="N52" i="7"/>
  <c r="M52" i="7"/>
  <c r="L52" i="7"/>
  <c r="N29" i="7"/>
  <c r="M29" i="7"/>
  <c r="L29" i="7"/>
  <c r="N28" i="7"/>
  <c r="M28" i="7"/>
  <c r="L28" i="7"/>
  <c r="N27" i="7"/>
  <c r="M27" i="7"/>
  <c r="L27" i="7"/>
  <c r="M360" i="6"/>
  <c r="L360" i="6"/>
  <c r="K360" i="6"/>
  <c r="M359" i="6"/>
  <c r="L359" i="6"/>
  <c r="K359" i="6"/>
  <c r="M358" i="6"/>
  <c r="L358" i="6"/>
  <c r="K358" i="6"/>
  <c r="M335" i="6"/>
  <c r="L335" i="6"/>
  <c r="K335" i="6"/>
  <c r="M334" i="6"/>
  <c r="L334" i="6"/>
  <c r="K334" i="6"/>
  <c r="M333" i="6"/>
  <c r="L333" i="6"/>
  <c r="K333" i="6"/>
  <c r="M310" i="6"/>
  <c r="L310" i="6"/>
  <c r="K310" i="6"/>
  <c r="M309" i="6"/>
  <c r="L309" i="6"/>
  <c r="K309" i="6"/>
  <c r="M308" i="6"/>
  <c r="L308" i="6"/>
  <c r="K308" i="6"/>
  <c r="M285" i="6"/>
  <c r="L285" i="6"/>
  <c r="K285" i="6"/>
  <c r="M284" i="6"/>
  <c r="L284" i="6"/>
  <c r="K284" i="6"/>
  <c r="M283" i="6"/>
  <c r="L283" i="6"/>
  <c r="K283" i="6"/>
  <c r="M260" i="6"/>
  <c r="L260" i="6"/>
  <c r="K260" i="6"/>
  <c r="M259" i="6"/>
  <c r="L259" i="6"/>
  <c r="K259" i="6"/>
  <c r="M258" i="6"/>
  <c r="L258" i="6"/>
  <c r="K258" i="6"/>
  <c r="M232" i="6"/>
  <c r="L232" i="6"/>
  <c r="K232" i="6"/>
  <c r="M231" i="6"/>
  <c r="L231" i="6"/>
  <c r="K231" i="6"/>
  <c r="M230" i="6"/>
  <c r="L230" i="6"/>
  <c r="K230" i="6"/>
  <c r="M207" i="6"/>
  <c r="L207" i="6"/>
  <c r="K207" i="6"/>
  <c r="M206" i="6"/>
  <c r="L206" i="6"/>
  <c r="K206" i="6"/>
  <c r="M205" i="6"/>
  <c r="L205" i="6"/>
  <c r="K205" i="6"/>
  <c r="M182" i="6"/>
  <c r="L182" i="6"/>
  <c r="K182" i="6"/>
  <c r="M181" i="6"/>
  <c r="L181" i="6"/>
  <c r="K181" i="6"/>
  <c r="M180" i="6"/>
  <c r="L180" i="6"/>
  <c r="K180" i="6"/>
  <c r="M157" i="6"/>
  <c r="L157" i="6"/>
  <c r="K157" i="6"/>
  <c r="M156" i="6"/>
  <c r="L156" i="6"/>
  <c r="K156" i="6"/>
  <c r="M155" i="6"/>
  <c r="L155" i="6"/>
  <c r="K155" i="6"/>
  <c r="M132" i="6"/>
  <c r="L132" i="6"/>
  <c r="K132" i="6"/>
  <c r="M131" i="6"/>
  <c r="L131" i="6"/>
  <c r="K131" i="6"/>
  <c r="M130" i="6"/>
  <c r="L130" i="6"/>
  <c r="K130" i="6"/>
  <c r="M104" i="6"/>
  <c r="L104" i="6"/>
  <c r="K104" i="6"/>
  <c r="M103" i="6"/>
  <c r="L103" i="6"/>
  <c r="K103" i="6"/>
  <c r="M102" i="6"/>
  <c r="L102" i="6"/>
  <c r="K102" i="6"/>
  <c r="M79" i="6"/>
  <c r="L79" i="6"/>
  <c r="K79" i="6"/>
  <c r="M78" i="6"/>
  <c r="L78" i="6"/>
  <c r="K78" i="6"/>
  <c r="M77" i="6"/>
  <c r="L77" i="6"/>
  <c r="K77" i="6"/>
  <c r="M54" i="6"/>
  <c r="L54" i="6"/>
  <c r="K54" i="6"/>
  <c r="M53" i="6"/>
  <c r="L53" i="6"/>
  <c r="K53" i="6"/>
  <c r="M52" i="6"/>
  <c r="L52" i="6"/>
  <c r="K52" i="6"/>
  <c r="M29" i="6"/>
  <c r="L29" i="6"/>
  <c r="K29" i="6"/>
  <c r="M28" i="6"/>
  <c r="L28" i="6"/>
  <c r="K28" i="6"/>
  <c r="M27" i="6"/>
  <c r="L27" i="6"/>
  <c r="K27" i="6"/>
  <c r="M4" i="6"/>
  <c r="L4" i="6"/>
  <c r="K4" i="6"/>
  <c r="M3" i="6"/>
  <c r="L3" i="6"/>
  <c r="K3" i="6"/>
  <c r="M2" i="6"/>
  <c r="L2" i="6"/>
  <c r="K2" i="6"/>
  <c r="M360" i="5"/>
  <c r="L360" i="5"/>
  <c r="K360" i="5"/>
  <c r="M359" i="5"/>
  <c r="L359" i="5"/>
  <c r="K359" i="5"/>
  <c r="M358" i="5"/>
  <c r="L358" i="5"/>
  <c r="K358" i="5"/>
  <c r="M335" i="5"/>
  <c r="L335" i="5"/>
  <c r="K335" i="5"/>
  <c r="M334" i="5"/>
  <c r="L334" i="5"/>
  <c r="K334" i="5"/>
  <c r="M333" i="5"/>
  <c r="L333" i="5"/>
  <c r="K333" i="5"/>
  <c r="M310" i="5"/>
  <c r="L310" i="5"/>
  <c r="K310" i="5"/>
  <c r="M309" i="5"/>
  <c r="L309" i="5"/>
  <c r="K309" i="5"/>
  <c r="M308" i="5"/>
  <c r="L308" i="5"/>
  <c r="K308" i="5"/>
  <c r="M285" i="5"/>
  <c r="L285" i="5"/>
  <c r="K285" i="5"/>
  <c r="M284" i="5"/>
  <c r="L284" i="5"/>
  <c r="K284" i="5"/>
  <c r="M283" i="5"/>
  <c r="L283" i="5"/>
  <c r="K283" i="5"/>
  <c r="M260" i="5"/>
  <c r="L260" i="5"/>
  <c r="K260" i="5"/>
  <c r="M259" i="5"/>
  <c r="L259" i="5"/>
  <c r="K259" i="5"/>
  <c r="M258" i="5"/>
  <c r="L258" i="5"/>
  <c r="K258" i="5"/>
  <c r="M232" i="5"/>
  <c r="L232" i="5"/>
  <c r="K232" i="5"/>
  <c r="M231" i="5"/>
  <c r="L231" i="5"/>
  <c r="K231" i="5"/>
  <c r="M230" i="5"/>
  <c r="L230" i="5"/>
  <c r="K230" i="5"/>
  <c r="M207" i="5"/>
  <c r="L207" i="5"/>
  <c r="K207" i="5"/>
  <c r="M206" i="5"/>
  <c r="L206" i="5"/>
  <c r="K206" i="5"/>
  <c r="M205" i="5"/>
  <c r="L205" i="5"/>
  <c r="K205" i="5"/>
  <c r="M182" i="5"/>
  <c r="L182" i="5"/>
  <c r="K182" i="5"/>
  <c r="M181" i="5"/>
  <c r="L181" i="5"/>
  <c r="K181" i="5"/>
  <c r="M180" i="5"/>
  <c r="L180" i="5"/>
  <c r="K180" i="5"/>
  <c r="M157" i="5"/>
  <c r="L157" i="5"/>
  <c r="K157" i="5"/>
  <c r="M156" i="5"/>
  <c r="L156" i="5"/>
  <c r="K156" i="5"/>
  <c r="M155" i="5"/>
  <c r="L155" i="5"/>
  <c r="K155" i="5"/>
  <c r="M132" i="5"/>
  <c r="L132" i="5"/>
  <c r="K132" i="5"/>
  <c r="M131" i="5"/>
  <c r="L131" i="5"/>
  <c r="K131" i="5"/>
  <c r="M130" i="5"/>
  <c r="L130" i="5"/>
  <c r="K130" i="5"/>
  <c r="M104" i="5"/>
  <c r="L104" i="5"/>
  <c r="K104" i="5"/>
  <c r="M103" i="5"/>
  <c r="L103" i="5"/>
  <c r="K103" i="5"/>
  <c r="M102" i="5"/>
  <c r="L102" i="5"/>
  <c r="K102" i="5"/>
  <c r="M79" i="5"/>
  <c r="L79" i="5"/>
  <c r="K79" i="5"/>
  <c r="M78" i="5"/>
  <c r="L78" i="5"/>
  <c r="K78" i="5"/>
  <c r="M77" i="5"/>
  <c r="L77" i="5"/>
  <c r="K77" i="5"/>
  <c r="M54" i="5"/>
  <c r="M53" i="5"/>
  <c r="M52" i="5"/>
  <c r="M29" i="5"/>
  <c r="L29" i="5"/>
  <c r="K29" i="5"/>
  <c r="M28" i="5"/>
  <c r="L28" i="5"/>
  <c r="K28" i="5"/>
  <c r="M27" i="5"/>
  <c r="L27" i="5"/>
  <c r="K27" i="5"/>
  <c r="M4" i="5"/>
  <c r="L4" i="5"/>
  <c r="K4" i="5"/>
  <c r="M360" i="3"/>
  <c r="L360" i="3"/>
  <c r="K360" i="3"/>
  <c r="M359" i="3"/>
  <c r="L359" i="3"/>
  <c r="K359" i="3"/>
  <c r="M358" i="3"/>
  <c r="L358" i="3"/>
  <c r="K358" i="3"/>
  <c r="M335" i="3"/>
  <c r="L335" i="3"/>
  <c r="K335" i="3"/>
  <c r="M334" i="3"/>
  <c r="L334" i="3"/>
  <c r="K334" i="3"/>
  <c r="M333" i="3"/>
  <c r="L333" i="3"/>
  <c r="K333" i="3"/>
  <c r="M310" i="3"/>
  <c r="L310" i="3"/>
  <c r="K310" i="3"/>
  <c r="M309" i="3"/>
  <c r="L309" i="3"/>
  <c r="K309" i="3"/>
  <c r="M308" i="3"/>
  <c r="L308" i="3"/>
  <c r="K308" i="3"/>
  <c r="M285" i="3"/>
  <c r="L285" i="3"/>
  <c r="K285" i="3"/>
  <c r="M284" i="3"/>
  <c r="L284" i="3"/>
  <c r="K284" i="3"/>
  <c r="M283" i="3"/>
  <c r="L283" i="3"/>
  <c r="K283" i="3"/>
  <c r="M260" i="3"/>
  <c r="L260" i="3"/>
  <c r="K260" i="3"/>
  <c r="M259" i="3"/>
  <c r="L259" i="3"/>
  <c r="K259" i="3"/>
  <c r="M258" i="3"/>
  <c r="L258" i="3"/>
  <c r="K258" i="3"/>
  <c r="M232" i="3"/>
  <c r="L232" i="3"/>
  <c r="K232" i="3"/>
  <c r="M231" i="3"/>
  <c r="L231" i="3"/>
  <c r="K231" i="3"/>
  <c r="M230" i="3"/>
  <c r="L230" i="3"/>
  <c r="K230" i="3"/>
  <c r="M207" i="3"/>
  <c r="L207" i="3"/>
  <c r="K207" i="3"/>
  <c r="M206" i="3"/>
  <c r="L206" i="3"/>
  <c r="K206" i="3"/>
  <c r="M205" i="3"/>
  <c r="L205" i="3"/>
  <c r="K205" i="3"/>
  <c r="M182" i="3"/>
  <c r="L182" i="3"/>
  <c r="K182" i="3"/>
  <c r="M181" i="3"/>
  <c r="L181" i="3"/>
  <c r="K181" i="3"/>
  <c r="M180" i="3"/>
  <c r="L180" i="3"/>
  <c r="K180" i="3"/>
  <c r="M157" i="3"/>
  <c r="L157" i="3"/>
  <c r="K157" i="3"/>
  <c r="M156" i="3"/>
  <c r="L156" i="3"/>
  <c r="K156" i="3"/>
  <c r="M155" i="3"/>
  <c r="L155" i="3"/>
  <c r="K155" i="3"/>
  <c r="M132" i="3"/>
  <c r="L132" i="3"/>
  <c r="K132" i="3"/>
  <c r="M131" i="3"/>
  <c r="L131" i="3"/>
  <c r="K131" i="3"/>
  <c r="M130" i="3"/>
  <c r="L130" i="3"/>
  <c r="K130" i="3"/>
  <c r="M104" i="3"/>
  <c r="L104" i="3"/>
  <c r="K104" i="3"/>
  <c r="M103" i="3"/>
  <c r="L103" i="3"/>
  <c r="K103" i="3"/>
  <c r="M102" i="3"/>
  <c r="L102" i="3"/>
  <c r="K102" i="3"/>
  <c r="M79" i="3"/>
  <c r="L79" i="3"/>
  <c r="K79" i="3"/>
  <c r="M78" i="3"/>
  <c r="L78" i="3"/>
  <c r="K78" i="3"/>
  <c r="M77" i="3"/>
  <c r="L77" i="3"/>
  <c r="K77" i="3"/>
  <c r="M54" i="3"/>
  <c r="L54" i="3"/>
  <c r="K54" i="3"/>
  <c r="M53" i="3"/>
  <c r="L53" i="3"/>
  <c r="K53" i="3"/>
  <c r="M52" i="3"/>
  <c r="L52" i="3"/>
  <c r="K52" i="3"/>
  <c r="M29" i="3"/>
  <c r="L29" i="3"/>
  <c r="K29" i="3"/>
  <c r="M28" i="3"/>
  <c r="L28" i="3"/>
  <c r="K28" i="3"/>
  <c r="M27" i="3"/>
  <c r="L27" i="3"/>
  <c r="K27" i="3"/>
  <c r="M4" i="3"/>
  <c r="L4" i="3"/>
  <c r="K4" i="3"/>
  <c r="M3" i="3"/>
  <c r="L3" i="3"/>
  <c r="K3" i="3"/>
  <c r="M2" i="3"/>
  <c r="L2" i="3"/>
  <c r="K2" i="3"/>
  <c r="M360" i="2"/>
  <c r="L360" i="2"/>
  <c r="K360" i="2"/>
  <c r="M359" i="2"/>
  <c r="L359" i="2"/>
  <c r="K359" i="2"/>
  <c r="M358" i="2"/>
  <c r="L358" i="2"/>
  <c r="K358" i="2"/>
  <c r="M335" i="2"/>
  <c r="L335" i="2"/>
  <c r="K335" i="2"/>
  <c r="M334" i="2"/>
  <c r="L334" i="2"/>
  <c r="K334" i="2"/>
  <c r="M333" i="2"/>
  <c r="L333" i="2"/>
  <c r="K333" i="2"/>
  <c r="M310" i="2"/>
  <c r="L310" i="2"/>
  <c r="K310" i="2"/>
  <c r="M309" i="2"/>
  <c r="L309" i="2"/>
  <c r="K309" i="2"/>
  <c r="M308" i="2"/>
  <c r="L308" i="2"/>
  <c r="K308" i="2"/>
  <c r="M285" i="2"/>
  <c r="L285" i="2"/>
  <c r="K285" i="2"/>
  <c r="M284" i="2"/>
  <c r="L284" i="2"/>
  <c r="K284" i="2"/>
  <c r="M283" i="2"/>
  <c r="L283" i="2"/>
  <c r="K283" i="2"/>
  <c r="M260" i="2"/>
  <c r="L260" i="2"/>
  <c r="K260" i="2"/>
  <c r="M259" i="2"/>
  <c r="L259" i="2"/>
  <c r="K259" i="2"/>
  <c r="M258" i="2"/>
  <c r="L258" i="2"/>
  <c r="K258" i="2"/>
  <c r="M232" i="2"/>
  <c r="L232" i="2"/>
  <c r="K232" i="2"/>
  <c r="M231" i="2"/>
  <c r="L231" i="2"/>
  <c r="K231" i="2"/>
  <c r="M230" i="2"/>
  <c r="L230" i="2"/>
  <c r="K230" i="2"/>
  <c r="M207" i="2"/>
  <c r="L207" i="2"/>
  <c r="K207" i="2"/>
  <c r="M206" i="2"/>
  <c r="L206" i="2"/>
  <c r="K206" i="2"/>
  <c r="M205" i="2"/>
  <c r="L205" i="2"/>
  <c r="K205" i="2"/>
  <c r="M182" i="2"/>
  <c r="L182" i="2"/>
  <c r="K182" i="2"/>
  <c r="M181" i="2"/>
  <c r="L181" i="2"/>
  <c r="K181" i="2"/>
  <c r="M180" i="2"/>
  <c r="L180" i="2"/>
  <c r="K180" i="2"/>
  <c r="M157" i="2"/>
  <c r="L157" i="2"/>
  <c r="K157" i="2"/>
  <c r="M156" i="2"/>
  <c r="L156" i="2"/>
  <c r="K156" i="2"/>
  <c r="M155" i="2"/>
  <c r="L155" i="2"/>
  <c r="K155" i="2"/>
  <c r="M132" i="2"/>
  <c r="L132" i="2"/>
  <c r="K132" i="2"/>
  <c r="M131" i="2"/>
  <c r="L131" i="2"/>
  <c r="K131" i="2"/>
  <c r="M130" i="2"/>
  <c r="L130" i="2"/>
  <c r="K130" i="2"/>
  <c r="M104" i="2"/>
  <c r="L104" i="2"/>
  <c r="K104" i="2"/>
  <c r="M103" i="2"/>
  <c r="L103" i="2"/>
  <c r="K103" i="2"/>
  <c r="M102" i="2"/>
  <c r="L102" i="2"/>
  <c r="K102" i="2"/>
  <c r="M79" i="2"/>
  <c r="L79" i="2"/>
  <c r="K79" i="2"/>
  <c r="M78" i="2"/>
  <c r="L78" i="2"/>
  <c r="K78" i="2"/>
  <c r="M77" i="2"/>
  <c r="L77" i="2"/>
  <c r="K77" i="2"/>
  <c r="M54" i="2"/>
  <c r="L54" i="2"/>
  <c r="K54" i="2"/>
  <c r="M53" i="2"/>
  <c r="L53" i="2"/>
  <c r="K53" i="2"/>
  <c r="M52" i="2"/>
  <c r="L52" i="2"/>
  <c r="K52" i="2"/>
  <c r="M29" i="2"/>
  <c r="L29" i="2"/>
  <c r="K29" i="2"/>
  <c r="M28" i="2"/>
  <c r="L28" i="2"/>
  <c r="K28" i="2"/>
  <c r="M27" i="2"/>
  <c r="L27" i="2"/>
  <c r="K27" i="2"/>
  <c r="N108" i="7"/>
  <c r="M108" i="7"/>
  <c r="L108" i="7"/>
  <c r="N4" i="7"/>
  <c r="M4" i="7"/>
  <c r="L4" i="7"/>
  <c r="N3" i="7"/>
  <c r="M3" i="7"/>
  <c r="L3" i="7"/>
  <c r="N2" i="7"/>
  <c r="M2" i="7"/>
  <c r="L2" i="7"/>
  <c r="M4" i="2"/>
  <c r="L4" i="2"/>
  <c r="K4" i="2"/>
  <c r="M3" i="2"/>
  <c r="L3" i="2"/>
  <c r="K3" i="2"/>
  <c r="M2" i="2"/>
  <c r="L2" i="2"/>
  <c r="K2" i="2"/>
  <c r="R31" i="12" l="1"/>
  <c r="H30" i="12"/>
  <c r="H31" i="12" s="1"/>
</calcChain>
</file>

<file path=xl/sharedStrings.xml><?xml version="1.0" encoding="utf-8"?>
<sst xmlns="http://schemas.openxmlformats.org/spreadsheetml/2006/main" count="6575" uniqueCount="200">
  <si>
    <t>0           </t>
  </si>
  <si>
    <t>1           </t>
  </si>
  <si>
    <t>SVM</t>
  </si>
  <si>
    <t>Modelo</t>
  </si>
  <si>
    <t>Base</t>
  </si>
  <si>
    <t>Recogna</t>
  </si>
  <si>
    <t>k-fold</t>
  </si>
  <si>
    <t>Índices</t>
  </si>
  <si>
    <t>NA</t>
  </si>
  <si>
    <t>30d</t>
  </si>
  <si>
    <t>60d</t>
  </si>
  <si>
    <t>90d</t>
  </si>
  <si>
    <t>0d</t>
  </si>
  <si>
    <t>Naive Bayes</t>
  </si>
  <si>
    <t>Random Forest</t>
  </si>
  <si>
    <t>Recogna_50firstwords</t>
  </si>
  <si>
    <t>Fake.Br Corpus</t>
  </si>
  <si>
    <t>Acurácia</t>
  </si>
  <si>
    <t>Precisão</t>
  </si>
  <si>
    <t>Recall</t>
  </si>
  <si>
    <t>F1-Score</t>
  </si>
  <si>
    <t>-</t>
  </si>
  <si>
    <t>NB</t>
  </si>
  <si>
    <t>RF</t>
  </si>
  <si>
    <t>Recogna 50W</t>
  </si>
  <si>
    <t>Fake.Br Corpus 50W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</si>
  <si>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</si>
  <si>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</si>
  <si>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</si>
  <si>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</si>
  <si>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</si>
  <si>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</si>
  <si>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</si>
  <si>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</si>
  <si>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</si>
  <si>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</si>
  <si>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</si>
  <si>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</si>
  <si>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Cenário</t>
  </si>
  <si>
    <t>C13</t>
  </si>
  <si>
    <t>C14</t>
  </si>
  <si>
    <t>C15</t>
  </si>
  <si>
    <t>`Q=12/nk(k+1) *SUM(Rj²)-3n(k+1)</t>
  </si>
  <si>
    <t>k</t>
  </si>
  <si>
    <t>n</t>
  </si>
  <si>
    <t>Q</t>
  </si>
  <si>
    <t>p-value</t>
  </si>
  <si>
    <t>RANKS</t>
  </si>
  <si>
    <t>Base de Texto</t>
  </si>
  <si>
    <t>Soma de Ranks</t>
  </si>
  <si>
    <t>Quarador da Soma</t>
  </si>
  <si>
    <t>C6_1</t>
  </si>
  <si>
    <t>C7_1</t>
  </si>
  <si>
    <t>C8_1</t>
  </si>
  <si>
    <t>C9_1</t>
  </si>
  <si>
    <t>C10_1</t>
  </si>
  <si>
    <t>C6_2</t>
  </si>
  <si>
    <t>C7_2</t>
  </si>
  <si>
    <t>C8_2</t>
  </si>
  <si>
    <t>C9_2</t>
  </si>
  <si>
    <t>C10_2</t>
  </si>
  <si>
    <t>C6_3</t>
  </si>
  <si>
    <t>C7_3</t>
  </si>
  <si>
    <t>C8_3</t>
  </si>
  <si>
    <t>C9_3</t>
  </si>
  <si>
    <t>C10_3</t>
  </si>
  <si>
    <t>C6_4</t>
  </si>
  <si>
    <t>C7_4</t>
  </si>
  <si>
    <t>C8_4</t>
  </si>
  <si>
    <t>C9_4</t>
  </si>
  <si>
    <t>C10_4</t>
  </si>
  <si>
    <t>Valor Crítico</t>
  </si>
  <si>
    <t>CSVMRecogna0d</t>
  </si>
  <si>
    <t>CSVMRecogna30d</t>
  </si>
  <si>
    <t>CSVMRecogna60d</t>
  </si>
  <si>
    <t>CSVMRecogna90d</t>
  </si>
  <si>
    <t>CNBRecogna0d</t>
  </si>
  <si>
    <t>CNBRecogna30d</t>
  </si>
  <si>
    <t>CNBRecogna60d</t>
  </si>
  <si>
    <t>CNBRecogna90d</t>
  </si>
  <si>
    <t>CRFRecogna0d</t>
  </si>
  <si>
    <t>CRFRecogna30d</t>
  </si>
  <si>
    <t>CRFRecogna60d</t>
  </si>
  <si>
    <t>CRFRecogna90d</t>
  </si>
  <si>
    <t>CSVMRecogna</t>
  </si>
  <si>
    <t>CNBRecogna</t>
  </si>
  <si>
    <t>CRFRecogna</t>
  </si>
  <si>
    <t>CSVMRecogna50W</t>
  </si>
  <si>
    <t>CSVMRecogna50W0d</t>
  </si>
  <si>
    <t>CSVMRecogna50W30d</t>
  </si>
  <si>
    <t>CSVMRecogna50W60d</t>
  </si>
  <si>
    <t>CSVMRecogna50W90d</t>
  </si>
  <si>
    <t>CNBRecogna50W</t>
  </si>
  <si>
    <t>CNBRecogna50W0d</t>
  </si>
  <si>
    <t>CNBRecogna50W30d</t>
  </si>
  <si>
    <t>CNBRecogna50W60d</t>
  </si>
  <si>
    <t>CNBRecogna50W90d</t>
  </si>
  <si>
    <t>CRFRecogna50W</t>
  </si>
  <si>
    <t>CRFRecogna50W0d</t>
  </si>
  <si>
    <t>CRFRecogna50W30d</t>
  </si>
  <si>
    <t>CRFRecogna50W60d</t>
  </si>
  <si>
    <t>CRFRecogna50W90d</t>
  </si>
  <si>
    <t>CSVMFake.BrCorpus0d</t>
  </si>
  <si>
    <t>CSVMFake.BrCorpus30d</t>
  </si>
  <si>
    <t>CSVMFake.BrCorpus60d</t>
  </si>
  <si>
    <t>CSVMFake.BrCorpus90d</t>
  </si>
  <si>
    <t>CNBFake.BrCorpus0d</t>
  </si>
  <si>
    <t>CNBFake.BrCorpus30d</t>
  </si>
  <si>
    <t>CNBFake.BrCorpus60d</t>
  </si>
  <si>
    <t>CNBFake.BrCorpus90d</t>
  </si>
  <si>
    <t>CRFFake.BrCorpus0d</t>
  </si>
  <si>
    <t>CRFFake.BrCorpus30d</t>
  </si>
  <si>
    <t>CRFFake.BrCorpus60d</t>
  </si>
  <si>
    <t>CRFFake.BrCorpus90d</t>
  </si>
  <si>
    <t>CSVMFake.BrCorpus</t>
  </si>
  <si>
    <t>CNBFake.BrCorpus</t>
  </si>
  <si>
    <t>CRFFake.BrCorpus</t>
  </si>
  <si>
    <t>CSVMFake.BrCorpus50W</t>
  </si>
  <si>
    <t>CSVMFake.BrCorpus50W0d</t>
  </si>
  <si>
    <t>CSVMFake.BrCorpus50W30d</t>
  </si>
  <si>
    <t>CSVMFake.BrCorpus50W60d</t>
  </si>
  <si>
    <t>CSVMFake.BrCorpus50W90d</t>
  </si>
  <si>
    <t>CNBFake.BrCorpus50W</t>
  </si>
  <si>
    <t>CNBFake.BrCorpus50W0d</t>
  </si>
  <si>
    <t>CNBFake.BrCorpus50W30d</t>
  </si>
  <si>
    <t>CNBFake.BrCorpus50W60d</t>
  </si>
  <si>
    <t>CNBFake.BrCorpus50W90d</t>
  </si>
  <si>
    <t>CRFFake.BrCorpus50W</t>
  </si>
  <si>
    <t>CRFFake.BrCorpus50W0d</t>
  </si>
  <si>
    <t>CRFFake.BrCorpus50W30d</t>
  </si>
  <si>
    <t>CRFFake.BrCorpus50W60d</t>
  </si>
  <si>
    <t>CRFFake.BrCorpus50W90d</t>
  </si>
  <si>
    <t>ANO</t>
  </si>
  <si>
    <t>MÊS</t>
  </si>
  <si>
    <t>VARIAÇÃO %</t>
  </si>
  <si>
    <t>NORMALIZADO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</si>
  <si>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</si>
  <si>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</si>
  <si>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</si>
  <si>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</si>
  <si>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</si>
  <si>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</si>
  <si>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</si>
  <si>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</si>
  <si>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</si>
  <si>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</si>
  <si>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</si>
  <si>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</si>
  <si>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TRIMESTRE</t>
  </si>
  <si>
    <t>jan-fev-mar</t>
  </si>
  <si>
    <t>fev-mar-abr</t>
  </si>
  <si>
    <t>mar-abr-mai</t>
  </si>
  <si>
    <t>abr-mai-jun</t>
  </si>
  <si>
    <t>mai-jun-jul</t>
  </si>
  <si>
    <t>jun-jul-ago</t>
  </si>
  <si>
    <t>jul-ago-set</t>
  </si>
  <si>
    <t>ago-set-out</t>
  </si>
  <si>
    <t>set-out-nov</t>
  </si>
  <si>
    <t>out-nov-dez</t>
  </si>
  <si>
    <t>nov-dez-jan</t>
  </si>
  <si>
    <t>dez-jan-fev</t>
  </si>
  <si>
    <t>MÍNIMO</t>
  </si>
  <si>
    <t>MÁXIMO</t>
  </si>
  <si>
    <t>MÉDIA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</si>
  <si>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</si>
  <si>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</si>
  <si>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</si>
  <si>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</si>
  <si>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</si>
  <si>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</si>
  <si>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</si>
  <si>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</si>
  <si>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</si>
  <si>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</si>
  <si>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</si>
  <si>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</si>
  <si>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FF</t>
  </si>
  <si>
    <t>Política</t>
  </si>
  <si>
    <t>Ciência e Tenologia</t>
  </si>
  <si>
    <t>Economia</t>
  </si>
  <si>
    <t>Mundo</t>
  </si>
  <si>
    <t>Religião</t>
  </si>
  <si>
    <t>Brasil</t>
  </si>
  <si>
    <t>Entretenimento</t>
  </si>
  <si>
    <t>Saúde</t>
  </si>
  <si>
    <t>Fake Recogna</t>
  </si>
  <si>
    <t>Sociedade e Cotidiano</t>
  </si>
  <si>
    <t>Recogna50W</t>
  </si>
  <si>
    <t>Fake.Br</t>
  </si>
  <si>
    <t>SVM_0d</t>
  </si>
  <si>
    <t>RF_0d</t>
  </si>
  <si>
    <t>RF_30d</t>
  </si>
  <si>
    <t>RF_60d</t>
  </si>
  <si>
    <t>Fake.Br50W</t>
  </si>
  <si>
    <t>Mínimo</t>
  </si>
  <si>
    <t>Máximo</t>
  </si>
  <si>
    <t>SVM_30d</t>
  </si>
  <si>
    <t>SVM_60d</t>
  </si>
  <si>
    <t>SVM_90d</t>
  </si>
  <si>
    <t>RF_90d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</si>
</sst>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0000_-;\-* #,##0.0000000_-;_-* &quot;-&quot;??_-;_-@_-"/>
    <numFmt numFmtId="165" formatCode="0.0%"/>
    <numFmt numFmtId="166" formatCode="_-* #,##0.000000000000_-;\-* #,##0.000000000000_-;_-* &quot;-&quot;??_-;_-@_-"/>
    <numFmt numFmtId="167" formatCode="_-* #,##0_-;\-* #,##0_-;_-* &quot;-&quot;??_-;_-@_-"/>
    <numFmt numFmtId="169" formatCode="0.0"/>
    <numFmt numFmtId="179" formatCode="0.00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.5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 wrapText="1"/>
    </xf>
    <xf numFmtId="164" fontId="0" fillId="0" borderId="8" xfId="1" applyNumberFormat="1" applyFont="1" applyBorder="1" applyAlignment="1">
      <alignment horizontal="center" vertical="center" wrapText="1"/>
    </xf>
    <xf numFmtId="164" fontId="0" fillId="0" borderId="9" xfId="1" applyNumberFormat="1" applyFont="1" applyBorder="1" applyAlignment="1">
      <alignment horizontal="center" vertical="center" wrapText="1"/>
    </xf>
    <xf numFmtId="164" fontId="1" fillId="0" borderId="11" xfId="1" applyNumberFormat="1" applyFont="1" applyBorder="1" applyAlignment="1">
      <alignment horizontal="center" vertical="center" wrapText="1"/>
    </xf>
    <xf numFmtId="164" fontId="1" fillId="0" borderId="12" xfId="1" applyNumberFormat="1" applyFont="1" applyBorder="1" applyAlignment="1">
      <alignment horizontal="center" vertical="center" wrapText="1"/>
    </xf>
    <xf numFmtId="164" fontId="1" fillId="0" borderId="13" xfId="1" applyNumberFormat="1" applyFont="1" applyBorder="1" applyAlignment="1">
      <alignment horizontal="center" vertical="center" wrapText="1"/>
    </xf>
    <xf numFmtId="164" fontId="1" fillId="2" borderId="5" xfId="1" applyNumberFormat="1" applyFont="1" applyFill="1" applyBorder="1" applyAlignment="1">
      <alignment horizontal="center" vertical="center" wrapText="1"/>
    </xf>
    <xf numFmtId="164" fontId="1" fillId="2" borderId="6" xfId="1" applyNumberFormat="1" applyFont="1" applyFill="1" applyBorder="1" applyAlignment="1">
      <alignment horizontal="center" vertical="center" wrapText="1"/>
    </xf>
    <xf numFmtId="164" fontId="1" fillId="2" borderId="7" xfId="1" applyNumberFormat="1" applyFont="1" applyFill="1" applyBorder="1" applyAlignment="1">
      <alignment horizontal="center" vertical="center" wrapText="1"/>
    </xf>
    <xf numFmtId="164" fontId="1" fillId="2" borderId="8" xfId="1" applyNumberFormat="1" applyFont="1" applyFill="1" applyBorder="1" applyAlignment="1">
      <alignment horizontal="center" vertical="center" wrapText="1"/>
    </xf>
    <xf numFmtId="164" fontId="1" fillId="2" borderId="4" xfId="1" applyNumberFormat="1" applyFont="1" applyFill="1" applyBorder="1" applyAlignment="1">
      <alignment horizontal="center" vertical="center" wrapText="1"/>
    </xf>
    <xf numFmtId="164" fontId="1" fillId="2" borderId="9" xfId="1" applyNumberFormat="1" applyFont="1" applyFill="1" applyBorder="1" applyAlignment="1">
      <alignment horizontal="center" vertical="center" wrapText="1"/>
    </xf>
    <xf numFmtId="164" fontId="1" fillId="2" borderId="15" xfId="1" applyNumberFormat="1" applyFont="1" applyFill="1" applyBorder="1" applyAlignment="1">
      <alignment horizontal="center" vertical="center" wrapText="1"/>
    </xf>
    <xf numFmtId="164" fontId="1" fillId="2" borderId="3" xfId="1" applyNumberFormat="1" applyFont="1" applyFill="1" applyBorder="1" applyAlignment="1">
      <alignment horizontal="center" vertical="center" wrapText="1"/>
    </xf>
    <xf numFmtId="164" fontId="1" fillId="2" borderId="3" xfId="1" applyNumberFormat="1" applyFont="1" applyFill="1" applyBorder="1" applyAlignment="1">
      <alignment horizontal="center" vertical="center"/>
    </xf>
    <xf numFmtId="164" fontId="1" fillId="2" borderId="16" xfId="1" applyNumberFormat="1" applyFont="1" applyFill="1" applyBorder="1" applyAlignment="1">
      <alignment horizontal="center" vertical="center"/>
    </xf>
    <xf numFmtId="164" fontId="1" fillId="2" borderId="10" xfId="1" applyNumberFormat="1" applyFont="1" applyFill="1" applyBorder="1" applyAlignment="1">
      <alignment horizontal="center" vertical="center" wrapText="1"/>
    </xf>
    <xf numFmtId="164" fontId="1" fillId="2" borderId="11" xfId="1" applyNumberFormat="1" applyFont="1" applyFill="1" applyBorder="1" applyAlignment="1">
      <alignment horizontal="center" vertical="center" wrapText="1"/>
    </xf>
    <xf numFmtId="164" fontId="1" fillId="2" borderId="14" xfId="1" applyNumberFormat="1" applyFont="1" applyFill="1" applyBorder="1" applyAlignment="1">
      <alignment horizontal="center" vertical="center" wrapText="1"/>
    </xf>
    <xf numFmtId="164" fontId="1" fillId="2" borderId="16" xfId="1" applyNumberFormat="1" applyFont="1" applyFill="1" applyBorder="1" applyAlignment="1">
      <alignment horizontal="center" vertical="center" wrapText="1"/>
    </xf>
    <xf numFmtId="165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 wrapText="1"/>
    </xf>
    <xf numFmtId="164" fontId="0" fillId="0" borderId="18" xfId="1" applyNumberFormat="1" applyFont="1" applyBorder="1" applyAlignment="1">
      <alignment horizontal="center" vertical="center" wrapText="1"/>
    </xf>
    <xf numFmtId="164" fontId="0" fillId="0" borderId="19" xfId="1" applyNumberFormat="1" applyFont="1" applyBorder="1" applyAlignment="1">
      <alignment horizontal="center" vertical="center" wrapText="1"/>
    </xf>
    <xf numFmtId="43" fontId="0" fillId="0" borderId="0" xfId="1" applyFont="1"/>
    <xf numFmtId="166" fontId="0" fillId="0" borderId="0" xfId="1" applyNumberFormat="1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3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1" fillId="2" borderId="24" xfId="1" applyNumberFormat="1" applyFont="1" applyFill="1" applyBorder="1" applyAlignment="1">
      <alignment horizontal="center" vertical="center" wrapText="1"/>
    </xf>
    <xf numFmtId="164" fontId="1" fillId="2" borderId="25" xfId="1" applyNumberFormat="1" applyFont="1" applyFill="1" applyBorder="1" applyAlignment="1">
      <alignment horizontal="center" vertical="center" wrapText="1"/>
    </xf>
    <xf numFmtId="164" fontId="1" fillId="2" borderId="21" xfId="1" applyNumberFormat="1" applyFont="1" applyFill="1" applyBorder="1" applyAlignment="1">
      <alignment horizontal="center" vertical="center" wrapText="1"/>
    </xf>
    <xf numFmtId="164" fontId="1" fillId="2" borderId="26" xfId="1" applyNumberFormat="1" applyFont="1" applyFill="1" applyBorder="1" applyAlignment="1">
      <alignment horizontal="center" vertical="center" wrapText="1"/>
    </xf>
    <xf numFmtId="164" fontId="1" fillId="2" borderId="2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7" fontId="1" fillId="0" borderId="22" xfId="1" applyNumberFormat="1" applyFont="1" applyFill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2" fontId="7" fillId="0" borderId="0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69" fontId="7" fillId="0" borderId="0" xfId="0" applyNumberFormat="1" applyFont="1" applyBorder="1" applyAlignment="1">
      <alignment horizontal="center" vertical="center" wrapText="1"/>
    </xf>
    <xf numFmtId="169" fontId="7" fillId="0" borderId="1" xfId="0" applyNumberFormat="1" applyFont="1" applyBorder="1" applyAlignment="1">
      <alignment horizontal="center" vertical="center" wrapText="1"/>
    </xf>
    <xf numFmtId="167" fontId="1" fillId="0" borderId="22" xfId="1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43" fontId="6" fillId="0" borderId="22" xfId="1" applyNumberFormat="1" applyFont="1" applyBorder="1" applyAlignment="1">
      <alignment horizontal="center" vertical="center" wrapText="1"/>
    </xf>
    <xf numFmtId="43" fontId="8" fillId="0" borderId="0" xfId="1" applyNumberFormat="1" applyFont="1" applyAlignment="1">
      <alignment horizontal="center" wrapText="1"/>
    </xf>
    <xf numFmtId="167" fontId="1" fillId="0" borderId="22" xfId="1" applyNumberFormat="1" applyFont="1" applyFill="1" applyBorder="1" applyAlignment="1"/>
    <xf numFmtId="43" fontId="0" fillId="0" borderId="0" xfId="1" applyNumberFormat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9" fontId="0" fillId="0" borderId="8" xfId="2" applyNumberFormat="1" applyFont="1" applyBorder="1" applyAlignment="1">
      <alignment horizontal="center" vertical="center" wrapText="1"/>
    </xf>
    <xf numFmtId="164" fontId="1" fillId="3" borderId="20" xfId="1" applyNumberFormat="1" applyFont="1" applyFill="1" applyBorder="1" applyAlignment="1">
      <alignment horizontal="center" vertical="center" wrapText="1"/>
    </xf>
    <xf numFmtId="165" fontId="0" fillId="0" borderId="0" xfId="2" applyNumberFormat="1" applyFont="1"/>
    <xf numFmtId="0" fontId="0" fillId="0" borderId="1" xfId="0" applyBorder="1"/>
    <xf numFmtId="165" fontId="0" fillId="0" borderId="1" xfId="2" applyNumberFormat="1" applyFont="1" applyBorder="1"/>
    <xf numFmtId="164" fontId="1" fillId="0" borderId="0" xfId="1" applyNumberFormat="1" applyFont="1" applyAlignment="1">
      <alignment horizontal="left" vertical="center"/>
    </xf>
    <xf numFmtId="164" fontId="1" fillId="0" borderId="1" xfId="1" applyNumberFormat="1" applyFont="1" applyBorder="1" applyAlignment="1">
      <alignment horizontal="left" vertical="center"/>
    </xf>
    <xf numFmtId="164" fontId="1" fillId="0" borderId="22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4" fontId="9" fillId="0" borderId="22" xfId="1" applyNumberFormat="1" applyFont="1" applyBorder="1" applyAlignment="1">
      <alignment horizontal="center" vertical="center"/>
    </xf>
    <xf numFmtId="164" fontId="1" fillId="0" borderId="29" xfId="1" applyNumberFormat="1" applyFont="1" applyBorder="1" applyAlignment="1">
      <alignment horizontal="center" vertical="center"/>
    </xf>
    <xf numFmtId="164" fontId="1" fillId="0" borderId="27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164" fontId="1" fillId="0" borderId="31" xfId="1" applyNumberFormat="1" applyFont="1" applyBorder="1" applyAlignment="1">
      <alignment horizontal="center" vertical="center"/>
    </xf>
    <xf numFmtId="164" fontId="1" fillId="0" borderId="32" xfId="1" applyNumberFormat="1" applyFont="1" applyBorder="1" applyAlignment="1">
      <alignment horizontal="center" vertical="center"/>
    </xf>
    <xf numFmtId="164" fontId="1" fillId="0" borderId="33" xfId="1" applyNumberFormat="1" applyFont="1" applyBorder="1" applyAlignment="1">
      <alignment horizontal="center" vertical="center"/>
    </xf>
    <xf numFmtId="179" fontId="10" fillId="0" borderId="0" xfId="2" applyNumberFormat="1" applyFont="1" applyFill="1" applyBorder="1" applyAlignment="1">
      <alignment horizontal="center" vertical="center" wrapText="1"/>
    </xf>
    <xf numFmtId="179" fontId="10" fillId="0" borderId="32" xfId="2" applyNumberFormat="1" applyFont="1" applyFill="1" applyBorder="1" applyAlignment="1">
      <alignment horizontal="center" vertical="center" wrapText="1"/>
    </xf>
    <xf numFmtId="179" fontId="10" fillId="0" borderId="27" xfId="2" applyNumberFormat="1" applyFont="1" applyFill="1" applyBorder="1" applyAlignment="1">
      <alignment horizontal="center" vertical="center" wrapText="1"/>
    </xf>
    <xf numFmtId="164" fontId="10" fillId="0" borderId="0" xfId="1" applyNumberFormat="1" applyFont="1" applyFill="1" applyAlignment="1">
      <alignment horizontal="center" vertical="center"/>
    </xf>
    <xf numFmtId="179" fontId="10" fillId="0" borderId="1" xfId="2" applyNumberFormat="1" applyFont="1" applyFill="1" applyBorder="1" applyAlignment="1">
      <alignment horizontal="center" vertical="center" wrapText="1"/>
    </xf>
    <xf numFmtId="179" fontId="10" fillId="0" borderId="23" xfId="2" applyNumberFormat="1" applyFont="1" applyFill="1" applyBorder="1" applyAlignment="1">
      <alignment horizontal="center" vertical="center" wrapText="1"/>
    </xf>
    <xf numFmtId="179" fontId="10" fillId="0" borderId="30" xfId="2" applyNumberFormat="1" applyFont="1" applyFill="1" applyBorder="1" applyAlignment="1">
      <alignment horizontal="center" vertical="center" wrapText="1"/>
    </xf>
    <xf numFmtId="179" fontId="10" fillId="2" borderId="0" xfId="2" applyNumberFormat="1" applyFont="1" applyFill="1" applyBorder="1" applyAlignment="1">
      <alignment horizontal="center" vertical="center" wrapText="1"/>
    </xf>
    <xf numFmtId="179" fontId="10" fillId="2" borderId="32" xfId="2" applyNumberFormat="1" applyFont="1" applyFill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/>
    </xf>
    <xf numFmtId="164" fontId="1" fillId="0" borderId="23" xfId="1" applyNumberFormat="1" applyFont="1" applyBorder="1" applyAlignment="1">
      <alignment horizontal="center" vertical="center"/>
    </xf>
    <xf numFmtId="164" fontId="9" fillId="0" borderId="33" xfId="1" applyNumberFormat="1" applyFont="1" applyBorder="1" applyAlignment="1">
      <alignment horizontal="center" vertical="center"/>
    </xf>
    <xf numFmtId="164" fontId="1" fillId="0" borderId="22" xfId="1" applyNumberFormat="1" applyFont="1" applyBorder="1" applyAlignment="1">
      <alignment vertical="center"/>
    </xf>
    <xf numFmtId="164" fontId="1" fillId="0" borderId="31" xfId="1" applyNumberFormat="1" applyFont="1" applyBorder="1" applyAlignment="1">
      <alignment vertical="center"/>
    </xf>
    <xf numFmtId="164" fontId="1" fillId="0" borderId="22" xfId="1" applyNumberFormat="1" applyFont="1" applyBorder="1" applyAlignment="1">
      <alignment horizontal="center" vertical="center" wrapText="1"/>
    </xf>
    <xf numFmtId="164" fontId="1" fillId="0" borderId="29" xfId="1" applyNumberFormat="1" applyFont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sumário_graf_n_comps!$P$8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sumário_graf_n_comps!$R$4:$U$4</c:f>
              <c:strCache>
                <c:ptCount val="4"/>
                <c:pt idx="0">
                  <c:v> CRFRecogna0d </c:v>
                </c:pt>
                <c:pt idx="1">
                  <c:v> CRFRecogna30d </c:v>
                </c:pt>
                <c:pt idx="2">
                  <c:v> CRFRecogna60d </c:v>
                </c:pt>
                <c:pt idx="3">
                  <c:v> CRFRecogna90d </c:v>
                </c:pt>
              </c:strCache>
            </c:strRef>
          </c:cat>
          <c:val>
            <c:numRef>
              <c:f>sumário_graf_n_comps!$R$8:$U$8</c:f>
              <c:numCache>
                <c:formatCode>0.000%</c:formatCode>
                <c:ptCount val="4"/>
                <c:pt idx="0">
                  <c:v>1.2530822450452561E-2</c:v>
                </c:pt>
                <c:pt idx="1">
                  <c:v>8.056215256479371E-3</c:v>
                </c:pt>
                <c:pt idx="2">
                  <c:v>1.090079321390558E-2</c:v>
                </c:pt>
                <c:pt idx="3">
                  <c:v>9.3823888687920576E-3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7-4C13-82B2-049DA8548D89}"/>
            </c:ext>
          </c:extLst>
        </c:ser>
        <c:ser>
          <c:idx val="1"/>
          <c:order val="1"/>
          <c:tx>
            <c:strRef>
              <c:f>sumário_graf_n_comps!$P$9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sumário_graf_n_comps!$R$4:$U$4</c:f>
              <c:strCache>
                <c:ptCount val="4"/>
                <c:pt idx="0">
                  <c:v> CRFRecogna0d </c:v>
                </c:pt>
                <c:pt idx="1">
                  <c:v> CRFRecogna30d </c:v>
                </c:pt>
                <c:pt idx="2">
                  <c:v> CRFRecogna60d </c:v>
                </c:pt>
                <c:pt idx="3">
                  <c:v> CRFRecogna90d </c:v>
                </c:pt>
              </c:strCache>
            </c:strRef>
          </c:cat>
          <c:val>
            <c:numRef>
              <c:f>sumário_graf_n_comps!$R$9:$U$9</c:f>
              <c:numCache>
                <c:formatCode>0.000%</c:formatCode>
                <c:ptCount val="4"/>
                <c:pt idx="0">
                  <c:v>6.2812521184456571E-3</c:v>
                </c:pt>
                <c:pt idx="1">
                  <c:v>6.7467452603309219E-3</c:v>
                </c:pt>
                <c:pt idx="2">
                  <c:v>3.0253826114745586E-3</c:v>
                </c:pt>
                <c:pt idx="3">
                  <c:v>6.0490435654665387E-3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7-4C13-82B2-049DA8548D89}"/>
            </c:ext>
          </c:extLst>
        </c:ser>
        <c:ser>
          <c:idx val="2"/>
          <c:order val="2"/>
          <c:tx>
            <c:strRef>
              <c:f>sumário_graf_n_comps!$P$10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sumário_graf_n_comps!$R$4:$U$4</c:f>
              <c:strCache>
                <c:ptCount val="4"/>
                <c:pt idx="0">
                  <c:v> CRFRecogna0d </c:v>
                </c:pt>
                <c:pt idx="1">
                  <c:v> CRFRecogna30d </c:v>
                </c:pt>
                <c:pt idx="2">
                  <c:v> CRFRecogna60d </c:v>
                </c:pt>
                <c:pt idx="3">
                  <c:v> CRFRecogna90d </c:v>
                </c:pt>
              </c:strCache>
            </c:strRef>
          </c:cat>
          <c:val>
            <c:numRef>
              <c:f>sumário_graf_n_comps!$R$10:$U$10</c:f>
              <c:numCache>
                <c:formatCode>0.000%</c:formatCode>
                <c:ptCount val="4"/>
                <c:pt idx="0">
                  <c:v>9.4482103759876424E-3</c:v>
                </c:pt>
                <c:pt idx="1">
                  <c:v>7.4294176053908423E-3</c:v>
                </c:pt>
                <c:pt idx="2">
                  <c:v>6.9569203500599031E-3</c:v>
                </c:pt>
                <c:pt idx="3">
                  <c:v>7.7087092368117727E-3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7-4C13-82B2-049DA8548D89}"/>
            </c:ext>
          </c:extLst>
        </c:ser>
        <c:ser>
          <c:idx val="3"/>
          <c:order val="3"/>
          <c:tx>
            <c:strRef>
              <c:f>sumário_graf_n_comps!$P$11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sumário_graf_n_comps!$R$4:$U$4</c:f>
              <c:strCache>
                <c:ptCount val="4"/>
                <c:pt idx="0">
                  <c:v> CRFRecogna0d </c:v>
                </c:pt>
                <c:pt idx="1">
                  <c:v> CRFRecogna30d </c:v>
                </c:pt>
                <c:pt idx="2">
                  <c:v> CRFRecogna60d </c:v>
                </c:pt>
                <c:pt idx="3">
                  <c:v> CRFRecogna90d </c:v>
                </c:pt>
              </c:strCache>
            </c:strRef>
          </c:cat>
          <c:val>
            <c:numRef>
              <c:f>sumário_graf_n_comps!$R$11:$U$11</c:f>
              <c:numCache>
                <c:formatCode>0.000%</c:formatCode>
                <c:ptCount val="4"/>
                <c:pt idx="0">
                  <c:v>1.0250532996776363E-2</c:v>
                </c:pt>
                <c:pt idx="1">
                  <c:v>7.9043667061398093E-3</c:v>
                </c:pt>
                <c:pt idx="2">
                  <c:v>7.6572871580731228E-3</c:v>
                </c:pt>
                <c:pt idx="3">
                  <c:v>8.2747681450403565E-3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37-4C13-82B2-049DA8548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673216"/>
        <c:axId val="1574669472"/>
      </c:barChart>
      <c:catAx>
        <c:axId val="15746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669472"/>
        <c:crosses val="autoZero"/>
        <c:auto val="1"/>
        <c:lblAlgn val="ctr"/>
        <c:lblOffset val="100"/>
        <c:noMultiLvlLbl val="0"/>
      </c:catAx>
      <c:valAx>
        <c:axId val="157466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crossAx val="157467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sumário_graf_n_comps!$AO$26</c:f>
              <c:strCache>
                <c:ptCount val="1"/>
                <c:pt idx="0">
                  <c:v> Recogna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sumário_graf_n_comps!$AP$24:$AW$24</c:f>
              <c:strCache>
                <c:ptCount val="8"/>
                <c:pt idx="0">
                  <c:v> SVM_0d </c:v>
                </c:pt>
                <c:pt idx="1">
                  <c:v> SVM_30d </c:v>
                </c:pt>
                <c:pt idx="2">
                  <c:v> SVM_60d </c:v>
                </c:pt>
                <c:pt idx="3">
                  <c:v> SVM_90d </c:v>
                </c:pt>
                <c:pt idx="4">
                  <c:v> RF_0d </c:v>
                </c:pt>
                <c:pt idx="5">
                  <c:v> RF_30d </c:v>
                </c:pt>
                <c:pt idx="6">
                  <c:v> RF_60d </c:v>
                </c:pt>
                <c:pt idx="7">
                  <c:v> RF_90d </c:v>
                </c:pt>
              </c:strCache>
            </c:strRef>
          </c:cat>
          <c:val>
            <c:numRef>
              <c:f>sumário_graf_n_comps!$AP$26:$AW$26</c:f>
              <c:numCache>
                <c:formatCode>0.000%</c:formatCode>
                <c:ptCount val="8"/>
                <c:pt idx="0">
                  <c:v>4.0568608708695386E-3</c:v>
                </c:pt>
                <c:pt idx="1">
                  <c:v>6.253930410721642E-3</c:v>
                </c:pt>
                <c:pt idx="2">
                  <c:v>2.4041591954080399E-3</c:v>
                </c:pt>
                <c:pt idx="3">
                  <c:v>2.40482701740663E-3</c:v>
                </c:pt>
                <c:pt idx="4">
                  <c:v>1.2530822450452561E-2</c:v>
                </c:pt>
                <c:pt idx="5">
                  <c:v>8.056215256479371E-3</c:v>
                </c:pt>
                <c:pt idx="6">
                  <c:v>1.090079321390558E-2</c:v>
                </c:pt>
                <c:pt idx="7">
                  <c:v>9.3823888687920576E-3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889-9B3A-9A7EDB761E71}"/>
            </c:ext>
          </c:extLst>
        </c:ser>
        <c:ser>
          <c:idx val="1"/>
          <c:order val="1"/>
          <c:tx>
            <c:strRef>
              <c:f>sumário_graf_n_comps!$AO$27</c:f>
              <c:strCache>
                <c:ptCount val="1"/>
                <c:pt idx="0">
                  <c:v> Recogna50W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sumário_graf_n_comps!$AP$24:$AW$24</c:f>
              <c:strCache>
                <c:ptCount val="8"/>
                <c:pt idx="0">
                  <c:v> SVM_0d </c:v>
                </c:pt>
                <c:pt idx="1">
                  <c:v> SVM_30d </c:v>
                </c:pt>
                <c:pt idx="2">
                  <c:v> SVM_60d </c:v>
                </c:pt>
                <c:pt idx="3">
                  <c:v> SVM_90d </c:v>
                </c:pt>
                <c:pt idx="4">
                  <c:v> RF_0d </c:v>
                </c:pt>
                <c:pt idx="5">
                  <c:v> RF_30d </c:v>
                </c:pt>
                <c:pt idx="6">
                  <c:v> RF_60d </c:v>
                </c:pt>
                <c:pt idx="7">
                  <c:v> RF_90d </c:v>
                </c:pt>
              </c:strCache>
            </c:strRef>
          </c:cat>
          <c:val>
            <c:numRef>
              <c:f>sumário_graf_n_comps!$AP$27:$AW$27</c:f>
              <c:numCache>
                <c:formatCode>0.000%</c:formatCode>
                <c:ptCount val="8"/>
                <c:pt idx="0">
                  <c:v>8.9877366766535349E-3</c:v>
                </c:pt>
                <c:pt idx="1">
                  <c:v>8.7432932666522412E-3</c:v>
                </c:pt>
                <c:pt idx="2">
                  <c:v>3.2087489672141256E-3</c:v>
                </c:pt>
                <c:pt idx="3">
                  <c:v>-7.3162421691774782E-4</c:v>
                </c:pt>
                <c:pt idx="4">
                  <c:v>1.5010352657849779E-2</c:v>
                </c:pt>
                <c:pt idx="5">
                  <c:v>1.1277121493879827E-2</c:v>
                </c:pt>
                <c:pt idx="6">
                  <c:v>1.4501773904482373E-2</c:v>
                </c:pt>
                <c:pt idx="7">
                  <c:v>7.2511075048313778E-3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F-4889-9B3A-9A7EDB761E71}"/>
            </c:ext>
          </c:extLst>
        </c:ser>
        <c:ser>
          <c:idx val="2"/>
          <c:order val="2"/>
          <c:tx>
            <c:strRef>
              <c:f>sumário_graf_n_comps!$AO$28</c:f>
              <c:strCache>
                <c:ptCount val="1"/>
                <c:pt idx="0">
                  <c:v> Fake.Br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sumário_graf_n_comps!$AP$24:$AW$24</c:f>
              <c:strCache>
                <c:ptCount val="8"/>
                <c:pt idx="0">
                  <c:v> SVM_0d </c:v>
                </c:pt>
                <c:pt idx="1">
                  <c:v> SVM_30d </c:v>
                </c:pt>
                <c:pt idx="2">
                  <c:v> SVM_60d </c:v>
                </c:pt>
                <c:pt idx="3">
                  <c:v> SVM_90d </c:v>
                </c:pt>
                <c:pt idx="4">
                  <c:v> RF_0d </c:v>
                </c:pt>
                <c:pt idx="5">
                  <c:v> RF_30d </c:v>
                </c:pt>
                <c:pt idx="6">
                  <c:v> RF_60d </c:v>
                </c:pt>
                <c:pt idx="7">
                  <c:v> RF_90d </c:v>
                </c:pt>
              </c:strCache>
            </c:strRef>
          </c:cat>
          <c:val>
            <c:numRef>
              <c:f>sumário_graf_n_comps!$AP$28:$AW$28</c:f>
              <c:numCache>
                <c:formatCode>0.000%</c:formatCode>
                <c:ptCount val="8"/>
                <c:pt idx="0">
                  <c:v>1.8693085509764451E-3</c:v>
                </c:pt>
                <c:pt idx="1">
                  <c:v>3.7383928028706936E-3</c:v>
                </c:pt>
                <c:pt idx="2">
                  <c:v>2.803738527382249E-3</c:v>
                </c:pt>
                <c:pt idx="3">
                  <c:v>3.1155142516281487E-4</c:v>
                </c:pt>
                <c:pt idx="4">
                  <c:v>-2.9512836424810951E-3</c:v>
                </c:pt>
                <c:pt idx="5">
                  <c:v>5.1586931490055221E-4</c:v>
                </c:pt>
                <c:pt idx="6">
                  <c:v>2.6257546354255812E-3</c:v>
                </c:pt>
                <c:pt idx="7">
                  <c:v>9.5678461574832951E-4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F-4889-9B3A-9A7EDB761E71}"/>
            </c:ext>
          </c:extLst>
        </c:ser>
        <c:ser>
          <c:idx val="3"/>
          <c:order val="3"/>
          <c:tx>
            <c:strRef>
              <c:f>sumário_graf_n_comps!$AO$29</c:f>
              <c:strCache>
                <c:ptCount val="1"/>
                <c:pt idx="0">
                  <c:v> Fake.Br50W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sumário_graf_n_comps!$AP$24:$AW$24</c:f>
              <c:strCache>
                <c:ptCount val="8"/>
                <c:pt idx="0">
                  <c:v> SVM_0d </c:v>
                </c:pt>
                <c:pt idx="1">
                  <c:v> SVM_30d </c:v>
                </c:pt>
                <c:pt idx="2">
                  <c:v> SVM_60d </c:v>
                </c:pt>
                <c:pt idx="3">
                  <c:v> SVM_90d </c:v>
                </c:pt>
                <c:pt idx="4">
                  <c:v> RF_0d </c:v>
                </c:pt>
                <c:pt idx="5">
                  <c:v> RF_30d </c:v>
                </c:pt>
                <c:pt idx="6">
                  <c:v> RF_60d </c:v>
                </c:pt>
                <c:pt idx="7">
                  <c:v> RF_90d </c:v>
                </c:pt>
              </c:strCache>
            </c:strRef>
          </c:cat>
          <c:val>
            <c:numRef>
              <c:f>sumário_graf_n_comps!$AP$29:$AW$29</c:f>
              <c:numCache>
                <c:formatCode>0.000%</c:formatCode>
                <c:ptCount val="8"/>
                <c:pt idx="0">
                  <c:v>1.6481212485663921E-3</c:v>
                </c:pt>
                <c:pt idx="1">
                  <c:v>5.0190579769804344E-4</c:v>
                </c:pt>
                <c:pt idx="2">
                  <c:v>4.2846406253225222E-3</c:v>
                </c:pt>
                <c:pt idx="3">
                  <c:v>1.1927079424731701E-3</c:v>
                </c:pt>
                <c:pt idx="4">
                  <c:v>-7.3839717068573396E-3</c:v>
                </c:pt>
                <c:pt idx="5">
                  <c:v>-2.3069892544552717E-3</c:v>
                </c:pt>
                <c:pt idx="6">
                  <c:v>-3.3267644914392047E-4</c:v>
                </c:pt>
                <c:pt idx="7">
                  <c:v>3.6620774254103594E-3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F-4889-9B3A-9A7EDB761E7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302256"/>
        <c:axId val="1250294352"/>
      </c:barChart>
      <c:catAx>
        <c:axId val="12503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294352"/>
        <c:crosses val="autoZero"/>
        <c:auto val="1"/>
        <c:lblAlgn val="ctr"/>
        <c:lblOffset val="100"/>
        <c:noMultiLvlLbl val="0"/>
      </c:catAx>
      <c:valAx>
        <c:axId val="1250294352"/>
        <c:scaling>
          <c:orientation val="minMax"/>
          <c:max val="1.5500000000000003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crossAx val="125030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sumário_graf_n!$P$8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sumário_graf_n!$Q$4:$U$4</c:f>
              <c:strCache>
                <c:ptCount val="5"/>
                <c:pt idx="0">
                  <c:v> CRFRecogna </c:v>
                </c:pt>
                <c:pt idx="1">
                  <c:v> CRFRecogna0d </c:v>
                </c:pt>
                <c:pt idx="2">
                  <c:v> CRFRecogna30d </c:v>
                </c:pt>
                <c:pt idx="3">
                  <c:v> CRFRecogna60d </c:v>
                </c:pt>
                <c:pt idx="4">
                  <c:v> CRFRecogna90d </c:v>
                </c:pt>
              </c:strCache>
            </c:strRef>
          </c:cat>
          <c:val>
            <c:numRef>
              <c:f>sumário_graf_n!$Q$8:$U$8</c:f>
              <c:numCache>
                <c:formatCode>_-* #,##0.0000000_-;\-* #,##0.0000000_-;_-* "-"??_-;_-@_-</c:formatCode>
                <c:ptCount val="5"/>
                <c:pt idx="0">
                  <c:v>0.9155664</c:v>
                </c:pt>
                <c:pt idx="1">
                  <c:v>0.92703920000000006</c:v>
                </c:pt>
                <c:pt idx="2">
                  <c:v>0.92294239999999994</c:v>
                </c:pt>
                <c:pt idx="3">
                  <c:v>0.9255468</c:v>
                </c:pt>
                <c:pt idx="4">
                  <c:v>0.92415660000000011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E-4477-B0EE-9BD585B404BE}"/>
            </c:ext>
          </c:extLst>
        </c:ser>
        <c:ser>
          <c:idx val="1"/>
          <c:order val="1"/>
          <c:tx>
            <c:strRef>
              <c:f>sumário_graf_n!$P$9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sumário_graf_n!$Q$4:$U$4</c:f>
              <c:strCache>
                <c:ptCount val="5"/>
                <c:pt idx="0">
                  <c:v> CRFRecogna </c:v>
                </c:pt>
                <c:pt idx="1">
                  <c:v> CRFRecogna0d </c:v>
                </c:pt>
                <c:pt idx="2">
                  <c:v> CRFRecogna30d </c:v>
                </c:pt>
                <c:pt idx="3">
                  <c:v> CRFRecogna60d </c:v>
                </c:pt>
                <c:pt idx="4">
                  <c:v> CRFRecogna90d </c:v>
                </c:pt>
              </c:strCache>
            </c:strRef>
          </c:cat>
          <c:val>
            <c:numRef>
              <c:f>sumário_graf_n!$Q$9:$U$9</c:f>
              <c:numCache>
                <c:formatCode>_-* #,##0.0000000_-;\-* #,##0.0000000_-;_-* "-"??_-;_-@_-</c:formatCode>
                <c:ptCount val="5"/>
                <c:pt idx="0">
                  <c:v>0.92933699999999997</c:v>
                </c:pt>
                <c:pt idx="1">
                  <c:v>0.93517439999999996</c:v>
                </c:pt>
                <c:pt idx="2">
                  <c:v>0.93560700000000008</c:v>
                </c:pt>
                <c:pt idx="3">
                  <c:v>0.93214859999999999</c:v>
                </c:pt>
                <c:pt idx="4">
                  <c:v>0.93495859999999986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E-4477-B0EE-9BD585B404BE}"/>
            </c:ext>
          </c:extLst>
        </c:ser>
        <c:ser>
          <c:idx val="2"/>
          <c:order val="2"/>
          <c:tx>
            <c:strRef>
              <c:f>sumário_graf_n!$P$10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sumário_graf_n!$Q$4:$U$4</c:f>
              <c:strCache>
                <c:ptCount val="5"/>
                <c:pt idx="0">
                  <c:v> CRFRecogna </c:v>
                </c:pt>
                <c:pt idx="1">
                  <c:v> CRFRecogna0d </c:v>
                </c:pt>
                <c:pt idx="2">
                  <c:v> CRFRecogna30d </c:v>
                </c:pt>
                <c:pt idx="3">
                  <c:v> CRFRecogna60d </c:v>
                </c:pt>
                <c:pt idx="4">
                  <c:v> CRFRecogna90d </c:v>
                </c:pt>
              </c:strCache>
            </c:strRef>
          </c:cat>
          <c:val>
            <c:numRef>
              <c:f>sumário_graf_n!$Q$10:$U$10</c:f>
              <c:numCache>
                <c:formatCode>_-* #,##0.0000000_-;\-* #,##0.0000000_-;_-* "-"??_-;_-@_-</c:formatCode>
                <c:ptCount val="5"/>
                <c:pt idx="0">
                  <c:v>0.92233339999999997</c:v>
                </c:pt>
                <c:pt idx="1">
                  <c:v>0.93104779999999998</c:v>
                </c:pt>
                <c:pt idx="2">
                  <c:v>0.92918579999999995</c:v>
                </c:pt>
                <c:pt idx="3">
                  <c:v>0.92874999999999996</c:v>
                </c:pt>
                <c:pt idx="4">
                  <c:v>0.92944340000000003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E-4477-B0EE-9BD585B404BE}"/>
            </c:ext>
          </c:extLst>
        </c:ser>
        <c:ser>
          <c:idx val="3"/>
          <c:order val="3"/>
          <c:tx>
            <c:strRef>
              <c:f>sumário_graf_n!$P$11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sumário_graf_n!$Q$4:$U$4</c:f>
              <c:strCache>
                <c:ptCount val="5"/>
                <c:pt idx="0">
                  <c:v> CRFRecogna </c:v>
                </c:pt>
                <c:pt idx="1">
                  <c:v> CRFRecogna0d </c:v>
                </c:pt>
                <c:pt idx="2">
                  <c:v> CRFRecogna30d </c:v>
                </c:pt>
                <c:pt idx="3">
                  <c:v> CRFRecogna60d </c:v>
                </c:pt>
                <c:pt idx="4">
                  <c:v> CRFRecogna90d </c:v>
                </c:pt>
              </c:strCache>
            </c:strRef>
          </c:cat>
          <c:val>
            <c:numRef>
              <c:f>sumário_graf_n!$Q$11:$U$11</c:f>
              <c:numCache>
                <c:formatCode>_-* #,##0.0000000_-;\-* #,##0.0000000_-;_-* "-"??_-;_-@_-</c:formatCode>
                <c:ptCount val="5"/>
                <c:pt idx="0">
                  <c:v>0.91792300000000004</c:v>
                </c:pt>
                <c:pt idx="1">
                  <c:v>0.92733220000000005</c:v>
                </c:pt>
                <c:pt idx="2">
                  <c:v>0.92517859999999996</c:v>
                </c:pt>
                <c:pt idx="3">
                  <c:v>0.92495179999999999</c:v>
                </c:pt>
                <c:pt idx="4">
                  <c:v>0.92551859999999997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E-4477-B0EE-9BD585B40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673216"/>
        <c:axId val="1574669472"/>
      </c:barChart>
      <c:catAx>
        <c:axId val="15746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669472"/>
        <c:crosses val="autoZero"/>
        <c:auto val="1"/>
        <c:lblAlgn val="ctr"/>
        <c:lblOffset val="100"/>
        <c:noMultiLvlLbl val="0"/>
      </c:catAx>
      <c:valAx>
        <c:axId val="157466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57467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sumário_graf_n!$B$17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sumário_graf_n!$C$13:$G$13</c:f>
              <c:strCache>
                <c:ptCount val="5"/>
                <c:pt idx="0">
                  <c:v> CSVMRecogna50W </c:v>
                </c:pt>
                <c:pt idx="1">
                  <c:v> CSVMRecogna50W0d </c:v>
                </c:pt>
                <c:pt idx="2">
                  <c:v> CSVMRecogna50W30d </c:v>
                </c:pt>
                <c:pt idx="3">
                  <c:v> CSVMRecogna50W60d </c:v>
                </c:pt>
                <c:pt idx="4">
                  <c:v> CSVMRecogna50W90d </c:v>
                </c:pt>
              </c:strCache>
            </c:strRef>
          </c:cat>
          <c:val>
            <c:numRef>
              <c:f>sumário_graf_n!$C$17:$G$17</c:f>
              <c:numCache>
                <c:formatCode>_-* #,##0.0000000_-;\-* #,##0.0000000_-;_-* "-"??_-;_-@_-</c:formatCode>
                <c:ptCount val="5"/>
                <c:pt idx="0">
                  <c:v>0.89636179999999999</c:v>
                </c:pt>
                <c:pt idx="1">
                  <c:v>0.90329720000000013</c:v>
                </c:pt>
                <c:pt idx="2">
                  <c:v>0.90207839999999995</c:v>
                </c:pt>
                <c:pt idx="3">
                  <c:v>0.89923800000000009</c:v>
                </c:pt>
                <c:pt idx="4">
                  <c:v>0.895706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F-4E0F-8EBD-DABD43E6DBCC}"/>
            </c:ext>
          </c:extLst>
        </c:ser>
        <c:ser>
          <c:idx val="1"/>
          <c:order val="1"/>
          <c:tx>
            <c:strRef>
              <c:f>sumário_graf_n!$B$18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sumário_graf_n!$C$13:$G$13</c:f>
              <c:strCache>
                <c:ptCount val="5"/>
                <c:pt idx="0">
                  <c:v> CSVMRecogna50W </c:v>
                </c:pt>
                <c:pt idx="1">
                  <c:v> CSVMRecogna50W0d </c:v>
                </c:pt>
                <c:pt idx="2">
                  <c:v> CSVMRecogna50W30d </c:v>
                </c:pt>
                <c:pt idx="3">
                  <c:v> CSVMRecogna50W60d </c:v>
                </c:pt>
                <c:pt idx="4">
                  <c:v> CSVMRecogna50W90d </c:v>
                </c:pt>
              </c:strCache>
            </c:strRef>
          </c:cat>
          <c:val>
            <c:numRef>
              <c:f>sumário_graf_n!$C$18:$G$18</c:f>
              <c:numCache>
                <c:formatCode>_-* #,##0.0000000_-;\-* #,##0.0000000_-;_-* "-"??_-;_-@_-</c:formatCode>
                <c:ptCount val="5"/>
                <c:pt idx="0">
                  <c:v>0.88936740000000003</c:v>
                </c:pt>
                <c:pt idx="1">
                  <c:v>0.89736080000000007</c:v>
                </c:pt>
                <c:pt idx="2">
                  <c:v>0.89714340000000004</c:v>
                </c:pt>
                <c:pt idx="3">
                  <c:v>0.89066379999999989</c:v>
                </c:pt>
                <c:pt idx="4">
                  <c:v>0.88850280000000004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E0F-8EBD-DABD43E6DBCC}"/>
            </c:ext>
          </c:extLst>
        </c:ser>
        <c:ser>
          <c:idx val="2"/>
          <c:order val="2"/>
          <c:tx>
            <c:strRef>
              <c:f>sumário_graf_n!$B$19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sumário_graf_n!$C$13:$G$13</c:f>
              <c:strCache>
                <c:ptCount val="5"/>
                <c:pt idx="0">
                  <c:v> CSVMRecogna50W </c:v>
                </c:pt>
                <c:pt idx="1">
                  <c:v> CSVMRecogna50W0d </c:v>
                </c:pt>
                <c:pt idx="2">
                  <c:v> CSVMRecogna50W30d </c:v>
                </c:pt>
                <c:pt idx="3">
                  <c:v> CSVMRecogna50W60d </c:v>
                </c:pt>
                <c:pt idx="4">
                  <c:v> CSVMRecogna50W90d </c:v>
                </c:pt>
              </c:strCache>
            </c:strRef>
          </c:cat>
          <c:val>
            <c:numRef>
              <c:f>sumário_graf_n!$C$19:$G$19</c:f>
              <c:numCache>
                <c:formatCode>_-* #,##0.0000000_-;\-* #,##0.0000000_-;_-* "-"??_-;_-@_-</c:formatCode>
                <c:ptCount val="5"/>
                <c:pt idx="0">
                  <c:v>0.89282879999999998</c:v>
                </c:pt>
                <c:pt idx="1">
                  <c:v>0.90027299999999999</c:v>
                </c:pt>
                <c:pt idx="2">
                  <c:v>0.8995517999999999</c:v>
                </c:pt>
                <c:pt idx="3">
                  <c:v>0.89491540000000003</c:v>
                </c:pt>
                <c:pt idx="4">
                  <c:v>0.89206760000000007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F-4E0F-8EBD-DABD43E6DBCC}"/>
            </c:ext>
          </c:extLst>
        </c:ser>
        <c:ser>
          <c:idx val="3"/>
          <c:order val="3"/>
          <c:tx>
            <c:strRef>
              <c:f>sumário_graf_n!$B$20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sumário_graf_n!$C$13:$G$13</c:f>
              <c:strCache>
                <c:ptCount val="5"/>
                <c:pt idx="0">
                  <c:v> CSVMRecogna50W </c:v>
                </c:pt>
                <c:pt idx="1">
                  <c:v> CSVMRecogna50W0d </c:v>
                </c:pt>
                <c:pt idx="2">
                  <c:v> CSVMRecogna50W30d </c:v>
                </c:pt>
                <c:pt idx="3">
                  <c:v> CSVMRecogna50W60d </c:v>
                </c:pt>
                <c:pt idx="4">
                  <c:v> CSVMRecogna50W90d </c:v>
                </c:pt>
              </c:strCache>
            </c:strRef>
          </c:cat>
          <c:val>
            <c:numRef>
              <c:f>sumário_graf_n!$C$20:$G$20</c:f>
              <c:numCache>
                <c:formatCode>_-* #,##0.0000000_-;\-* #,##0.0000000_-;_-* "-"??_-;_-@_-</c:formatCode>
                <c:ptCount val="5"/>
                <c:pt idx="0">
                  <c:v>0.88799419999999996</c:v>
                </c:pt>
                <c:pt idx="1">
                  <c:v>0.89570299999999992</c:v>
                </c:pt>
                <c:pt idx="2">
                  <c:v>0.89490960000000008</c:v>
                </c:pt>
                <c:pt idx="3">
                  <c:v>0.89026159999999999</c:v>
                </c:pt>
                <c:pt idx="4">
                  <c:v>0.88720080000000012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F-4E0F-8EBD-DABD43E6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72432"/>
        <c:axId val="1386862864"/>
      </c:barChart>
      <c:catAx>
        <c:axId val="13868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862864"/>
        <c:crosses val="autoZero"/>
        <c:auto val="1"/>
        <c:lblAlgn val="ctr"/>
        <c:lblOffset val="100"/>
        <c:noMultiLvlLbl val="0"/>
      </c:catAx>
      <c:valAx>
        <c:axId val="1386862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38687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sumário_graf_n!$P$17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sumário_graf_n!$Q$13:$U$13</c:f>
              <c:strCache>
                <c:ptCount val="5"/>
                <c:pt idx="0">
                  <c:v> CRFRecogna50W </c:v>
                </c:pt>
                <c:pt idx="1">
                  <c:v> CRFRecogna50W0d </c:v>
                </c:pt>
                <c:pt idx="2">
                  <c:v> CRFRecogna50W30d </c:v>
                </c:pt>
                <c:pt idx="3">
                  <c:v> CRFRecogna50W60d </c:v>
                </c:pt>
                <c:pt idx="4">
                  <c:v> CRFRecogna50W90d </c:v>
                </c:pt>
              </c:strCache>
            </c:strRef>
          </c:cat>
          <c:val>
            <c:numRef>
              <c:f>sumário_graf_n!$Q$17:$U$17</c:f>
              <c:numCache>
                <c:formatCode>_-* #,##0.0000000_-;\-* #,##0.0000000_-;_-* "-"??_-;_-@_-</c:formatCode>
                <c:ptCount val="5"/>
                <c:pt idx="0">
                  <c:v>0.89889960000000002</c:v>
                </c:pt>
                <c:pt idx="1">
                  <c:v>0.9123924000000001</c:v>
                </c:pt>
                <c:pt idx="2">
                  <c:v>0.90903659999999997</c:v>
                </c:pt>
                <c:pt idx="3">
                  <c:v>0.91033739999999985</c:v>
                </c:pt>
                <c:pt idx="4">
                  <c:v>0.90515699999999999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8-484A-A49D-77BBB7CE1263}"/>
            </c:ext>
          </c:extLst>
        </c:ser>
        <c:ser>
          <c:idx val="1"/>
          <c:order val="1"/>
          <c:tx>
            <c:strRef>
              <c:f>sumário_graf_n!$P$18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sumário_graf_n!$Q$13:$U$13</c:f>
              <c:strCache>
                <c:ptCount val="5"/>
                <c:pt idx="0">
                  <c:v> CRFRecogna50W </c:v>
                </c:pt>
                <c:pt idx="1">
                  <c:v> CRFRecogna50W0d </c:v>
                </c:pt>
                <c:pt idx="2">
                  <c:v> CRFRecogna50W30d </c:v>
                </c:pt>
                <c:pt idx="3">
                  <c:v> CRFRecogna50W60d </c:v>
                </c:pt>
                <c:pt idx="4">
                  <c:v> CRFRecogna50W90d </c:v>
                </c:pt>
              </c:strCache>
            </c:strRef>
          </c:cat>
          <c:val>
            <c:numRef>
              <c:f>sumário_graf_n!$Q$18:$U$18</c:f>
              <c:numCache>
                <c:formatCode>_-* #,##0.0000000_-;\-* #,##0.0000000_-;_-* "-"??_-;_-@_-</c:formatCode>
                <c:ptCount val="5"/>
                <c:pt idx="0">
                  <c:v>0.92674500000000004</c:v>
                </c:pt>
                <c:pt idx="1">
                  <c:v>0.935388</c:v>
                </c:pt>
                <c:pt idx="2">
                  <c:v>0.93452540000000006</c:v>
                </c:pt>
                <c:pt idx="3">
                  <c:v>0.94014319999999996</c:v>
                </c:pt>
                <c:pt idx="4">
                  <c:v>0.93279719999999988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8-484A-A49D-77BBB7CE1263}"/>
            </c:ext>
          </c:extLst>
        </c:ser>
        <c:ser>
          <c:idx val="2"/>
          <c:order val="2"/>
          <c:tx>
            <c:strRef>
              <c:f>sumário_graf_n!$P$19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sumário_graf_n!$Q$13:$U$13</c:f>
              <c:strCache>
                <c:ptCount val="5"/>
                <c:pt idx="0">
                  <c:v> CRFRecogna50W </c:v>
                </c:pt>
                <c:pt idx="1">
                  <c:v> CRFRecogna50W0d </c:v>
                </c:pt>
                <c:pt idx="2">
                  <c:v> CRFRecogna50W30d </c:v>
                </c:pt>
                <c:pt idx="3">
                  <c:v> CRFRecogna50W60d </c:v>
                </c:pt>
                <c:pt idx="4">
                  <c:v> CRFRecogna50W90d </c:v>
                </c:pt>
              </c:strCache>
            </c:strRef>
          </c:cat>
          <c:val>
            <c:numRef>
              <c:f>sumário_graf_n!$Q$19:$U$19</c:f>
              <c:numCache>
                <c:formatCode>_-* #,##0.0000000_-;\-* #,##0.0000000_-;_-* "-"??_-;_-@_-</c:formatCode>
                <c:ptCount val="5"/>
                <c:pt idx="0">
                  <c:v>0.9125316</c:v>
                </c:pt>
                <c:pt idx="1">
                  <c:v>0.92369160000000006</c:v>
                </c:pt>
                <c:pt idx="2">
                  <c:v>0.92157080000000013</c:v>
                </c:pt>
                <c:pt idx="3">
                  <c:v>0.92494279999999995</c:v>
                </c:pt>
                <c:pt idx="4">
                  <c:v>0.91869980000000007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8-484A-A49D-77BBB7CE1263}"/>
            </c:ext>
          </c:extLst>
        </c:ser>
        <c:ser>
          <c:idx val="3"/>
          <c:order val="3"/>
          <c:tx>
            <c:strRef>
              <c:f>sumário_graf_n!$P$20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sumário_graf_n!$Q$13:$U$13</c:f>
              <c:strCache>
                <c:ptCount val="5"/>
                <c:pt idx="0">
                  <c:v> CRFRecogna50W </c:v>
                </c:pt>
                <c:pt idx="1">
                  <c:v> CRFRecogna50W0d </c:v>
                </c:pt>
                <c:pt idx="2">
                  <c:v> CRFRecogna50W30d </c:v>
                </c:pt>
                <c:pt idx="3">
                  <c:v> CRFRecogna50W60d </c:v>
                </c:pt>
                <c:pt idx="4">
                  <c:v> CRFRecogna50W90d </c:v>
                </c:pt>
              </c:strCache>
            </c:strRef>
          </c:cat>
          <c:val>
            <c:numRef>
              <c:f>sumário_graf_n!$Q$20:$U$20</c:f>
              <c:numCache>
                <c:formatCode>_-* #,##0.0000000_-;\-* #,##0.0000000_-;_-* "-"??_-;_-@_-</c:formatCode>
                <c:ptCount val="5"/>
                <c:pt idx="0">
                  <c:v>0.90681319999999987</c:v>
                </c:pt>
                <c:pt idx="1">
                  <c:v>0.91894360000000008</c:v>
                </c:pt>
                <c:pt idx="2">
                  <c:v>0.91656260000000001</c:v>
                </c:pt>
                <c:pt idx="3">
                  <c:v>0.91996359999999999</c:v>
                </c:pt>
                <c:pt idx="4">
                  <c:v>0.91338859999999999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8-484A-A49D-77BBB7CE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244544"/>
        <c:axId val="1451256192"/>
      </c:barChart>
      <c:catAx>
        <c:axId val="14512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56192"/>
        <c:crosses val="autoZero"/>
        <c:auto val="1"/>
        <c:lblAlgn val="ctr"/>
        <c:lblOffset val="100"/>
        <c:noMultiLvlLbl val="0"/>
      </c:catAx>
      <c:valAx>
        <c:axId val="145125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451244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sumário_graf_n!$B$26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sumário_graf_n!$C$22:$G$22</c:f>
              <c:strCache>
                <c:ptCount val="5"/>
                <c:pt idx="0">
                  <c:v> CSVMFake.BrCorpus </c:v>
                </c:pt>
                <c:pt idx="1">
                  <c:v> CSVMFake.BrCorpus0d </c:v>
                </c:pt>
                <c:pt idx="2">
                  <c:v> CSVMFake.BrCorpus30d </c:v>
                </c:pt>
                <c:pt idx="3">
                  <c:v> CSVMFake.BrCorpus60d </c:v>
                </c:pt>
                <c:pt idx="4">
                  <c:v> CSVMFake.BrCorpus90d </c:v>
                </c:pt>
              </c:strCache>
            </c:strRef>
          </c:cat>
          <c:val>
            <c:numRef>
              <c:f>sumário_graf_n!$C$26:$G$26</c:f>
              <c:numCache>
                <c:formatCode>_-* #,##0.0000000_-;\-* #,##0.0000000_-;_-* "-"??_-;_-@_-</c:formatCode>
                <c:ptCount val="5"/>
                <c:pt idx="0">
                  <c:v>0.88732220000000006</c:v>
                </c:pt>
                <c:pt idx="1">
                  <c:v>0.88646980000000009</c:v>
                </c:pt>
                <c:pt idx="2">
                  <c:v>0.88687600000000022</c:v>
                </c:pt>
                <c:pt idx="3">
                  <c:v>0.88521620000000001</c:v>
                </c:pt>
                <c:pt idx="4">
                  <c:v>0.8861542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1-4AAA-B51F-417B2535A06F}"/>
            </c:ext>
          </c:extLst>
        </c:ser>
        <c:ser>
          <c:idx val="1"/>
          <c:order val="1"/>
          <c:tx>
            <c:strRef>
              <c:f>sumário_graf_n!$B$27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sumário_graf_n!$C$22:$G$22</c:f>
              <c:strCache>
                <c:ptCount val="5"/>
                <c:pt idx="0">
                  <c:v> CSVMFake.BrCorpus </c:v>
                </c:pt>
                <c:pt idx="1">
                  <c:v> CSVMFake.BrCorpus0d </c:v>
                </c:pt>
                <c:pt idx="2">
                  <c:v> CSVMFake.BrCorpus30d </c:v>
                </c:pt>
                <c:pt idx="3">
                  <c:v> CSVMFake.BrCorpus60d </c:v>
                </c:pt>
                <c:pt idx="4">
                  <c:v> CSVMFake.BrCorpus90d </c:v>
                </c:pt>
              </c:strCache>
            </c:strRef>
          </c:cat>
          <c:val>
            <c:numRef>
              <c:f>sumário_graf_n!$C$27:$G$27</c:f>
              <c:numCache>
                <c:formatCode>_-* #,##0.0000000_-;\-* #,##0.0000000_-;_-* "-"??_-;_-@_-</c:formatCode>
                <c:ptCount val="5"/>
                <c:pt idx="0">
                  <c:v>0.89166659999999998</c:v>
                </c:pt>
                <c:pt idx="1">
                  <c:v>0.89333340000000006</c:v>
                </c:pt>
                <c:pt idx="2">
                  <c:v>0.89500000000000013</c:v>
                </c:pt>
                <c:pt idx="3">
                  <c:v>0.89416659999999992</c:v>
                </c:pt>
                <c:pt idx="4">
                  <c:v>0.89194440000000008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1-4AAA-B51F-417B2535A06F}"/>
            </c:ext>
          </c:extLst>
        </c:ser>
        <c:ser>
          <c:idx val="2"/>
          <c:order val="2"/>
          <c:tx>
            <c:strRef>
              <c:f>sumário_graf_n!$B$28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sumário_graf_n!$C$22:$G$22</c:f>
              <c:strCache>
                <c:ptCount val="5"/>
                <c:pt idx="0">
                  <c:v> CSVMFake.BrCorpus </c:v>
                </c:pt>
                <c:pt idx="1">
                  <c:v> CSVMFake.BrCorpus0d </c:v>
                </c:pt>
                <c:pt idx="2">
                  <c:v> CSVMFake.BrCorpus30d </c:v>
                </c:pt>
                <c:pt idx="3">
                  <c:v> CSVMFake.BrCorpus60d </c:v>
                </c:pt>
                <c:pt idx="4">
                  <c:v> CSVMFake.BrCorpus90d </c:v>
                </c:pt>
              </c:strCache>
            </c:strRef>
          </c:cat>
          <c:val>
            <c:numRef>
              <c:f>sumário_graf_n!$C$28:$G$28</c:f>
              <c:numCache>
                <c:formatCode>_-* #,##0.0000000_-;\-* #,##0.0000000_-;_-* "-"??_-;_-@_-</c:formatCode>
                <c:ptCount val="5"/>
                <c:pt idx="0">
                  <c:v>0.88903140000000003</c:v>
                </c:pt>
                <c:pt idx="1">
                  <c:v>0.88944740000000011</c:v>
                </c:pt>
                <c:pt idx="2">
                  <c:v>0.89049659999999997</c:v>
                </c:pt>
                <c:pt idx="3">
                  <c:v>0.88929559999999996</c:v>
                </c:pt>
                <c:pt idx="4">
                  <c:v>0.88866540000000005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1-4AAA-B51F-417B2535A06F}"/>
            </c:ext>
          </c:extLst>
        </c:ser>
        <c:ser>
          <c:idx val="3"/>
          <c:order val="3"/>
          <c:tx>
            <c:strRef>
              <c:f>sumário_graf_n!$B$29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sumário_graf_n!$C$22:$G$22</c:f>
              <c:strCache>
                <c:ptCount val="5"/>
                <c:pt idx="0">
                  <c:v> CSVMFake.BrCorpus </c:v>
                </c:pt>
                <c:pt idx="1">
                  <c:v> CSVMFake.BrCorpus0d </c:v>
                </c:pt>
                <c:pt idx="2">
                  <c:v> CSVMFake.BrCorpus30d </c:v>
                </c:pt>
                <c:pt idx="3">
                  <c:v> CSVMFake.BrCorpus60d </c:v>
                </c:pt>
                <c:pt idx="4">
                  <c:v> CSVMFake.BrCorpus90d </c:v>
                </c:pt>
              </c:strCache>
            </c:strRef>
          </c:cat>
          <c:val>
            <c:numRef>
              <c:f>sumário_graf_n!$C$29:$G$29</c:f>
              <c:numCache>
                <c:formatCode>_-* #,##0.0000000_-;\-* #,##0.0000000_-;_-* "-"??_-;_-@_-</c:formatCode>
                <c:ptCount val="5"/>
                <c:pt idx="0">
                  <c:v>0.88819439999999994</c:v>
                </c:pt>
                <c:pt idx="1">
                  <c:v>0.88847220000000005</c:v>
                </c:pt>
                <c:pt idx="2">
                  <c:v>0.88944440000000002</c:v>
                </c:pt>
                <c:pt idx="3">
                  <c:v>0.88819459999999995</c:v>
                </c:pt>
                <c:pt idx="4">
                  <c:v>0.88777780000000006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1-4AAA-B51F-417B2535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54544"/>
        <c:axId val="1460757456"/>
      </c:barChart>
      <c:catAx>
        <c:axId val="14607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757456"/>
        <c:crosses val="autoZero"/>
        <c:auto val="1"/>
        <c:lblAlgn val="ctr"/>
        <c:lblOffset val="100"/>
        <c:noMultiLvlLbl val="0"/>
      </c:catAx>
      <c:valAx>
        <c:axId val="1460757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460754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sumário_graf_n!$P$26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sumário_graf_n!$Q$22:$U$22</c:f>
              <c:strCache>
                <c:ptCount val="5"/>
                <c:pt idx="0">
                  <c:v> CRFFake.BrCorpus </c:v>
                </c:pt>
                <c:pt idx="1">
                  <c:v> CRFFake.BrCorpus0d </c:v>
                </c:pt>
                <c:pt idx="2">
                  <c:v> CRFFake.BrCorpus30d </c:v>
                </c:pt>
                <c:pt idx="3">
                  <c:v> CRFFake.BrCorpus60d </c:v>
                </c:pt>
                <c:pt idx="4">
                  <c:v> CRFFake.BrCorpus90d </c:v>
                </c:pt>
              </c:strCache>
            </c:strRef>
          </c:cat>
          <c:val>
            <c:numRef>
              <c:f>sumário_graf_n!$Q$26:$U$26</c:f>
              <c:numCache>
                <c:formatCode>_-* #,##0.0000000_-;\-* #,##0.0000000_-;_-* "-"??_-;_-@_-</c:formatCode>
                <c:ptCount val="5"/>
                <c:pt idx="0">
                  <c:v>0.89208639999999995</c:v>
                </c:pt>
                <c:pt idx="1">
                  <c:v>0.88945360000000007</c:v>
                </c:pt>
                <c:pt idx="2">
                  <c:v>0.89254659999999997</c:v>
                </c:pt>
                <c:pt idx="3">
                  <c:v>0.89442880000000002</c:v>
                </c:pt>
                <c:pt idx="4">
                  <c:v>0.89127159999999994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4349-BD75-1C57767B76EA}"/>
            </c:ext>
          </c:extLst>
        </c:ser>
        <c:ser>
          <c:idx val="1"/>
          <c:order val="1"/>
          <c:tx>
            <c:strRef>
              <c:f>sumário_graf_n!$P$27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sumário_graf_n!$Q$22:$U$22</c:f>
              <c:strCache>
                <c:ptCount val="5"/>
                <c:pt idx="0">
                  <c:v> CRFFake.BrCorpus </c:v>
                </c:pt>
                <c:pt idx="1">
                  <c:v> CRFFake.BrCorpus0d </c:v>
                </c:pt>
                <c:pt idx="2">
                  <c:v> CRFFake.BrCorpus30d </c:v>
                </c:pt>
                <c:pt idx="3">
                  <c:v> CRFFake.BrCorpus60d </c:v>
                </c:pt>
                <c:pt idx="4">
                  <c:v> CRFFake.BrCorpus90d </c:v>
                </c:pt>
              </c:strCache>
            </c:strRef>
          </c:cat>
          <c:val>
            <c:numRef>
              <c:f>sumário_graf_n!$Q$27:$U$27</c:f>
              <c:numCache>
                <c:formatCode>_-* #,##0.0000000_-;\-* #,##0.0000000_-;_-* "-"??_-;_-@_-</c:formatCode>
                <c:ptCount val="5"/>
                <c:pt idx="0">
                  <c:v>0.87083340000000009</c:v>
                </c:pt>
                <c:pt idx="1">
                  <c:v>0.86722219999999994</c:v>
                </c:pt>
                <c:pt idx="2">
                  <c:v>0.87111099999999997</c:v>
                </c:pt>
                <c:pt idx="3">
                  <c:v>0.87166680000000007</c:v>
                </c:pt>
                <c:pt idx="4">
                  <c:v>0.87166659999999996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6-4349-BD75-1C57767B76EA}"/>
            </c:ext>
          </c:extLst>
        </c:ser>
        <c:ser>
          <c:idx val="2"/>
          <c:order val="2"/>
          <c:tx>
            <c:strRef>
              <c:f>sumário_graf_n!$P$28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sumário_graf_n!$Q$22:$U$22</c:f>
              <c:strCache>
                <c:ptCount val="5"/>
                <c:pt idx="0">
                  <c:v> CRFFake.BrCorpus </c:v>
                </c:pt>
                <c:pt idx="1">
                  <c:v> CRFFake.BrCorpus0d </c:v>
                </c:pt>
                <c:pt idx="2">
                  <c:v> CRFFake.BrCorpus30d </c:v>
                </c:pt>
                <c:pt idx="3">
                  <c:v> CRFFake.BrCorpus60d </c:v>
                </c:pt>
                <c:pt idx="4">
                  <c:v> CRFFake.BrCorpus90d </c:v>
                </c:pt>
              </c:strCache>
            </c:strRef>
          </c:cat>
          <c:val>
            <c:numRef>
              <c:f>sumário_graf_n!$Q$28:$U$28</c:f>
              <c:numCache>
                <c:formatCode>_-* #,##0.0000000_-;\-* #,##0.0000000_-;_-* "-"??_-;_-@_-</c:formatCode>
                <c:ptCount val="5"/>
                <c:pt idx="0">
                  <c:v>0.88069179999999991</c:v>
                </c:pt>
                <c:pt idx="1">
                  <c:v>0.87781819999999988</c:v>
                </c:pt>
                <c:pt idx="2">
                  <c:v>0.88106580000000001</c:v>
                </c:pt>
                <c:pt idx="3">
                  <c:v>0.88233099999999998</c:v>
                </c:pt>
                <c:pt idx="4">
                  <c:v>0.88082559999999999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6-4349-BD75-1C57767B76EA}"/>
            </c:ext>
          </c:extLst>
        </c:ser>
        <c:ser>
          <c:idx val="3"/>
          <c:order val="3"/>
          <c:tx>
            <c:strRef>
              <c:f>sumário_graf_n!$P$29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sumário_graf_n!$Q$22:$U$22</c:f>
              <c:strCache>
                <c:ptCount val="5"/>
                <c:pt idx="0">
                  <c:v> CRFFake.BrCorpus </c:v>
                </c:pt>
                <c:pt idx="1">
                  <c:v> CRFFake.BrCorpus0d </c:v>
                </c:pt>
                <c:pt idx="2">
                  <c:v> CRFFake.BrCorpus30d </c:v>
                </c:pt>
                <c:pt idx="3">
                  <c:v> CRFFake.BrCorpus60d </c:v>
                </c:pt>
                <c:pt idx="4">
                  <c:v> CRFFake.BrCorpus90d </c:v>
                </c:pt>
              </c:strCache>
            </c:strRef>
          </c:cat>
          <c:val>
            <c:numRef>
              <c:f>sumário_graf_n!$Q$29:$U$29</c:f>
              <c:numCache>
                <c:formatCode>_-* #,##0.0000000_-;\-* #,##0.0000000_-;_-* "-"??_-;_-@_-</c:formatCode>
                <c:ptCount val="5"/>
                <c:pt idx="0">
                  <c:v>0.88152800000000009</c:v>
                </c:pt>
                <c:pt idx="1">
                  <c:v>0.87888860000000002</c:v>
                </c:pt>
                <c:pt idx="2">
                  <c:v>0.88194440000000007</c:v>
                </c:pt>
                <c:pt idx="3">
                  <c:v>0.88305559999999994</c:v>
                </c:pt>
                <c:pt idx="4">
                  <c:v>0.88152799999999998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6-4349-BD75-1C57767B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50800"/>
        <c:axId val="1315287488"/>
      </c:barChart>
      <c:catAx>
        <c:axId val="13207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287488"/>
        <c:crosses val="autoZero"/>
        <c:auto val="1"/>
        <c:lblAlgn val="ctr"/>
        <c:lblOffset val="100"/>
        <c:noMultiLvlLbl val="0"/>
      </c:catAx>
      <c:valAx>
        <c:axId val="1315287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32075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sumário_graf_n!$B$35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sumário_graf_n!$C$31:$G$31</c:f>
              <c:strCache>
                <c:ptCount val="5"/>
                <c:pt idx="0">
                  <c:v> CSVMFake.BrCorpus50W </c:v>
                </c:pt>
                <c:pt idx="1">
                  <c:v> CSVMFake.BrCorpus50W0d </c:v>
                </c:pt>
                <c:pt idx="2">
                  <c:v> CSVMFake.BrCorpus50W30d </c:v>
                </c:pt>
                <c:pt idx="3">
                  <c:v> CSVMFake.BrCorpus50W60d </c:v>
                </c:pt>
                <c:pt idx="4">
                  <c:v> CSVMFake.BrCorpus50W90d </c:v>
                </c:pt>
              </c:strCache>
            </c:strRef>
          </c:cat>
          <c:val>
            <c:numRef>
              <c:f>sumário_graf_n!$C$35:$G$35</c:f>
              <c:numCache>
                <c:formatCode>_-* #,##0.0000000_-;\-* #,##0.0000000_-;_-* "-"??_-;_-@_-</c:formatCode>
                <c:ptCount val="5"/>
                <c:pt idx="0">
                  <c:v>0.82350420000000002</c:v>
                </c:pt>
                <c:pt idx="1">
                  <c:v>0.8230402</c:v>
                </c:pt>
                <c:pt idx="2">
                  <c:v>0.82304840000000001</c:v>
                </c:pt>
                <c:pt idx="3">
                  <c:v>0.82621539999999993</c:v>
                </c:pt>
                <c:pt idx="4">
                  <c:v>0.82448639999999995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2-4A53-9004-F9CAEC678AFA}"/>
            </c:ext>
          </c:extLst>
        </c:ser>
        <c:ser>
          <c:idx val="1"/>
          <c:order val="1"/>
          <c:tx>
            <c:strRef>
              <c:f>sumário_graf_n!$B$36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sumário_graf_n!$C$31:$G$31</c:f>
              <c:strCache>
                <c:ptCount val="5"/>
                <c:pt idx="0">
                  <c:v> CSVMFake.BrCorpus50W </c:v>
                </c:pt>
                <c:pt idx="1">
                  <c:v> CSVMFake.BrCorpus50W0d </c:v>
                </c:pt>
                <c:pt idx="2">
                  <c:v> CSVMFake.BrCorpus50W30d </c:v>
                </c:pt>
                <c:pt idx="3">
                  <c:v> CSVMFake.BrCorpus50W60d </c:v>
                </c:pt>
                <c:pt idx="4">
                  <c:v> CSVMFake.BrCorpus50W90d </c:v>
                </c:pt>
              </c:strCache>
            </c:strRef>
          </c:cat>
          <c:val>
            <c:numRef>
              <c:f>sumário_graf_n!$C$36:$G$36</c:f>
              <c:numCache>
                <c:formatCode>_-* #,##0.0000000_-;\-* #,##0.0000000_-;_-* "-"??_-;_-@_-</c:formatCode>
                <c:ptCount val="5"/>
                <c:pt idx="0">
                  <c:v>0.84277780000000002</c:v>
                </c:pt>
                <c:pt idx="1">
                  <c:v>0.84416679999999999</c:v>
                </c:pt>
                <c:pt idx="2">
                  <c:v>0.84472239999999998</c:v>
                </c:pt>
                <c:pt idx="3">
                  <c:v>0.84638880000000005</c:v>
                </c:pt>
                <c:pt idx="4">
                  <c:v>0.84361120000000012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2-4A53-9004-F9CAEC678AFA}"/>
            </c:ext>
          </c:extLst>
        </c:ser>
        <c:ser>
          <c:idx val="2"/>
          <c:order val="2"/>
          <c:tx>
            <c:strRef>
              <c:f>sumário_graf_n!$B$37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sumário_graf_n!$C$31:$G$31</c:f>
              <c:strCache>
                <c:ptCount val="5"/>
                <c:pt idx="0">
                  <c:v> CSVMFake.BrCorpus50W </c:v>
                </c:pt>
                <c:pt idx="1">
                  <c:v> CSVMFake.BrCorpus50W0d </c:v>
                </c:pt>
                <c:pt idx="2">
                  <c:v> CSVMFake.BrCorpus50W30d </c:v>
                </c:pt>
                <c:pt idx="3">
                  <c:v> CSVMFake.BrCorpus50W60d </c:v>
                </c:pt>
                <c:pt idx="4">
                  <c:v> CSVMFake.BrCorpus50W90d </c:v>
                </c:pt>
              </c:strCache>
            </c:strRef>
          </c:cat>
          <c:val>
            <c:numRef>
              <c:f>sumário_graf_n!$C$37:$G$37</c:f>
              <c:numCache>
                <c:formatCode>_-* #,##0.0000000_-;\-* #,##0.0000000_-;_-* "-"??_-;_-@_-</c:formatCode>
                <c:ptCount val="5"/>
                <c:pt idx="0">
                  <c:v>0.832897</c:v>
                </c:pt>
                <c:pt idx="1">
                  <c:v>0.83336359999999998</c:v>
                </c:pt>
                <c:pt idx="2">
                  <c:v>0.83360000000000001</c:v>
                </c:pt>
                <c:pt idx="3">
                  <c:v>0.83605260000000003</c:v>
                </c:pt>
                <c:pt idx="4">
                  <c:v>0.83384579999999997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2-4A53-9004-F9CAEC678AFA}"/>
            </c:ext>
          </c:extLst>
        </c:ser>
        <c:ser>
          <c:idx val="3"/>
          <c:order val="3"/>
          <c:tx>
            <c:strRef>
              <c:f>sumário_graf_n!$B$38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sumário_graf_n!$C$31:$G$31</c:f>
              <c:strCache>
                <c:ptCount val="5"/>
                <c:pt idx="0">
                  <c:v> CSVMFake.BrCorpus50W </c:v>
                </c:pt>
                <c:pt idx="1">
                  <c:v> CSVMFake.BrCorpus50W0d </c:v>
                </c:pt>
                <c:pt idx="2">
                  <c:v> CSVMFake.BrCorpus50W30d </c:v>
                </c:pt>
                <c:pt idx="3">
                  <c:v> CSVMFake.BrCorpus50W60d </c:v>
                </c:pt>
                <c:pt idx="4">
                  <c:v> CSVMFake.BrCorpus50W90d </c:v>
                </c:pt>
              </c:strCache>
            </c:strRef>
          </c:cat>
          <c:val>
            <c:numRef>
              <c:f>sumário_graf_n!$C$38:$G$38</c:f>
              <c:numCache>
                <c:formatCode>_-* #,##0.0000000_-;\-* #,##0.0000000_-;_-* "-"??_-;_-@_-</c:formatCode>
                <c:ptCount val="5"/>
                <c:pt idx="0">
                  <c:v>0.83083320000000005</c:v>
                </c:pt>
                <c:pt idx="1">
                  <c:v>0.83111139999999994</c:v>
                </c:pt>
                <c:pt idx="2">
                  <c:v>0.83125020000000005</c:v>
                </c:pt>
                <c:pt idx="3">
                  <c:v>0.8338888000000001</c:v>
                </c:pt>
                <c:pt idx="4">
                  <c:v>0.83180559999999981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2-4A53-9004-F9CAEC67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56624"/>
        <c:axId val="1386858288"/>
      </c:barChart>
      <c:catAx>
        <c:axId val="13868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858288"/>
        <c:crosses val="autoZero"/>
        <c:auto val="1"/>
        <c:lblAlgn val="ctr"/>
        <c:lblOffset val="100"/>
        <c:noMultiLvlLbl val="0"/>
      </c:catAx>
      <c:valAx>
        <c:axId val="138685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38685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sumário_graf_n!$P$35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sumário_graf_n!$Q$31:$U$31</c:f>
              <c:strCache>
                <c:ptCount val="5"/>
                <c:pt idx="0">
                  <c:v> CRFFake.BrCorpus50W </c:v>
                </c:pt>
                <c:pt idx="1">
                  <c:v> CRFFake.BrCorpus50W0d </c:v>
                </c:pt>
                <c:pt idx="2">
                  <c:v> CRFFake.BrCorpus50W30d </c:v>
                </c:pt>
                <c:pt idx="3">
                  <c:v> CRFFake.BrCorpus50W60d </c:v>
                </c:pt>
                <c:pt idx="4">
                  <c:v> CRFFake.BrCorpus50W90d </c:v>
                </c:pt>
              </c:strCache>
            </c:strRef>
          </c:cat>
          <c:val>
            <c:numRef>
              <c:f>sumário_graf_n!$Q$35:$U$35</c:f>
              <c:numCache>
                <c:formatCode>_-* #,##0.0000000_-;\-* #,##0.0000000_-;_-* "-"??_-;_-@_-</c:formatCode>
                <c:ptCount val="5"/>
                <c:pt idx="0">
                  <c:v>0.84973240000000005</c:v>
                </c:pt>
                <c:pt idx="1">
                  <c:v>0.84345800000000004</c:v>
                </c:pt>
                <c:pt idx="2">
                  <c:v>0.84946160000000004</c:v>
                </c:pt>
                <c:pt idx="3">
                  <c:v>0.8464682</c:v>
                </c:pt>
                <c:pt idx="4">
                  <c:v>0.84592519999999993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C-46D6-AAFA-FC8D9D717BC2}"/>
            </c:ext>
          </c:extLst>
        </c:ser>
        <c:ser>
          <c:idx val="1"/>
          <c:order val="1"/>
          <c:tx>
            <c:strRef>
              <c:f>sumário_graf_n!$P$36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sumário_graf_n!$Q$31:$U$31</c:f>
              <c:strCache>
                <c:ptCount val="5"/>
                <c:pt idx="0">
                  <c:v> CRFFake.BrCorpus50W </c:v>
                </c:pt>
                <c:pt idx="1">
                  <c:v> CRFFake.BrCorpus50W0d </c:v>
                </c:pt>
                <c:pt idx="2">
                  <c:v> CRFFake.BrCorpus50W30d </c:v>
                </c:pt>
                <c:pt idx="3">
                  <c:v> CRFFake.BrCorpus50W60d </c:v>
                </c:pt>
                <c:pt idx="4">
                  <c:v> CRFFake.BrCorpus50W90d </c:v>
                </c:pt>
              </c:strCache>
            </c:strRef>
          </c:cat>
          <c:val>
            <c:numRef>
              <c:f>sumário_graf_n!$Q$36:$U$36</c:f>
              <c:numCache>
                <c:formatCode>_-* #,##0.0000000_-;\-* #,##0.0000000_-;_-* "-"??_-;_-@_-</c:formatCode>
                <c:ptCount val="5"/>
                <c:pt idx="0">
                  <c:v>0.83444439999999998</c:v>
                </c:pt>
                <c:pt idx="1">
                  <c:v>0.82749980000000001</c:v>
                </c:pt>
                <c:pt idx="2">
                  <c:v>0.82972219999999997</c:v>
                </c:pt>
                <c:pt idx="3">
                  <c:v>0.83416679999999999</c:v>
                </c:pt>
                <c:pt idx="4">
                  <c:v>0.83750020000000003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C-46D6-AAFA-FC8D9D717BC2}"/>
            </c:ext>
          </c:extLst>
        </c:ser>
        <c:ser>
          <c:idx val="2"/>
          <c:order val="2"/>
          <c:tx>
            <c:strRef>
              <c:f>sumário_graf_n!$P$37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sumário_graf_n!$Q$31:$U$31</c:f>
              <c:strCache>
                <c:ptCount val="5"/>
                <c:pt idx="0">
                  <c:v> CRFFake.BrCorpus50W </c:v>
                </c:pt>
                <c:pt idx="1">
                  <c:v> CRFFake.BrCorpus50W0d </c:v>
                </c:pt>
                <c:pt idx="2">
                  <c:v> CRFFake.BrCorpus50W30d </c:v>
                </c:pt>
                <c:pt idx="3">
                  <c:v> CRFFake.BrCorpus50W60d </c:v>
                </c:pt>
                <c:pt idx="4">
                  <c:v> CRFFake.BrCorpus50W90d </c:v>
                </c:pt>
              </c:strCache>
            </c:strRef>
          </c:cat>
          <c:val>
            <c:numRef>
              <c:f>sumário_graf_n!$Q$37:$U$37</c:f>
              <c:numCache>
                <c:formatCode>_-* #,##0.0000000_-;\-* #,##0.0000000_-;_-* "-"??_-;_-@_-</c:formatCode>
                <c:ptCount val="5"/>
                <c:pt idx="0">
                  <c:v>0.84169000000000005</c:v>
                </c:pt>
                <c:pt idx="1">
                  <c:v>0.83504979999999995</c:v>
                </c:pt>
                <c:pt idx="2">
                  <c:v>0.8393024</c:v>
                </c:pt>
                <c:pt idx="3">
                  <c:v>0.83989420000000004</c:v>
                </c:pt>
                <c:pt idx="4">
                  <c:v>0.8413647999999998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C-46D6-AAFA-FC8D9D717BC2}"/>
            </c:ext>
          </c:extLst>
        </c:ser>
        <c:ser>
          <c:idx val="3"/>
          <c:order val="3"/>
          <c:tx>
            <c:strRef>
              <c:f>sumário_graf_n!$P$38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sumário_graf_n!$Q$31:$U$31</c:f>
              <c:strCache>
                <c:ptCount val="5"/>
                <c:pt idx="0">
                  <c:v> CRFFake.BrCorpus50W </c:v>
                </c:pt>
                <c:pt idx="1">
                  <c:v> CRFFake.BrCorpus50W0d </c:v>
                </c:pt>
                <c:pt idx="2">
                  <c:v> CRFFake.BrCorpus50W30d </c:v>
                </c:pt>
                <c:pt idx="3">
                  <c:v> CRFFake.BrCorpus50W60d </c:v>
                </c:pt>
                <c:pt idx="4">
                  <c:v> CRFFake.BrCorpus50W90d </c:v>
                </c:pt>
              </c:strCache>
            </c:strRef>
          </c:cat>
          <c:val>
            <c:numRef>
              <c:f>sumário_graf_n!$Q$38:$U$38</c:f>
              <c:numCache>
                <c:formatCode>_-* #,##0.0000000_-;\-* #,##0.0000000_-;_-* "-"??_-;_-@_-</c:formatCode>
                <c:ptCount val="5"/>
                <c:pt idx="0">
                  <c:v>0.84291679999999991</c:v>
                </c:pt>
                <c:pt idx="1">
                  <c:v>0.83652759999999993</c:v>
                </c:pt>
                <c:pt idx="2">
                  <c:v>0.84097220000000006</c:v>
                </c:pt>
                <c:pt idx="3">
                  <c:v>0.84083319999999995</c:v>
                </c:pt>
                <c:pt idx="4">
                  <c:v>0.84194460000000004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C-46D6-AAFA-FC8D9D71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50800"/>
        <c:axId val="1460736656"/>
      </c:barChart>
      <c:catAx>
        <c:axId val="14607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736656"/>
        <c:crosses val="autoZero"/>
        <c:auto val="1"/>
        <c:lblAlgn val="ctr"/>
        <c:lblOffset val="100"/>
        <c:noMultiLvlLbl val="0"/>
      </c:catAx>
      <c:valAx>
        <c:axId val="1460736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46075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sumário_graf_n!$B$8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sumário_graf_n!$C$4:$G$4</c:f>
              <c:strCache>
                <c:ptCount val="5"/>
                <c:pt idx="0">
                  <c:v> CSVMRecogna </c:v>
                </c:pt>
                <c:pt idx="1">
                  <c:v> CSVMRecogna0d </c:v>
                </c:pt>
                <c:pt idx="2">
                  <c:v> CSVMRecogna30d </c:v>
                </c:pt>
                <c:pt idx="3">
                  <c:v> CSVMRecogna60d </c:v>
                </c:pt>
                <c:pt idx="4">
                  <c:v> CSVMRecogna90d </c:v>
                </c:pt>
              </c:strCache>
            </c:strRef>
          </c:cat>
          <c:val>
            <c:numRef>
              <c:f>sumário_graf_n!$C$8:$G$8</c:f>
              <c:numCache>
                <c:formatCode>_-* #,##0.0000000_-;\-* #,##0.0000000_-;_-* "-"??_-;_-@_-</c:formatCode>
                <c:ptCount val="5"/>
                <c:pt idx="0">
                  <c:v>0.91331699999999993</c:v>
                </c:pt>
                <c:pt idx="1">
                  <c:v>0.9170221999999999</c:v>
                </c:pt>
                <c:pt idx="2">
                  <c:v>0.91644480000000006</c:v>
                </c:pt>
                <c:pt idx="3">
                  <c:v>0.91349820000000004</c:v>
                </c:pt>
                <c:pt idx="4">
                  <c:v>0.91391699999999998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A-4F74-A4CA-645232CD9FB0}"/>
            </c:ext>
          </c:extLst>
        </c:ser>
        <c:ser>
          <c:idx val="1"/>
          <c:order val="1"/>
          <c:tx>
            <c:strRef>
              <c:f>sumário_graf_n!$B$9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sumário_graf_n!$C$4:$G$4</c:f>
              <c:strCache>
                <c:ptCount val="5"/>
                <c:pt idx="0">
                  <c:v> CSVMRecogna </c:v>
                </c:pt>
                <c:pt idx="1">
                  <c:v> CSVMRecogna0d </c:v>
                </c:pt>
                <c:pt idx="2">
                  <c:v> CSVMRecogna30d </c:v>
                </c:pt>
                <c:pt idx="3">
                  <c:v> CSVMRecogna60d </c:v>
                </c:pt>
                <c:pt idx="4">
                  <c:v> CSVMRecogna90d </c:v>
                </c:pt>
              </c:strCache>
            </c:strRef>
          </c:cat>
          <c:val>
            <c:numRef>
              <c:f>sumário_graf_n!$C$9:$G$9</c:f>
              <c:numCache>
                <c:formatCode>_-* #,##0.0000000_-;\-* #,##0.0000000_-;_-* "-"??_-;_-@_-</c:formatCode>
                <c:ptCount val="5"/>
                <c:pt idx="0">
                  <c:v>0.89844299999999999</c:v>
                </c:pt>
                <c:pt idx="1">
                  <c:v>0.89930899999999991</c:v>
                </c:pt>
                <c:pt idx="2">
                  <c:v>0.90406180000000003</c:v>
                </c:pt>
                <c:pt idx="3">
                  <c:v>0.90060299999999993</c:v>
                </c:pt>
                <c:pt idx="4">
                  <c:v>0.90060359999999995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A-4F74-A4CA-645232CD9FB0}"/>
            </c:ext>
          </c:extLst>
        </c:ser>
        <c:ser>
          <c:idx val="2"/>
          <c:order val="2"/>
          <c:tx>
            <c:strRef>
              <c:f>sumário_graf_n!$B$10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sumário_graf_n!$C$4:$G$4</c:f>
              <c:strCache>
                <c:ptCount val="5"/>
                <c:pt idx="0">
                  <c:v> CSVMRecogna </c:v>
                </c:pt>
                <c:pt idx="1">
                  <c:v> CSVMRecogna0d </c:v>
                </c:pt>
                <c:pt idx="2">
                  <c:v> CSVMRecogna30d </c:v>
                </c:pt>
                <c:pt idx="3">
                  <c:v> CSVMRecogna60d </c:v>
                </c:pt>
                <c:pt idx="4">
                  <c:v> CSVMRecogna90d </c:v>
                </c:pt>
              </c:strCache>
            </c:strRef>
          </c:cat>
          <c:val>
            <c:numRef>
              <c:f>sumário_graf_n!$C$10:$G$10</c:f>
              <c:numCache>
                <c:formatCode>_-* #,##0.0000000_-;\-* #,##0.0000000_-;_-* "-"??_-;_-@_-</c:formatCode>
                <c:ptCount val="5"/>
                <c:pt idx="0">
                  <c:v>0.90578040000000004</c:v>
                </c:pt>
                <c:pt idx="1">
                  <c:v>0.90802899999999998</c:v>
                </c:pt>
                <c:pt idx="2">
                  <c:v>0.91014559999999989</c:v>
                </c:pt>
                <c:pt idx="3">
                  <c:v>0.90695739999999991</c:v>
                </c:pt>
                <c:pt idx="4">
                  <c:v>0.90717160000000008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A-4F74-A4CA-645232CD9FB0}"/>
            </c:ext>
          </c:extLst>
        </c:ser>
        <c:ser>
          <c:idx val="3"/>
          <c:order val="3"/>
          <c:tx>
            <c:strRef>
              <c:f>sumário_graf_n!$B$11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sumário_graf_n!$C$4:$G$4</c:f>
              <c:strCache>
                <c:ptCount val="5"/>
                <c:pt idx="0">
                  <c:v> CSVMRecogna </c:v>
                </c:pt>
                <c:pt idx="1">
                  <c:v> CSVMRecogna0d </c:v>
                </c:pt>
                <c:pt idx="2">
                  <c:v> CSVMRecogna30d </c:v>
                </c:pt>
                <c:pt idx="3">
                  <c:v> CSVMRecogna60d </c:v>
                </c:pt>
                <c:pt idx="4">
                  <c:v> CSVMRecogna90d </c:v>
                </c:pt>
              </c:strCache>
            </c:strRef>
          </c:cat>
          <c:val>
            <c:numRef>
              <c:f>sumário_graf_n!$C$11:$G$11</c:f>
              <c:numCache>
                <c:formatCode>_-* #,##0.0000000_-;\-* #,##0.0000000_-;_-* "-"??_-;_-@_-</c:formatCode>
                <c:ptCount val="5"/>
                <c:pt idx="0">
                  <c:v>0.90193860000000003</c:v>
                </c:pt>
                <c:pt idx="1">
                  <c:v>0.90443239999999991</c:v>
                </c:pt>
                <c:pt idx="2">
                  <c:v>0.90635940000000004</c:v>
                </c:pt>
                <c:pt idx="3">
                  <c:v>0.90307179999999998</c:v>
                </c:pt>
                <c:pt idx="4">
                  <c:v>0.90329899999999996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A-4F74-A4CA-645232CD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33744"/>
        <c:axId val="1460749968"/>
      </c:barChart>
      <c:catAx>
        <c:axId val="14607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749968"/>
        <c:crosses val="autoZero"/>
        <c:auto val="1"/>
        <c:lblAlgn val="ctr"/>
        <c:lblOffset val="100"/>
        <c:noMultiLvlLbl val="0"/>
      </c:catAx>
      <c:valAx>
        <c:axId val="1460749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46073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sumário_graf_n!$I$8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sumário_graf_n!$J$4:$N$4</c:f>
              <c:strCache>
                <c:ptCount val="5"/>
                <c:pt idx="0">
                  <c:v> CNBRecogna </c:v>
                </c:pt>
                <c:pt idx="1">
                  <c:v> CNBRecogna0d </c:v>
                </c:pt>
                <c:pt idx="2">
                  <c:v> CNBRecogna30d </c:v>
                </c:pt>
                <c:pt idx="3">
                  <c:v> CNBRecogna60d </c:v>
                </c:pt>
                <c:pt idx="4">
                  <c:v> CNBRecogna90d </c:v>
                </c:pt>
              </c:strCache>
            </c:strRef>
          </c:cat>
          <c:val>
            <c:numRef>
              <c:f>sumário_graf_n!$J$8:$N$8</c:f>
              <c:numCache>
                <c:formatCode>_-* #,##0.0000000_-;\-* #,##0.0000000_-;_-* "-"??_-;_-@_-</c:formatCode>
                <c:ptCount val="5"/>
                <c:pt idx="0">
                  <c:v>0.80292119999999989</c:v>
                </c:pt>
                <c:pt idx="1">
                  <c:v>0.80292119999999989</c:v>
                </c:pt>
                <c:pt idx="2">
                  <c:v>0.80292119999999989</c:v>
                </c:pt>
                <c:pt idx="3">
                  <c:v>0.80292119999999989</c:v>
                </c:pt>
                <c:pt idx="4">
                  <c:v>0.80292119999999989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5-423C-972F-343A2C6AD6A8}"/>
            </c:ext>
          </c:extLst>
        </c:ser>
        <c:ser>
          <c:idx val="1"/>
          <c:order val="1"/>
          <c:tx>
            <c:strRef>
              <c:f>sumário_graf_n!$I$9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sumário_graf_n!$J$4:$N$4</c:f>
              <c:strCache>
                <c:ptCount val="5"/>
                <c:pt idx="0">
                  <c:v> CNBRecogna </c:v>
                </c:pt>
                <c:pt idx="1">
                  <c:v> CNBRecogna0d </c:v>
                </c:pt>
                <c:pt idx="2">
                  <c:v> CNBRecogna30d </c:v>
                </c:pt>
                <c:pt idx="3">
                  <c:v> CNBRecogna60d </c:v>
                </c:pt>
                <c:pt idx="4">
                  <c:v> CNBRecogna90d </c:v>
                </c:pt>
              </c:strCache>
            </c:strRef>
          </c:cat>
          <c:val>
            <c:numRef>
              <c:f>sumário_graf_n!$J$9:$N$9</c:f>
              <c:numCache>
                <c:formatCode>_-* #,##0.0000000_-;\-* #,##0.0000000_-;_-* "-"??_-;_-@_-</c:formatCode>
                <c:ptCount val="5"/>
                <c:pt idx="0">
                  <c:v>0.66940280000000008</c:v>
                </c:pt>
                <c:pt idx="1">
                  <c:v>0.66940280000000008</c:v>
                </c:pt>
                <c:pt idx="2">
                  <c:v>0.66940280000000008</c:v>
                </c:pt>
                <c:pt idx="3">
                  <c:v>0.66940280000000008</c:v>
                </c:pt>
                <c:pt idx="4">
                  <c:v>0.66940280000000008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5-423C-972F-343A2C6AD6A8}"/>
            </c:ext>
          </c:extLst>
        </c:ser>
        <c:ser>
          <c:idx val="2"/>
          <c:order val="2"/>
          <c:tx>
            <c:strRef>
              <c:f>sumário_graf_n!$I$10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sumário_graf_n!$J$4:$N$4</c:f>
              <c:strCache>
                <c:ptCount val="5"/>
                <c:pt idx="0">
                  <c:v> CNBRecogna </c:v>
                </c:pt>
                <c:pt idx="1">
                  <c:v> CNBRecogna0d </c:v>
                </c:pt>
                <c:pt idx="2">
                  <c:v> CNBRecogna30d </c:v>
                </c:pt>
                <c:pt idx="3">
                  <c:v> CNBRecogna60d </c:v>
                </c:pt>
                <c:pt idx="4">
                  <c:v> CNBRecogna90d </c:v>
                </c:pt>
              </c:strCache>
            </c:strRef>
          </c:cat>
          <c:val>
            <c:numRef>
              <c:f>sumário_graf_n!$J$10:$N$10</c:f>
              <c:numCache>
                <c:formatCode>_-* #,##0.0000000_-;\-* #,##0.0000000_-;_-* "-"??_-;_-@_-</c:formatCode>
                <c:ptCount val="5"/>
                <c:pt idx="0">
                  <c:v>0.73007140000000004</c:v>
                </c:pt>
                <c:pt idx="1">
                  <c:v>0.73007140000000004</c:v>
                </c:pt>
                <c:pt idx="2">
                  <c:v>0.73007140000000004</c:v>
                </c:pt>
                <c:pt idx="3">
                  <c:v>0.73007140000000004</c:v>
                </c:pt>
                <c:pt idx="4">
                  <c:v>0.73007140000000004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5-423C-972F-343A2C6AD6A8}"/>
            </c:ext>
          </c:extLst>
        </c:ser>
        <c:ser>
          <c:idx val="3"/>
          <c:order val="3"/>
          <c:tx>
            <c:strRef>
              <c:f>sumário_graf_n!$I$11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sumário_graf_n!$J$4:$N$4</c:f>
              <c:strCache>
                <c:ptCount val="5"/>
                <c:pt idx="0">
                  <c:v> CNBRecogna </c:v>
                </c:pt>
                <c:pt idx="1">
                  <c:v> CNBRecogna0d </c:v>
                </c:pt>
                <c:pt idx="2">
                  <c:v> CNBRecogna30d </c:v>
                </c:pt>
                <c:pt idx="3">
                  <c:v> CNBRecogna60d </c:v>
                </c:pt>
                <c:pt idx="4">
                  <c:v> CNBRecogna90d </c:v>
                </c:pt>
              </c:strCache>
            </c:strRef>
          </c:cat>
          <c:val>
            <c:numRef>
              <c:f>sumário_graf_n!$J$11:$N$11</c:f>
              <c:numCache>
                <c:formatCode>_-* #,##0.0000000_-;\-* #,##0.0000000_-;_-* "-"??_-;_-@_-</c:formatCode>
                <c:ptCount val="5"/>
                <c:pt idx="0">
                  <c:v>0.74027779999999999</c:v>
                </c:pt>
                <c:pt idx="1">
                  <c:v>0.74027779999999999</c:v>
                </c:pt>
                <c:pt idx="2">
                  <c:v>0.74027779999999999</c:v>
                </c:pt>
                <c:pt idx="3">
                  <c:v>0.74027779999999999</c:v>
                </c:pt>
                <c:pt idx="4">
                  <c:v>0.74027779999999999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5-423C-972F-343A2C6A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899920"/>
        <c:axId val="1581902832"/>
      </c:barChart>
      <c:catAx>
        <c:axId val="15818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1902832"/>
        <c:crosses val="autoZero"/>
        <c:auto val="1"/>
        <c:lblAlgn val="ctr"/>
        <c:lblOffset val="100"/>
        <c:noMultiLvlLbl val="0"/>
      </c:catAx>
      <c:valAx>
        <c:axId val="1581902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58189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sumário_graf_n_comps!$B$17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sumário_graf_n_comps!$D$13:$G$13</c:f>
              <c:strCache>
                <c:ptCount val="4"/>
                <c:pt idx="0">
                  <c:v> CSVMRecogna50W0d </c:v>
                </c:pt>
                <c:pt idx="1">
                  <c:v> CSVMRecogna50W30d </c:v>
                </c:pt>
                <c:pt idx="2">
                  <c:v> CSVMRecogna50W60d </c:v>
                </c:pt>
                <c:pt idx="3">
                  <c:v> CSVMRecogna50W90d </c:v>
                </c:pt>
              </c:strCache>
            </c:strRef>
          </c:cat>
          <c:val>
            <c:numRef>
              <c:f>sumário_graf_n_comps!$D$17:$G$17</c:f>
              <c:numCache>
                <c:formatCode>0.000%</c:formatCode>
                <c:ptCount val="4"/>
                <c:pt idx="0">
                  <c:v>7.7372775145037043E-3</c:v>
                </c:pt>
                <c:pt idx="1">
                  <c:v>6.3775587045320492E-3</c:v>
                </c:pt>
                <c:pt idx="2">
                  <c:v>3.2087489672141256E-3</c:v>
                </c:pt>
                <c:pt idx="3">
                  <c:v>-7.3162421691774782E-4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5-4519-BC4F-52A2BE3D1D8A}"/>
            </c:ext>
          </c:extLst>
        </c:ser>
        <c:ser>
          <c:idx val="1"/>
          <c:order val="1"/>
          <c:tx>
            <c:strRef>
              <c:f>sumário_graf_n_comps!$B$18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sumário_graf_n_comps!$D$13:$G$13</c:f>
              <c:strCache>
                <c:ptCount val="4"/>
                <c:pt idx="0">
                  <c:v> CSVMRecogna50W0d </c:v>
                </c:pt>
                <c:pt idx="1">
                  <c:v> CSVMRecogna50W30d </c:v>
                </c:pt>
                <c:pt idx="2">
                  <c:v> CSVMRecogna50W60d </c:v>
                </c:pt>
                <c:pt idx="3">
                  <c:v> CSVMRecogna50W90d </c:v>
                </c:pt>
              </c:strCache>
            </c:strRef>
          </c:cat>
          <c:val>
            <c:numRef>
              <c:f>sumário_graf_n_comps!$D$18:$G$18</c:f>
              <c:numCache>
                <c:formatCode>0.000%</c:formatCode>
                <c:ptCount val="4"/>
                <c:pt idx="0">
                  <c:v>8.9877366766535349E-3</c:v>
                </c:pt>
                <c:pt idx="1">
                  <c:v>8.7432932666522412E-3</c:v>
                </c:pt>
                <c:pt idx="2">
                  <c:v>1.4576653023259389E-3</c:v>
                </c:pt>
                <c:pt idx="3">
                  <c:v>-9.721516664541463E-4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5-4519-BC4F-52A2BE3D1D8A}"/>
            </c:ext>
          </c:extLst>
        </c:ser>
        <c:ser>
          <c:idx val="2"/>
          <c:order val="2"/>
          <c:tx>
            <c:strRef>
              <c:f>sumário_graf_n_comps!$B$19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sumário_graf_n_comps!$D$13:$G$13</c:f>
              <c:strCache>
                <c:ptCount val="4"/>
                <c:pt idx="0">
                  <c:v> CSVMRecogna50W0d </c:v>
                </c:pt>
                <c:pt idx="1">
                  <c:v> CSVMRecogna50W30d </c:v>
                </c:pt>
                <c:pt idx="2">
                  <c:v> CSVMRecogna50W60d </c:v>
                </c:pt>
                <c:pt idx="3">
                  <c:v> CSVMRecogna50W90d </c:v>
                </c:pt>
              </c:strCache>
            </c:strRef>
          </c:cat>
          <c:val>
            <c:numRef>
              <c:f>sumário_graf_n_comps!$D$19:$G$19</c:f>
              <c:numCache>
                <c:formatCode>0.000%</c:formatCode>
                <c:ptCount val="4"/>
                <c:pt idx="0">
                  <c:v>8.3377686741288315E-3</c:v>
                </c:pt>
                <c:pt idx="1">
                  <c:v>7.5299990322892363E-3</c:v>
                </c:pt>
                <c:pt idx="2">
                  <c:v>2.3370661878290289E-3</c:v>
                </c:pt>
                <c:pt idx="3">
                  <c:v>-8.5257106401570582E-4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5-4519-BC4F-52A2BE3D1D8A}"/>
            </c:ext>
          </c:extLst>
        </c:ser>
        <c:ser>
          <c:idx val="3"/>
          <c:order val="3"/>
          <c:tx>
            <c:strRef>
              <c:f>sumário_graf_n_comps!$B$20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sumário_graf_n_comps!$D$13:$G$13</c:f>
              <c:strCache>
                <c:ptCount val="4"/>
                <c:pt idx="0">
                  <c:v> CSVMRecogna50W0d </c:v>
                </c:pt>
                <c:pt idx="1">
                  <c:v> CSVMRecogna50W30d </c:v>
                </c:pt>
                <c:pt idx="2">
                  <c:v> CSVMRecogna50W60d </c:v>
                </c:pt>
                <c:pt idx="3">
                  <c:v> CSVMRecogna50W90d </c:v>
                </c:pt>
              </c:strCache>
            </c:strRef>
          </c:cat>
          <c:val>
            <c:numRef>
              <c:f>sumário_graf_n_comps!$D$20:$G$20</c:f>
              <c:numCache>
                <c:formatCode>0.000%</c:formatCode>
                <c:ptCount val="4"/>
                <c:pt idx="0">
                  <c:v>8.6811377822062497E-3</c:v>
                </c:pt>
                <c:pt idx="1">
                  <c:v>7.7876634779823206E-3</c:v>
                </c:pt>
                <c:pt idx="2">
                  <c:v>2.5533950559586405E-3</c:v>
                </c:pt>
                <c:pt idx="3">
                  <c:v>-8.9347430422381802E-4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5-4519-BC4F-52A2BE3D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72432"/>
        <c:axId val="1386862864"/>
      </c:barChart>
      <c:catAx>
        <c:axId val="13868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862864"/>
        <c:crosses val="autoZero"/>
        <c:auto val="1"/>
        <c:lblAlgn val="ctr"/>
        <c:lblOffset val="100"/>
        <c:noMultiLvlLbl val="0"/>
      </c:catAx>
      <c:valAx>
        <c:axId val="1386862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crossAx val="138687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sumário_graf_n!$I$17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sumário_graf_n!$J$13:$N$13</c:f>
              <c:strCache>
                <c:ptCount val="5"/>
                <c:pt idx="0">
                  <c:v> CNBRecogna50W </c:v>
                </c:pt>
                <c:pt idx="1">
                  <c:v> CNBRecogna50W0d </c:v>
                </c:pt>
                <c:pt idx="2">
                  <c:v> CNBRecogna50W30d </c:v>
                </c:pt>
                <c:pt idx="3">
                  <c:v> CNBRecogna50W60d </c:v>
                </c:pt>
                <c:pt idx="4">
                  <c:v> CNBRecogna50W90d </c:v>
                </c:pt>
              </c:strCache>
            </c:strRef>
          </c:cat>
          <c:val>
            <c:numRef>
              <c:f>sumário_graf_n!$J$17:$N$17</c:f>
              <c:numCache>
                <c:formatCode>_-* #,##0.0000000_-;\-* #,##0.0000000_-;_-* "-"??_-;_-@_-</c:formatCode>
                <c:ptCount val="5"/>
                <c:pt idx="0">
                  <c:v>0.80334379999999983</c:v>
                </c:pt>
                <c:pt idx="1">
                  <c:v>0.80334379999999983</c:v>
                </c:pt>
                <c:pt idx="2">
                  <c:v>0.80334379999999983</c:v>
                </c:pt>
                <c:pt idx="3">
                  <c:v>0.80334379999999983</c:v>
                </c:pt>
                <c:pt idx="4">
                  <c:v>0.80334379999999983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7-4B47-8F8F-41D8B6C54004}"/>
            </c:ext>
          </c:extLst>
        </c:ser>
        <c:ser>
          <c:idx val="1"/>
          <c:order val="1"/>
          <c:tx>
            <c:strRef>
              <c:f>sumário_graf_n!$I$18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sumário_graf_n!$J$13:$N$13</c:f>
              <c:strCache>
                <c:ptCount val="5"/>
                <c:pt idx="0">
                  <c:v> CNBRecogna50W </c:v>
                </c:pt>
                <c:pt idx="1">
                  <c:v> CNBRecogna50W0d </c:v>
                </c:pt>
                <c:pt idx="2">
                  <c:v> CNBRecogna50W30d </c:v>
                </c:pt>
                <c:pt idx="3">
                  <c:v> CNBRecogna50W60d </c:v>
                </c:pt>
                <c:pt idx="4">
                  <c:v> CNBRecogna50W90d </c:v>
                </c:pt>
              </c:strCache>
            </c:strRef>
          </c:cat>
          <c:val>
            <c:numRef>
              <c:f>sumário_graf_n!$J$18:$N$18</c:f>
              <c:numCache>
                <c:formatCode>_-* #,##0.0000000_-;\-* #,##0.0000000_-;_-* "-"??_-;_-@_-</c:formatCode>
                <c:ptCount val="5"/>
                <c:pt idx="0">
                  <c:v>0.60695840000000001</c:v>
                </c:pt>
                <c:pt idx="1">
                  <c:v>0.60695840000000001</c:v>
                </c:pt>
                <c:pt idx="2">
                  <c:v>0.60695840000000001</c:v>
                </c:pt>
                <c:pt idx="3">
                  <c:v>0.60695840000000001</c:v>
                </c:pt>
                <c:pt idx="4">
                  <c:v>0.60695840000000001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7-4B47-8F8F-41D8B6C54004}"/>
            </c:ext>
          </c:extLst>
        </c:ser>
        <c:ser>
          <c:idx val="2"/>
          <c:order val="2"/>
          <c:tx>
            <c:strRef>
              <c:f>sumário_graf_n!$I$19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sumário_graf_n!$J$13:$N$13</c:f>
              <c:strCache>
                <c:ptCount val="5"/>
                <c:pt idx="0">
                  <c:v> CNBRecogna50W </c:v>
                </c:pt>
                <c:pt idx="1">
                  <c:v> CNBRecogna50W0d </c:v>
                </c:pt>
                <c:pt idx="2">
                  <c:v> CNBRecogna50W30d </c:v>
                </c:pt>
                <c:pt idx="3">
                  <c:v> CNBRecogna50W60d </c:v>
                </c:pt>
                <c:pt idx="4">
                  <c:v> CNBRecogna50W90d </c:v>
                </c:pt>
              </c:strCache>
            </c:strRef>
          </c:cat>
          <c:val>
            <c:numRef>
              <c:f>sumário_graf_n!$J$19:$N$19</c:f>
              <c:numCache>
                <c:formatCode>_-* #,##0.0000000_-;\-* #,##0.0000000_-;_-* "-"??_-;_-@_-</c:formatCode>
                <c:ptCount val="5"/>
                <c:pt idx="0">
                  <c:v>0.69139020000000007</c:v>
                </c:pt>
                <c:pt idx="1">
                  <c:v>0.69139020000000007</c:v>
                </c:pt>
                <c:pt idx="2">
                  <c:v>0.69139020000000007</c:v>
                </c:pt>
                <c:pt idx="3">
                  <c:v>0.69139020000000007</c:v>
                </c:pt>
                <c:pt idx="4">
                  <c:v>0.69139020000000007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7-4B47-8F8F-41D8B6C54004}"/>
            </c:ext>
          </c:extLst>
        </c:ser>
        <c:ser>
          <c:idx val="3"/>
          <c:order val="3"/>
          <c:tx>
            <c:strRef>
              <c:f>sumário_graf_n!$I$20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sumário_graf_n!$J$13:$N$13</c:f>
              <c:strCache>
                <c:ptCount val="5"/>
                <c:pt idx="0">
                  <c:v> CNBRecogna50W </c:v>
                </c:pt>
                <c:pt idx="1">
                  <c:v> CNBRecogna50W0d </c:v>
                </c:pt>
                <c:pt idx="2">
                  <c:v> CNBRecogna50W30d </c:v>
                </c:pt>
                <c:pt idx="3">
                  <c:v> CNBRecogna50W60d </c:v>
                </c:pt>
                <c:pt idx="4">
                  <c:v> CNBRecogna50W90d </c:v>
                </c:pt>
              </c:strCache>
            </c:strRef>
          </c:cat>
          <c:val>
            <c:numRef>
              <c:f>sumário_graf_n!$J$20:$N$20</c:f>
              <c:numCache>
                <c:formatCode>_-* #,##0.0000000_-;\-* #,##0.0000000_-;_-* "-"??_-;_-@_-</c:formatCode>
                <c:ptCount val="5"/>
                <c:pt idx="0">
                  <c:v>0.71579099999999996</c:v>
                </c:pt>
                <c:pt idx="1">
                  <c:v>0.71579099999999996</c:v>
                </c:pt>
                <c:pt idx="2">
                  <c:v>0.71579099999999996</c:v>
                </c:pt>
                <c:pt idx="3">
                  <c:v>0.71579099999999996</c:v>
                </c:pt>
                <c:pt idx="4">
                  <c:v>0.71579099999999996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7-4B47-8F8F-41D8B6C5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42064"/>
        <c:axId val="1460742480"/>
      </c:barChart>
      <c:catAx>
        <c:axId val="14607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742480"/>
        <c:crosses val="autoZero"/>
        <c:auto val="1"/>
        <c:lblAlgn val="ctr"/>
        <c:lblOffset val="100"/>
        <c:noMultiLvlLbl val="0"/>
      </c:catAx>
      <c:valAx>
        <c:axId val="1460742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46074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sumário_graf_n!$I$26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sumário_graf_n!$J$22:$N$22</c:f>
              <c:strCache>
                <c:ptCount val="5"/>
                <c:pt idx="0">
                  <c:v> CNBFake.BrCorpus </c:v>
                </c:pt>
                <c:pt idx="1">
                  <c:v> CNBFake.BrCorpus0d </c:v>
                </c:pt>
                <c:pt idx="2">
                  <c:v> CNBFake.BrCorpus30d </c:v>
                </c:pt>
                <c:pt idx="3">
                  <c:v> CNBFake.BrCorpus60d </c:v>
                </c:pt>
                <c:pt idx="4">
                  <c:v> CNBFake.BrCorpus90d </c:v>
                </c:pt>
              </c:strCache>
            </c:strRef>
          </c:cat>
          <c:val>
            <c:numRef>
              <c:f>sumário_graf_n!$J$26:$N$26</c:f>
              <c:numCache>
                <c:formatCode>_-* #,##0.0000000_-;\-* #,##0.0000000_-;_-* "-"??_-;_-@_-</c:formatCode>
                <c:ptCount val="5"/>
                <c:pt idx="0">
                  <c:v>0.7167498000000001</c:v>
                </c:pt>
                <c:pt idx="1">
                  <c:v>0.7167498000000001</c:v>
                </c:pt>
                <c:pt idx="2">
                  <c:v>0.7167498000000001</c:v>
                </c:pt>
                <c:pt idx="3">
                  <c:v>0.7167498000000001</c:v>
                </c:pt>
                <c:pt idx="4">
                  <c:v>0.7167498000000001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F-428C-B7A4-718167B2BD8F}"/>
            </c:ext>
          </c:extLst>
        </c:ser>
        <c:ser>
          <c:idx val="1"/>
          <c:order val="1"/>
          <c:tx>
            <c:strRef>
              <c:f>sumário_graf_n!$I$27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sumário_graf_n!$J$22:$N$22</c:f>
              <c:strCache>
                <c:ptCount val="5"/>
                <c:pt idx="0">
                  <c:v> CNBFake.BrCorpus </c:v>
                </c:pt>
                <c:pt idx="1">
                  <c:v> CNBFake.BrCorpus0d </c:v>
                </c:pt>
                <c:pt idx="2">
                  <c:v> CNBFake.BrCorpus30d </c:v>
                </c:pt>
                <c:pt idx="3">
                  <c:v> CNBFake.BrCorpus60d </c:v>
                </c:pt>
                <c:pt idx="4">
                  <c:v> CNBFake.BrCorpus90d </c:v>
                </c:pt>
              </c:strCache>
            </c:strRef>
          </c:cat>
          <c:val>
            <c:numRef>
              <c:f>sumário_graf_n!$J$27:$N$27</c:f>
              <c:numCache>
                <c:formatCode>_-* #,##0.0000000_-;\-* #,##0.0000000_-;_-* "-"??_-;_-@_-</c:formatCode>
                <c:ptCount val="5"/>
                <c:pt idx="0">
                  <c:v>0.73000000000000009</c:v>
                </c:pt>
                <c:pt idx="1">
                  <c:v>0.73000000000000009</c:v>
                </c:pt>
                <c:pt idx="2">
                  <c:v>0.73000000000000009</c:v>
                </c:pt>
                <c:pt idx="3">
                  <c:v>0.73000000000000009</c:v>
                </c:pt>
                <c:pt idx="4">
                  <c:v>0.73000000000000009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F-428C-B7A4-718167B2BD8F}"/>
            </c:ext>
          </c:extLst>
        </c:ser>
        <c:ser>
          <c:idx val="2"/>
          <c:order val="2"/>
          <c:tx>
            <c:strRef>
              <c:f>sumário_graf_n!$I$28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sumário_graf_n!$J$22:$N$22</c:f>
              <c:strCache>
                <c:ptCount val="5"/>
                <c:pt idx="0">
                  <c:v> CNBFake.BrCorpus </c:v>
                </c:pt>
                <c:pt idx="1">
                  <c:v> CNBFake.BrCorpus0d </c:v>
                </c:pt>
                <c:pt idx="2">
                  <c:v> CNBFake.BrCorpus30d </c:v>
                </c:pt>
                <c:pt idx="3">
                  <c:v> CNBFake.BrCorpus60d </c:v>
                </c:pt>
                <c:pt idx="4">
                  <c:v> CNBFake.BrCorpus90d </c:v>
                </c:pt>
              </c:strCache>
            </c:strRef>
          </c:cat>
          <c:val>
            <c:numRef>
              <c:f>sumário_graf_n!$J$28:$N$28</c:f>
              <c:numCache>
                <c:formatCode>_-* #,##0.0000000_-;\-* #,##0.0000000_-;_-* "-"??_-;_-@_-</c:formatCode>
                <c:ptCount val="5"/>
                <c:pt idx="0">
                  <c:v>0.72320519999999999</c:v>
                </c:pt>
                <c:pt idx="1">
                  <c:v>0.72320519999999999</c:v>
                </c:pt>
                <c:pt idx="2">
                  <c:v>0.72320519999999999</c:v>
                </c:pt>
                <c:pt idx="3">
                  <c:v>0.72320519999999999</c:v>
                </c:pt>
                <c:pt idx="4">
                  <c:v>0.72320519999999999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F-428C-B7A4-718167B2BD8F}"/>
            </c:ext>
          </c:extLst>
        </c:ser>
        <c:ser>
          <c:idx val="3"/>
          <c:order val="3"/>
          <c:tx>
            <c:strRef>
              <c:f>sumário_graf_n!$I$29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sumário_graf_n!$J$22:$N$22</c:f>
              <c:strCache>
                <c:ptCount val="5"/>
                <c:pt idx="0">
                  <c:v> CNBFake.BrCorpus </c:v>
                </c:pt>
                <c:pt idx="1">
                  <c:v> CNBFake.BrCorpus0d </c:v>
                </c:pt>
                <c:pt idx="2">
                  <c:v> CNBFake.BrCorpus30d </c:v>
                </c:pt>
                <c:pt idx="3">
                  <c:v> CNBFake.BrCorpus60d </c:v>
                </c:pt>
                <c:pt idx="4">
                  <c:v> CNBFake.BrCorpus90d </c:v>
                </c:pt>
              </c:strCache>
            </c:strRef>
          </c:cat>
          <c:val>
            <c:numRef>
              <c:f>sumário_graf_n!$J$29:$N$29</c:f>
              <c:numCache>
                <c:formatCode>_-* #,##0.0000000_-;\-* #,##0.0000000_-;_-* "-"??_-;_-@_-</c:formatCode>
                <c:ptCount val="5"/>
                <c:pt idx="0">
                  <c:v>0.72041659999999985</c:v>
                </c:pt>
                <c:pt idx="1">
                  <c:v>0.72041659999999985</c:v>
                </c:pt>
                <c:pt idx="2">
                  <c:v>0.72041659999999985</c:v>
                </c:pt>
                <c:pt idx="3">
                  <c:v>0.72041659999999985</c:v>
                </c:pt>
                <c:pt idx="4">
                  <c:v>0.72041659999999985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F-428C-B7A4-718167B2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43728"/>
        <c:axId val="1460734160"/>
      </c:barChart>
      <c:catAx>
        <c:axId val="14607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734160"/>
        <c:crosses val="autoZero"/>
        <c:auto val="1"/>
        <c:lblAlgn val="ctr"/>
        <c:lblOffset val="100"/>
        <c:noMultiLvlLbl val="0"/>
      </c:catAx>
      <c:valAx>
        <c:axId val="1460734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46074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sumário_graf_n!$I$35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sumário_graf_n!$J$31:$N$31</c:f>
              <c:strCache>
                <c:ptCount val="5"/>
                <c:pt idx="0">
                  <c:v> CNBFake.BrCorpus50W </c:v>
                </c:pt>
                <c:pt idx="1">
                  <c:v> CNBFake.BrCorpus50W0d </c:v>
                </c:pt>
                <c:pt idx="2">
                  <c:v> CNBFake.BrCorpus50W30d </c:v>
                </c:pt>
                <c:pt idx="3">
                  <c:v> CNBFake.BrCorpus50W60d </c:v>
                </c:pt>
                <c:pt idx="4">
                  <c:v> CNBFake.BrCorpus50W90d </c:v>
                </c:pt>
              </c:strCache>
            </c:strRef>
          </c:cat>
          <c:val>
            <c:numRef>
              <c:f>sumário_graf_n!$J$35:$N$35</c:f>
              <c:numCache>
                <c:formatCode>_-* #,##0.0000000_-;\-* #,##0.0000000_-;_-* "-"??_-;_-@_-</c:formatCode>
                <c:ptCount val="5"/>
                <c:pt idx="0">
                  <c:v>0.70469820000000005</c:v>
                </c:pt>
                <c:pt idx="1">
                  <c:v>0.70469820000000005</c:v>
                </c:pt>
                <c:pt idx="2">
                  <c:v>0.70469820000000005</c:v>
                </c:pt>
                <c:pt idx="3">
                  <c:v>0.70469820000000005</c:v>
                </c:pt>
                <c:pt idx="4">
                  <c:v>0.70469820000000005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292-9690-CFC9B8843B37}"/>
            </c:ext>
          </c:extLst>
        </c:ser>
        <c:ser>
          <c:idx val="1"/>
          <c:order val="1"/>
          <c:tx>
            <c:strRef>
              <c:f>sumário_graf_n!$I$36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sumário_graf_n!$J$31:$N$31</c:f>
              <c:strCache>
                <c:ptCount val="5"/>
                <c:pt idx="0">
                  <c:v> CNBFake.BrCorpus50W </c:v>
                </c:pt>
                <c:pt idx="1">
                  <c:v> CNBFake.BrCorpus50W0d </c:v>
                </c:pt>
                <c:pt idx="2">
                  <c:v> CNBFake.BrCorpus50W30d </c:v>
                </c:pt>
                <c:pt idx="3">
                  <c:v> CNBFake.BrCorpus50W60d </c:v>
                </c:pt>
                <c:pt idx="4">
                  <c:v> CNBFake.BrCorpus50W90d </c:v>
                </c:pt>
              </c:strCache>
            </c:strRef>
          </c:cat>
          <c:val>
            <c:numRef>
              <c:f>sumário_graf_n!$J$36:$N$36</c:f>
              <c:numCache>
                <c:formatCode>_-* #,##0.0000000_-;\-* #,##0.0000000_-;_-* "-"??_-;_-@_-</c:formatCode>
                <c:ptCount val="5"/>
                <c:pt idx="0">
                  <c:v>0.75944440000000002</c:v>
                </c:pt>
                <c:pt idx="1">
                  <c:v>0.75944440000000002</c:v>
                </c:pt>
                <c:pt idx="2">
                  <c:v>0.75944440000000002</c:v>
                </c:pt>
                <c:pt idx="3">
                  <c:v>0.75944440000000002</c:v>
                </c:pt>
                <c:pt idx="4">
                  <c:v>0.75944440000000002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292-9690-CFC9B8843B37}"/>
            </c:ext>
          </c:extLst>
        </c:ser>
        <c:ser>
          <c:idx val="2"/>
          <c:order val="2"/>
          <c:tx>
            <c:strRef>
              <c:f>sumário_graf_n!$I$37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sumário_graf_n!$J$31:$N$31</c:f>
              <c:strCache>
                <c:ptCount val="5"/>
                <c:pt idx="0">
                  <c:v> CNBFake.BrCorpus50W </c:v>
                </c:pt>
                <c:pt idx="1">
                  <c:v> CNBFake.BrCorpus50W0d </c:v>
                </c:pt>
                <c:pt idx="2">
                  <c:v> CNBFake.BrCorpus50W30d </c:v>
                </c:pt>
                <c:pt idx="3">
                  <c:v> CNBFake.BrCorpus50W60d </c:v>
                </c:pt>
                <c:pt idx="4">
                  <c:v> CNBFake.BrCorpus50W90d </c:v>
                </c:pt>
              </c:strCache>
            </c:strRef>
          </c:cat>
          <c:val>
            <c:numRef>
              <c:f>sumário_graf_n!$J$37:$N$37</c:f>
              <c:numCache>
                <c:formatCode>_-* #,##0.0000000_-;\-* #,##0.0000000_-;_-* "-"??_-;_-@_-</c:formatCode>
                <c:ptCount val="5"/>
                <c:pt idx="0">
                  <c:v>0.73088039999999999</c:v>
                </c:pt>
                <c:pt idx="1">
                  <c:v>0.73088039999999999</c:v>
                </c:pt>
                <c:pt idx="2">
                  <c:v>0.73088039999999999</c:v>
                </c:pt>
                <c:pt idx="3">
                  <c:v>0.73088039999999999</c:v>
                </c:pt>
                <c:pt idx="4">
                  <c:v>0.73088039999999999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292-9690-CFC9B8843B37}"/>
            </c:ext>
          </c:extLst>
        </c:ser>
        <c:ser>
          <c:idx val="3"/>
          <c:order val="3"/>
          <c:tx>
            <c:strRef>
              <c:f>sumário_graf_n!$I$38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sumário_graf_n!$J$31:$N$31</c:f>
              <c:strCache>
                <c:ptCount val="5"/>
                <c:pt idx="0">
                  <c:v> CNBFake.BrCorpus50W </c:v>
                </c:pt>
                <c:pt idx="1">
                  <c:v> CNBFake.BrCorpus50W0d </c:v>
                </c:pt>
                <c:pt idx="2">
                  <c:v> CNBFake.BrCorpus50W30d </c:v>
                </c:pt>
                <c:pt idx="3">
                  <c:v> CNBFake.BrCorpus50W60d </c:v>
                </c:pt>
                <c:pt idx="4">
                  <c:v> CNBFake.BrCorpus50W90d </c:v>
                </c:pt>
              </c:strCache>
            </c:strRef>
          </c:cat>
          <c:val>
            <c:numRef>
              <c:f>sumário_graf_n!$J$38:$N$38</c:f>
              <c:numCache>
                <c:formatCode>_-* #,##0.0000000_-;\-* #,##0.0000000_-;_-* "-"??_-;_-@_-</c:formatCode>
                <c:ptCount val="5"/>
                <c:pt idx="0">
                  <c:v>0.72027780000000008</c:v>
                </c:pt>
                <c:pt idx="1">
                  <c:v>0.72027780000000008</c:v>
                </c:pt>
                <c:pt idx="2">
                  <c:v>0.72027780000000008</c:v>
                </c:pt>
                <c:pt idx="3">
                  <c:v>0.72027780000000008</c:v>
                </c:pt>
                <c:pt idx="4">
                  <c:v>0.72027780000000008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292-9690-CFC9B884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30832"/>
        <c:axId val="1460746224"/>
      </c:barChart>
      <c:catAx>
        <c:axId val="14607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746224"/>
        <c:crosses val="autoZero"/>
        <c:auto val="1"/>
        <c:lblAlgn val="ctr"/>
        <c:lblOffset val="100"/>
        <c:noMultiLvlLbl val="0"/>
      </c:catAx>
      <c:valAx>
        <c:axId val="1460746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0_-;\-* #,##0.0000000_-;_-* &quot;-&quot;??_-;_-@_-" sourceLinked="1"/>
        <c:majorTickMark val="none"/>
        <c:minorTickMark val="none"/>
        <c:tickLblPos val="nextTo"/>
        <c:crossAx val="146073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sumário_graf_n_comps!$P$17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sumário_graf_n_comps!$R$13:$U$13</c:f>
              <c:strCache>
                <c:ptCount val="4"/>
                <c:pt idx="0">
                  <c:v> CRFRecogna50W0d </c:v>
                </c:pt>
                <c:pt idx="1">
                  <c:v> CRFRecogna50W30d </c:v>
                </c:pt>
                <c:pt idx="2">
                  <c:v> CRFRecogna50W60d </c:v>
                </c:pt>
                <c:pt idx="3">
                  <c:v> CRFRecogna50W90d </c:v>
                </c:pt>
              </c:strCache>
            </c:strRef>
          </c:cat>
          <c:val>
            <c:numRef>
              <c:f>sumário_graf_n_comps!$R$17:$U$17</c:f>
              <c:numCache>
                <c:formatCode>0.000%</c:formatCode>
                <c:ptCount val="4"/>
                <c:pt idx="0">
                  <c:v>1.5010352657849779E-2</c:v>
                </c:pt>
                <c:pt idx="1">
                  <c:v>1.1277121493879827E-2</c:v>
                </c:pt>
                <c:pt idx="2">
                  <c:v>1.2724224151395624E-2</c:v>
                </c:pt>
                <c:pt idx="3">
                  <c:v>6.9611778668050572E-3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9-4A04-85B7-393EDE6571E8}"/>
            </c:ext>
          </c:extLst>
        </c:ser>
        <c:ser>
          <c:idx val="1"/>
          <c:order val="1"/>
          <c:tx>
            <c:strRef>
              <c:f>sumário_graf_n_comps!$P$18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sumário_graf_n_comps!$R$13:$U$13</c:f>
              <c:strCache>
                <c:ptCount val="4"/>
                <c:pt idx="0">
                  <c:v> CRFRecogna50W0d </c:v>
                </c:pt>
                <c:pt idx="1">
                  <c:v> CRFRecogna50W30d </c:v>
                </c:pt>
                <c:pt idx="2">
                  <c:v> CRFRecogna50W60d </c:v>
                </c:pt>
                <c:pt idx="3">
                  <c:v> CRFRecogna50W90d </c:v>
                </c:pt>
              </c:strCache>
            </c:strRef>
          </c:cat>
          <c:val>
            <c:numRef>
              <c:f>sumário_graf_n_comps!$R$18:$U$18</c:f>
              <c:numCache>
                <c:formatCode>0.000%</c:formatCode>
                <c:ptCount val="4"/>
                <c:pt idx="0">
                  <c:v>9.326190052279637E-3</c:v>
                </c:pt>
                <c:pt idx="1">
                  <c:v>8.3954054243615683E-3</c:v>
                </c:pt>
                <c:pt idx="2">
                  <c:v>1.4457267101521953E-2</c:v>
                </c:pt>
                <c:pt idx="3">
                  <c:v>6.5305990320960738E-3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9-4A04-85B7-393EDE6571E8}"/>
            </c:ext>
          </c:extLst>
        </c:ser>
        <c:ser>
          <c:idx val="2"/>
          <c:order val="2"/>
          <c:tx>
            <c:strRef>
              <c:f>sumário_graf_n_comps!$P$19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sumário_graf_n_comps!$R$13:$U$13</c:f>
              <c:strCache>
                <c:ptCount val="4"/>
                <c:pt idx="0">
                  <c:v> CRFRecogna50W0d </c:v>
                </c:pt>
                <c:pt idx="1">
                  <c:v> CRFRecogna50W30d </c:v>
                </c:pt>
                <c:pt idx="2">
                  <c:v> CRFRecogna50W60d </c:v>
                </c:pt>
                <c:pt idx="3">
                  <c:v> CRFRecogna50W90d </c:v>
                </c:pt>
              </c:strCache>
            </c:strRef>
          </c:cat>
          <c:val>
            <c:numRef>
              <c:f>sumário_graf_n_comps!$R$19:$U$19</c:f>
              <c:numCache>
                <c:formatCode>0.000%</c:formatCode>
                <c:ptCount val="4"/>
                <c:pt idx="0">
                  <c:v>1.222971346964874E-2</c:v>
                </c:pt>
                <c:pt idx="1">
                  <c:v>9.9056295694308627E-3</c:v>
                </c:pt>
                <c:pt idx="2">
                  <c:v>1.3600844069399765E-2</c:v>
                </c:pt>
                <c:pt idx="3">
                  <c:v>6.759437152642267E-3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9-4A04-85B7-393EDE6571E8}"/>
            </c:ext>
          </c:extLst>
        </c:ser>
        <c:ser>
          <c:idx val="3"/>
          <c:order val="3"/>
          <c:tx>
            <c:strRef>
              <c:f>sumário_graf_n_comps!$P$20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sumário_graf_n_comps!$R$13:$U$13</c:f>
              <c:strCache>
                <c:ptCount val="4"/>
                <c:pt idx="0">
                  <c:v> CRFRecogna50W0d </c:v>
                </c:pt>
                <c:pt idx="1">
                  <c:v> CRFRecogna50W30d </c:v>
                </c:pt>
                <c:pt idx="2">
                  <c:v> CRFRecogna50W60d </c:v>
                </c:pt>
                <c:pt idx="3">
                  <c:v> CRFRecogna50W90d </c:v>
                </c:pt>
              </c:strCache>
            </c:strRef>
          </c:cat>
          <c:val>
            <c:numRef>
              <c:f>sumário_graf_n_comps!$R$20:$U$20</c:f>
              <c:numCache>
                <c:formatCode>0.000%</c:formatCode>
                <c:ptCount val="4"/>
                <c:pt idx="0">
                  <c:v>1.3376955694954784E-2</c:v>
                </c:pt>
                <c:pt idx="1">
                  <c:v>1.0751277109773083E-2</c:v>
                </c:pt>
                <c:pt idx="2">
                  <c:v>1.4501773904482373E-2</c:v>
                </c:pt>
                <c:pt idx="3">
                  <c:v>7.2511075048313778E-3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9-4A04-85B7-393EDE65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244544"/>
        <c:axId val="1451256192"/>
      </c:barChart>
      <c:catAx>
        <c:axId val="14512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56192"/>
        <c:crosses val="autoZero"/>
        <c:auto val="1"/>
        <c:lblAlgn val="ctr"/>
        <c:lblOffset val="100"/>
        <c:noMultiLvlLbl val="0"/>
      </c:catAx>
      <c:valAx>
        <c:axId val="145125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crossAx val="1451244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sumário_graf_n_comps!$B$26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sumário_graf_n_comps!$D$22:$G$22</c:f>
              <c:strCache>
                <c:ptCount val="4"/>
                <c:pt idx="0">
                  <c:v> CSVMFake.BrCorpus0d </c:v>
                </c:pt>
                <c:pt idx="1">
                  <c:v> CSVMFake.BrCorpus30d </c:v>
                </c:pt>
                <c:pt idx="2">
                  <c:v> CSVMFake.BrCorpus60d </c:v>
                </c:pt>
                <c:pt idx="3">
                  <c:v> CSVMFake.BrCorpus90d </c:v>
                </c:pt>
              </c:strCache>
            </c:strRef>
          </c:cat>
          <c:val>
            <c:numRef>
              <c:f>sumário_graf_n_comps!$D$26:$G$26</c:f>
              <c:numCache>
                <c:formatCode>0.000%</c:formatCode>
                <c:ptCount val="4"/>
                <c:pt idx="0">
                  <c:v>-9.6064315758126462E-4</c:v>
                </c:pt>
                <c:pt idx="1">
                  <c:v>-5.0286130562249287E-4</c:v>
                </c:pt>
                <c:pt idx="2">
                  <c:v>-2.3734332354132803E-3</c:v>
                </c:pt>
                <c:pt idx="3">
                  <c:v>-1.3163200469908931E-3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9-4515-B005-F2ADA301F232}"/>
            </c:ext>
          </c:extLst>
        </c:ser>
        <c:ser>
          <c:idx val="1"/>
          <c:order val="1"/>
          <c:tx>
            <c:strRef>
              <c:f>sumário_graf_n_comps!$B$27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sumário_graf_n_comps!$D$22:$G$22</c:f>
              <c:strCache>
                <c:ptCount val="4"/>
                <c:pt idx="0">
                  <c:v> CSVMFake.BrCorpus0d </c:v>
                </c:pt>
                <c:pt idx="1">
                  <c:v> CSVMFake.BrCorpus30d </c:v>
                </c:pt>
                <c:pt idx="2">
                  <c:v> CSVMFake.BrCorpus60d </c:v>
                </c:pt>
                <c:pt idx="3">
                  <c:v> CSVMFake.BrCorpus90d </c:v>
                </c:pt>
              </c:strCache>
            </c:strRef>
          </c:cat>
          <c:val>
            <c:numRef>
              <c:f>sumário_graf_n_comps!$D$27:$G$27</c:f>
              <c:numCache>
                <c:formatCode>0.000%</c:formatCode>
                <c:ptCount val="4"/>
                <c:pt idx="0">
                  <c:v>1.8693085509764451E-3</c:v>
                </c:pt>
                <c:pt idx="1">
                  <c:v>3.7383928028706936E-3</c:v>
                </c:pt>
                <c:pt idx="2">
                  <c:v>2.803738527382249E-3</c:v>
                </c:pt>
                <c:pt idx="3">
                  <c:v>3.1155142516281487E-4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9-4515-B005-F2ADA301F232}"/>
            </c:ext>
          </c:extLst>
        </c:ser>
        <c:ser>
          <c:idx val="2"/>
          <c:order val="2"/>
          <c:tx>
            <c:strRef>
              <c:f>sumário_graf_n_comps!$B$28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sumário_graf_n_comps!$D$22:$G$22</c:f>
              <c:strCache>
                <c:ptCount val="4"/>
                <c:pt idx="0">
                  <c:v> CSVMFake.BrCorpus0d </c:v>
                </c:pt>
                <c:pt idx="1">
                  <c:v> CSVMFake.BrCorpus30d </c:v>
                </c:pt>
                <c:pt idx="2">
                  <c:v> CSVMFake.BrCorpus60d </c:v>
                </c:pt>
                <c:pt idx="3">
                  <c:v> CSVMFake.BrCorpus90d </c:v>
                </c:pt>
              </c:strCache>
            </c:strRef>
          </c:cat>
          <c:val>
            <c:numRef>
              <c:f>sumário_graf_n_comps!$D$28:$G$28</c:f>
              <c:numCache>
                <c:formatCode>0.000%</c:formatCode>
                <c:ptCount val="4"/>
                <c:pt idx="0">
                  <c:v>4.679249799277585E-4</c:v>
                </c:pt>
                <c:pt idx="1">
                  <c:v>1.6480857706486773E-3</c:v>
                </c:pt>
                <c:pt idx="2">
                  <c:v>2.9717735504042331E-4</c:v>
                </c:pt>
                <c:pt idx="3">
                  <c:v>-4.1168399676316803E-4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9-4515-B005-F2ADA301F232}"/>
            </c:ext>
          </c:extLst>
        </c:ser>
        <c:ser>
          <c:idx val="3"/>
          <c:order val="3"/>
          <c:tx>
            <c:strRef>
              <c:f>sumário_graf_n_comps!$B$29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sumário_graf_n_comps!$D$22:$G$22</c:f>
              <c:strCache>
                <c:ptCount val="4"/>
                <c:pt idx="0">
                  <c:v> CSVMFake.BrCorpus0d </c:v>
                </c:pt>
                <c:pt idx="1">
                  <c:v> CSVMFake.BrCorpus30d </c:v>
                </c:pt>
                <c:pt idx="2">
                  <c:v> CSVMFake.BrCorpus60d </c:v>
                </c:pt>
                <c:pt idx="3">
                  <c:v> CSVMFake.BrCorpus90d </c:v>
                </c:pt>
              </c:strCache>
            </c:strRef>
          </c:cat>
          <c:val>
            <c:numRef>
              <c:f>sumário_graf_n_comps!$D$29:$G$29</c:f>
              <c:numCache>
                <c:formatCode>0.000%</c:formatCode>
                <c:ptCount val="4"/>
                <c:pt idx="0">
                  <c:v>3.1276936670643352E-4</c:v>
                </c:pt>
                <c:pt idx="1">
                  <c:v>1.4073495622131116E-3</c:v>
                </c:pt>
                <c:pt idx="2">
                  <c:v>2.2517592990212165E-7</c:v>
                </c:pt>
                <c:pt idx="3">
                  <c:v>-4.690414620941441E-4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9-4515-B005-F2ADA301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54544"/>
        <c:axId val="1460757456"/>
      </c:barChart>
      <c:catAx>
        <c:axId val="14607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757456"/>
        <c:crosses val="autoZero"/>
        <c:auto val="1"/>
        <c:lblAlgn val="ctr"/>
        <c:lblOffset val="100"/>
        <c:noMultiLvlLbl val="0"/>
      </c:catAx>
      <c:valAx>
        <c:axId val="1460757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crossAx val="1460754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sumário_graf_n_comps!$P$26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sumário_graf_n_comps!$R$22:$U$22</c:f>
              <c:strCache>
                <c:ptCount val="4"/>
                <c:pt idx="0">
                  <c:v> CRFFake.BrCorpus0d </c:v>
                </c:pt>
                <c:pt idx="1">
                  <c:v> CRFFake.BrCorpus30d </c:v>
                </c:pt>
                <c:pt idx="2">
                  <c:v> CRFFake.BrCorpus60d </c:v>
                </c:pt>
                <c:pt idx="3">
                  <c:v> CRFFake.BrCorpus90d </c:v>
                </c:pt>
              </c:strCache>
            </c:strRef>
          </c:cat>
          <c:val>
            <c:numRef>
              <c:f>sumário_graf_n_comps!$R$26:$U$26</c:f>
              <c:numCache>
                <c:formatCode>0.000%</c:formatCode>
                <c:ptCount val="4"/>
                <c:pt idx="0">
                  <c:v>-2.9512836424810951E-3</c:v>
                </c:pt>
                <c:pt idx="1">
                  <c:v>5.1586931490055221E-4</c:v>
                </c:pt>
                <c:pt idx="2">
                  <c:v>2.6257546354255812E-3</c:v>
                </c:pt>
                <c:pt idx="3">
                  <c:v>-9.1336444541689765E-4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7-461F-9E2D-21E7EDC83CB3}"/>
            </c:ext>
          </c:extLst>
        </c:ser>
        <c:ser>
          <c:idx val="1"/>
          <c:order val="1"/>
          <c:tx>
            <c:strRef>
              <c:f>sumário_graf_n_comps!$P$27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sumário_graf_n_comps!$R$22:$U$22</c:f>
              <c:strCache>
                <c:ptCount val="4"/>
                <c:pt idx="0">
                  <c:v> CRFFake.BrCorpus0d </c:v>
                </c:pt>
                <c:pt idx="1">
                  <c:v> CRFFake.BrCorpus30d </c:v>
                </c:pt>
                <c:pt idx="2">
                  <c:v> CRFFake.BrCorpus60d </c:v>
                </c:pt>
                <c:pt idx="3">
                  <c:v> CRFFake.BrCorpus90d </c:v>
                </c:pt>
              </c:strCache>
            </c:strRef>
          </c:cat>
          <c:val>
            <c:numRef>
              <c:f>sumário_graf_n_comps!$R$27:$U$27</c:f>
              <c:numCache>
                <c:formatCode>0.000%</c:formatCode>
                <c:ptCount val="4"/>
                <c:pt idx="0">
                  <c:v>-4.1468322184244899E-3</c:v>
                </c:pt>
                <c:pt idx="1">
                  <c:v>3.1877509521316405E-4</c:v>
                </c:pt>
                <c:pt idx="2">
                  <c:v>9.5701428080263717E-4</c:v>
                </c:pt>
                <c:pt idx="3">
                  <c:v>9.5678461574832951E-4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7-461F-9E2D-21E7EDC83CB3}"/>
            </c:ext>
          </c:extLst>
        </c:ser>
        <c:ser>
          <c:idx val="2"/>
          <c:order val="2"/>
          <c:tx>
            <c:strRef>
              <c:f>sumário_graf_n_comps!$P$28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sumário_graf_n_comps!$R$22:$U$22</c:f>
              <c:strCache>
                <c:ptCount val="4"/>
                <c:pt idx="0">
                  <c:v> CRFFake.BrCorpus0d </c:v>
                </c:pt>
                <c:pt idx="1">
                  <c:v> CRFFake.BrCorpus30d </c:v>
                </c:pt>
                <c:pt idx="2">
                  <c:v> CRFFake.BrCorpus60d </c:v>
                </c:pt>
                <c:pt idx="3">
                  <c:v> CRFFake.BrCorpus90d </c:v>
                </c:pt>
              </c:strCache>
            </c:strRef>
          </c:cat>
          <c:val>
            <c:numRef>
              <c:f>sumário_graf_n_comps!$R$28:$U$28</c:f>
              <c:numCache>
                <c:formatCode>0.000%</c:formatCode>
                <c:ptCount val="4"/>
                <c:pt idx="0">
                  <c:v>-3.2628894693921273E-3</c:v>
                </c:pt>
                <c:pt idx="1">
                  <c:v>4.2466615449354705E-4</c:v>
                </c:pt>
                <c:pt idx="2">
                  <c:v>1.861264065363244E-3</c:v>
                </c:pt>
                <c:pt idx="3">
                  <c:v>1.519260199767114E-4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7-461F-9E2D-21E7EDC83CB3}"/>
            </c:ext>
          </c:extLst>
        </c:ser>
        <c:ser>
          <c:idx val="3"/>
          <c:order val="3"/>
          <c:tx>
            <c:strRef>
              <c:f>sumário_graf_n_comps!$P$29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sumário_graf_n_comps!$R$22:$U$22</c:f>
              <c:strCache>
                <c:ptCount val="4"/>
                <c:pt idx="0">
                  <c:v> CRFFake.BrCorpus0d </c:v>
                </c:pt>
                <c:pt idx="1">
                  <c:v> CRFFake.BrCorpus30d </c:v>
                </c:pt>
                <c:pt idx="2">
                  <c:v> CRFFake.BrCorpus60d </c:v>
                </c:pt>
                <c:pt idx="3">
                  <c:v> CRFFake.BrCorpus90d </c:v>
                </c:pt>
              </c:strCache>
            </c:strRef>
          </c:cat>
          <c:val>
            <c:numRef>
              <c:f>sumário_graf_n_comps!$R$29:$U$29</c:f>
              <c:numCache>
                <c:formatCode>0.000%</c:formatCode>
                <c:ptCount val="4"/>
                <c:pt idx="0">
                  <c:v>-2.9941193019394907E-3</c:v>
                </c:pt>
                <c:pt idx="1">
                  <c:v>4.7236162663000236E-4</c:v>
                </c:pt>
                <c:pt idx="2">
                  <c:v>1.7329001461097171E-3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7-461F-9E2D-21E7EDC8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50800"/>
        <c:axId val="1315287488"/>
      </c:barChart>
      <c:catAx>
        <c:axId val="13207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287488"/>
        <c:crosses val="autoZero"/>
        <c:auto val="1"/>
        <c:lblAlgn val="ctr"/>
        <c:lblOffset val="100"/>
        <c:noMultiLvlLbl val="0"/>
      </c:catAx>
      <c:valAx>
        <c:axId val="1315287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crossAx val="132075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sumário_graf_n_comps!$B$35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sumário_graf_n_comps!$D$31:$G$31</c:f>
              <c:strCache>
                <c:ptCount val="4"/>
                <c:pt idx="0">
                  <c:v> CSVMFake.BrCorpus50W0d </c:v>
                </c:pt>
                <c:pt idx="1">
                  <c:v> CSVMFake.BrCorpus50W30d </c:v>
                </c:pt>
                <c:pt idx="2">
                  <c:v> CSVMFake.BrCorpus50W60d </c:v>
                </c:pt>
                <c:pt idx="3">
                  <c:v> CSVMFake.BrCorpus50W90d </c:v>
                </c:pt>
              </c:strCache>
            </c:strRef>
          </c:cat>
          <c:val>
            <c:numRef>
              <c:f>sumário_graf_n_comps!$D$35:$G$35</c:f>
              <c:numCache>
                <c:formatCode>0.000%</c:formatCode>
                <c:ptCount val="4"/>
                <c:pt idx="0">
                  <c:v>-5.6344582091993889E-4</c:v>
                </c:pt>
                <c:pt idx="1">
                  <c:v>-5.5348837322266586E-4</c:v>
                </c:pt>
                <c:pt idx="2">
                  <c:v>3.2922722191337517E-3</c:v>
                </c:pt>
                <c:pt idx="3">
                  <c:v>1.1927079424731701E-3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4-4D6E-81A7-15E6AE4EBDD9}"/>
            </c:ext>
          </c:extLst>
        </c:ser>
        <c:ser>
          <c:idx val="1"/>
          <c:order val="1"/>
          <c:tx>
            <c:strRef>
              <c:f>sumário_graf_n_comps!$B$36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sumário_graf_n_comps!$D$31:$G$31</c:f>
              <c:strCache>
                <c:ptCount val="4"/>
                <c:pt idx="0">
                  <c:v> CSVMFake.BrCorpus50W0d </c:v>
                </c:pt>
                <c:pt idx="1">
                  <c:v> CSVMFake.BrCorpus50W30d </c:v>
                </c:pt>
                <c:pt idx="2">
                  <c:v> CSVMFake.BrCorpus50W60d </c:v>
                </c:pt>
                <c:pt idx="3">
                  <c:v> CSVMFake.BrCorpus50W90d </c:v>
                </c:pt>
              </c:strCache>
            </c:strRef>
          </c:cat>
          <c:val>
            <c:numRef>
              <c:f>sumário_graf_n_comps!$D$36:$G$36</c:f>
              <c:numCache>
                <c:formatCode>0.000%</c:formatCode>
                <c:ptCount val="4"/>
                <c:pt idx="0">
                  <c:v>1.6481212485663921E-3</c:v>
                </c:pt>
                <c:pt idx="1">
                  <c:v>2.3073697479929489E-3</c:v>
                </c:pt>
                <c:pt idx="2">
                  <c:v>4.2846406253225222E-3</c:v>
                </c:pt>
                <c:pt idx="3">
                  <c:v>9.8887274913983525E-4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4-4D6E-81A7-15E6AE4EBDD9}"/>
            </c:ext>
          </c:extLst>
        </c:ser>
        <c:ser>
          <c:idx val="2"/>
          <c:order val="2"/>
          <c:tx>
            <c:strRef>
              <c:f>sumário_graf_n_comps!$B$37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sumário_graf_n_comps!$D$31:$G$31</c:f>
              <c:strCache>
                <c:ptCount val="4"/>
                <c:pt idx="0">
                  <c:v> CSVMFake.BrCorpus50W0d </c:v>
                </c:pt>
                <c:pt idx="1">
                  <c:v> CSVMFake.BrCorpus50W30d </c:v>
                </c:pt>
                <c:pt idx="2">
                  <c:v> CSVMFake.BrCorpus50W60d </c:v>
                </c:pt>
                <c:pt idx="3">
                  <c:v> CSVMFake.BrCorpus50W90d </c:v>
                </c:pt>
              </c:strCache>
            </c:strRef>
          </c:cat>
          <c:val>
            <c:numRef>
              <c:f>sumário_graf_n_comps!$D$37:$G$37</c:f>
              <c:numCache>
                <c:formatCode>0.000%</c:formatCode>
                <c:ptCount val="4"/>
                <c:pt idx="0">
                  <c:v>5.6021332769828902E-4</c:v>
                </c:pt>
                <c:pt idx="1">
                  <c:v>8.4404194035991864E-4</c:v>
                </c:pt>
                <c:pt idx="2">
                  <c:v>3.7887037652915012E-3</c:v>
                </c:pt>
                <c:pt idx="3">
                  <c:v>1.1391564623235428E-3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4-4D6E-81A7-15E6AE4EBDD9}"/>
            </c:ext>
          </c:extLst>
        </c:ser>
        <c:ser>
          <c:idx val="3"/>
          <c:order val="3"/>
          <c:tx>
            <c:strRef>
              <c:f>sumário_graf_n_comps!$B$38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sumário_graf_n_comps!$D$31:$G$31</c:f>
              <c:strCache>
                <c:ptCount val="4"/>
                <c:pt idx="0">
                  <c:v> CSVMFake.BrCorpus50W0d </c:v>
                </c:pt>
                <c:pt idx="1">
                  <c:v> CSVMFake.BrCorpus50W30d </c:v>
                </c:pt>
                <c:pt idx="2">
                  <c:v> CSVMFake.BrCorpus50W60d </c:v>
                </c:pt>
                <c:pt idx="3">
                  <c:v> CSVMFake.BrCorpus50W90d </c:v>
                </c:pt>
              </c:strCache>
            </c:strRef>
          </c:cat>
          <c:val>
            <c:numRef>
              <c:f>sumário_graf_n_comps!$D$38:$G$38</c:f>
              <c:numCache>
                <c:formatCode>0.000%</c:formatCode>
                <c:ptCount val="4"/>
                <c:pt idx="0">
                  <c:v>3.3484458733701317E-4</c:v>
                </c:pt>
                <c:pt idx="1">
                  <c:v>5.0190579769804344E-4</c:v>
                </c:pt>
                <c:pt idx="2">
                  <c:v>3.6777538499905837E-3</c:v>
                </c:pt>
                <c:pt idx="3">
                  <c:v>1.1703913613463346E-3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6E-81A7-15E6AE4E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56624"/>
        <c:axId val="1386858288"/>
      </c:barChart>
      <c:catAx>
        <c:axId val="13868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858288"/>
        <c:crosses val="autoZero"/>
        <c:auto val="1"/>
        <c:lblAlgn val="ctr"/>
        <c:lblOffset val="100"/>
        <c:noMultiLvlLbl val="0"/>
      </c:catAx>
      <c:valAx>
        <c:axId val="138685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crossAx val="138685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sumário_graf_n_comps!$P$35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sumário_graf_n_comps!$R$31:$U$31</c:f>
              <c:strCache>
                <c:ptCount val="4"/>
                <c:pt idx="0">
                  <c:v> CRFFake.BrCorpus50W0d </c:v>
                </c:pt>
                <c:pt idx="1">
                  <c:v> CRFFake.BrCorpus50W30d </c:v>
                </c:pt>
                <c:pt idx="2">
                  <c:v> CRFFake.BrCorpus50W60d </c:v>
                </c:pt>
                <c:pt idx="3">
                  <c:v> CRFFake.BrCorpus50W90d </c:v>
                </c:pt>
              </c:strCache>
            </c:strRef>
          </c:cat>
          <c:val>
            <c:numRef>
              <c:f>sumário_graf_n_comps!$R$35:$U$35</c:f>
              <c:numCache>
                <c:formatCode>0.000%</c:formatCode>
                <c:ptCount val="4"/>
                <c:pt idx="0">
                  <c:v>-7.3839717068573396E-3</c:v>
                </c:pt>
                <c:pt idx="1">
                  <c:v>-3.1868856595329564E-4</c:v>
                </c:pt>
                <c:pt idx="2">
                  <c:v>-3.8414446712871086E-3</c:v>
                </c:pt>
                <c:pt idx="3">
                  <c:v>-4.4804693807134477E-3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3-43EE-8F11-87C51E46B2F9}"/>
            </c:ext>
          </c:extLst>
        </c:ser>
        <c:ser>
          <c:idx val="1"/>
          <c:order val="1"/>
          <c:tx>
            <c:strRef>
              <c:f>sumário_graf_n_comps!$P$36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sumário_graf_n_comps!$R$31:$U$31</c:f>
              <c:strCache>
                <c:ptCount val="4"/>
                <c:pt idx="0">
                  <c:v> CRFFake.BrCorpus50W0d </c:v>
                </c:pt>
                <c:pt idx="1">
                  <c:v> CRFFake.BrCorpus50W30d </c:v>
                </c:pt>
                <c:pt idx="2">
                  <c:v> CRFFake.BrCorpus50W60d </c:v>
                </c:pt>
                <c:pt idx="3">
                  <c:v> CRFFake.BrCorpus50W90d </c:v>
                </c:pt>
              </c:strCache>
            </c:strRef>
          </c:cat>
          <c:val>
            <c:numRef>
              <c:f>sumário_graf_n_comps!$R$36:$U$36</c:f>
              <c:numCache>
                <c:formatCode>0.000%</c:formatCode>
                <c:ptCount val="4"/>
                <c:pt idx="0">
                  <c:v>-8.3224238786909766E-3</c:v>
                </c:pt>
                <c:pt idx="1">
                  <c:v>-5.6590948420289777E-3</c:v>
                </c:pt>
                <c:pt idx="2">
                  <c:v>-3.3267644914392047E-4</c:v>
                </c:pt>
                <c:pt idx="3">
                  <c:v>3.6620774254103594E-3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3-43EE-8F11-87C51E46B2F9}"/>
            </c:ext>
          </c:extLst>
        </c:ser>
        <c:ser>
          <c:idx val="2"/>
          <c:order val="2"/>
          <c:tx>
            <c:strRef>
              <c:f>sumário_graf_n_comps!$P$37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sumário_graf_n_comps!$R$31:$U$31</c:f>
              <c:strCache>
                <c:ptCount val="4"/>
                <c:pt idx="0">
                  <c:v> CRFFake.BrCorpus50W0d </c:v>
                </c:pt>
                <c:pt idx="1">
                  <c:v> CRFFake.BrCorpus50W30d </c:v>
                </c:pt>
                <c:pt idx="2">
                  <c:v> CRFFake.BrCorpus50W60d </c:v>
                </c:pt>
                <c:pt idx="3">
                  <c:v> CRFFake.BrCorpus50W90d </c:v>
                </c:pt>
              </c:strCache>
            </c:strRef>
          </c:cat>
          <c:val>
            <c:numRef>
              <c:f>sumário_graf_n_comps!$R$37:$U$37</c:f>
              <c:numCache>
                <c:formatCode>0.000%</c:formatCode>
                <c:ptCount val="4"/>
                <c:pt idx="0">
                  <c:v>-7.8891278261593589E-3</c:v>
                </c:pt>
                <c:pt idx="1">
                  <c:v>-2.8366738347848086E-3</c:v>
                </c:pt>
                <c:pt idx="2">
                  <c:v>-2.1335646140503428E-3</c:v>
                </c:pt>
                <c:pt idx="3">
                  <c:v>-3.8636552650050948E-4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3-43EE-8F11-87C51E46B2F9}"/>
            </c:ext>
          </c:extLst>
        </c:ser>
        <c:ser>
          <c:idx val="3"/>
          <c:order val="3"/>
          <c:tx>
            <c:strRef>
              <c:f>sumário_graf_n_comps!$P$38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sumário_graf_n_comps!$R$31:$U$31</c:f>
              <c:strCache>
                <c:ptCount val="4"/>
                <c:pt idx="0">
                  <c:v> CRFFake.BrCorpus50W0d </c:v>
                </c:pt>
                <c:pt idx="1">
                  <c:v> CRFFake.BrCorpus50W30d </c:v>
                </c:pt>
                <c:pt idx="2">
                  <c:v> CRFFake.BrCorpus50W60d </c:v>
                </c:pt>
                <c:pt idx="3">
                  <c:v> CRFFake.BrCorpus50W90d </c:v>
                </c:pt>
              </c:strCache>
            </c:strRef>
          </c:cat>
          <c:val>
            <c:numRef>
              <c:f>sumário_graf_n_comps!$R$38:$U$38</c:f>
              <c:numCache>
                <c:formatCode>0.000%</c:formatCode>
                <c:ptCount val="4"/>
                <c:pt idx="0">
                  <c:v>-7.5798702790120798E-3</c:v>
                </c:pt>
                <c:pt idx="1">
                  <c:v>-2.3069892544552717E-3</c:v>
                </c:pt>
                <c:pt idx="2">
                  <c:v>-2.4718928368731019E-3</c:v>
                </c:pt>
                <c:pt idx="3">
                  <c:v>-1.1533759915567376E-3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3-43EE-8F11-87C51E46B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50800"/>
        <c:axId val="1460736656"/>
      </c:barChart>
      <c:catAx>
        <c:axId val="14607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736656"/>
        <c:crosses val="autoZero"/>
        <c:auto val="1"/>
        <c:lblAlgn val="ctr"/>
        <c:lblOffset val="100"/>
        <c:noMultiLvlLbl val="0"/>
      </c:catAx>
      <c:valAx>
        <c:axId val="1460736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crossAx val="146075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sumário_graf_n_comps!$B$8</c:f>
              <c:strCache>
                <c:ptCount val="1"/>
                <c:pt idx="0">
                  <c:v> Precisão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sumário_graf_n_comps!$D$4:$G$4</c:f>
              <c:strCache>
                <c:ptCount val="4"/>
                <c:pt idx="0">
                  <c:v> CSVMRecogna0d </c:v>
                </c:pt>
                <c:pt idx="1">
                  <c:v> CSVMRecogna30d </c:v>
                </c:pt>
                <c:pt idx="2">
                  <c:v> CSVMRecogna60d </c:v>
                </c:pt>
                <c:pt idx="3">
                  <c:v> CSVMRecogna90d </c:v>
                </c:pt>
              </c:strCache>
            </c:strRef>
          </c:cat>
          <c:val>
            <c:numRef>
              <c:f>sumário_graf_n_comps!$D$8:$G$8</c:f>
              <c:numCache>
                <c:formatCode>0.000%</c:formatCode>
                <c:ptCount val="4"/>
                <c:pt idx="0">
                  <c:v>4.0568608708695386E-3</c:v>
                </c:pt>
                <c:pt idx="1">
                  <c:v>3.4246597840619231E-3</c:v>
                </c:pt>
                <c:pt idx="2">
                  <c:v>1.9839770857221772E-4</c:v>
                </c:pt>
                <c:pt idx="3">
                  <c:v>6.5694605487465196E-4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F-44AA-BCD6-AB003214BF94}"/>
            </c:ext>
          </c:extLst>
        </c:ser>
        <c:ser>
          <c:idx val="1"/>
          <c:order val="1"/>
          <c:tx>
            <c:strRef>
              <c:f>sumário_graf_n_comps!$B$9</c:f>
              <c:strCache>
                <c:ptCount val="1"/>
                <c:pt idx="0">
                  <c:v> 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sumário_graf_n_comps!$D$4:$G$4</c:f>
              <c:strCache>
                <c:ptCount val="4"/>
                <c:pt idx="0">
                  <c:v> CSVMRecogna0d </c:v>
                </c:pt>
                <c:pt idx="1">
                  <c:v> CSVMRecogna30d </c:v>
                </c:pt>
                <c:pt idx="2">
                  <c:v> CSVMRecogna60d </c:v>
                </c:pt>
                <c:pt idx="3">
                  <c:v> CSVMRecogna90d </c:v>
                </c:pt>
              </c:strCache>
            </c:strRef>
          </c:cat>
          <c:val>
            <c:numRef>
              <c:f>sumário_graf_n_comps!$D$9:$G$9</c:f>
              <c:numCache>
                <c:formatCode>0.000%</c:formatCode>
                <c:ptCount val="4"/>
                <c:pt idx="0">
                  <c:v>9.6388975149230838E-4</c:v>
                </c:pt>
                <c:pt idx="1">
                  <c:v>6.253930410721642E-3</c:v>
                </c:pt>
                <c:pt idx="2">
                  <c:v>2.4041591954080399E-3</c:v>
                </c:pt>
                <c:pt idx="3">
                  <c:v>2.40482701740663E-3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F-44AA-BCD6-AB003214BF94}"/>
            </c:ext>
          </c:extLst>
        </c:ser>
        <c:ser>
          <c:idx val="2"/>
          <c:order val="2"/>
          <c:tx>
            <c:strRef>
              <c:f>sumário_graf_n_comps!$B$10</c:f>
              <c:strCache>
                <c:ptCount val="1"/>
                <c:pt idx="0">
                  <c:v> F1-Score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sumário_graf_n_comps!$D$4:$G$4</c:f>
              <c:strCache>
                <c:ptCount val="4"/>
                <c:pt idx="0">
                  <c:v> CSVMRecogna0d </c:v>
                </c:pt>
                <c:pt idx="1">
                  <c:v> CSVMRecogna30d </c:v>
                </c:pt>
                <c:pt idx="2">
                  <c:v> CSVMRecogna60d </c:v>
                </c:pt>
                <c:pt idx="3">
                  <c:v> CSVMRecogna90d </c:v>
                </c:pt>
              </c:strCache>
            </c:strRef>
          </c:cat>
          <c:val>
            <c:numRef>
              <c:f>sumário_graf_n_comps!$D$10:$G$10</c:f>
              <c:numCache>
                <c:formatCode>0.000%</c:formatCode>
                <c:ptCount val="4"/>
                <c:pt idx="0">
                  <c:v>2.4825001733310703E-3</c:v>
                </c:pt>
                <c:pt idx="1">
                  <c:v>4.8192696596214279E-3</c:v>
                </c:pt>
                <c:pt idx="2">
                  <c:v>1.2994319594461512E-3</c:v>
                </c:pt>
                <c:pt idx="3">
                  <c:v>1.5359131197805187E-3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F-44AA-BCD6-AB003214BF94}"/>
            </c:ext>
          </c:extLst>
        </c:ser>
        <c:ser>
          <c:idx val="3"/>
          <c:order val="3"/>
          <c:tx>
            <c:strRef>
              <c:f>sumário_graf_n_comps!$B$11</c:f>
              <c:strCache>
                <c:ptCount val="1"/>
                <c:pt idx="0">
                  <c:v> Acurácia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sumário_graf_n_comps!$D$4:$G$4</c:f>
              <c:strCache>
                <c:ptCount val="4"/>
                <c:pt idx="0">
                  <c:v> CSVMRecogna0d </c:v>
                </c:pt>
                <c:pt idx="1">
                  <c:v> CSVMRecogna30d </c:v>
                </c:pt>
                <c:pt idx="2">
                  <c:v> CSVMRecogna60d </c:v>
                </c:pt>
                <c:pt idx="3">
                  <c:v> CSVMRecogna90d </c:v>
                </c:pt>
              </c:strCache>
            </c:strRef>
          </c:cat>
          <c:val>
            <c:numRef>
              <c:f>sumário_graf_n_comps!$D$11:$G$11</c:f>
              <c:numCache>
                <c:formatCode>0.000%</c:formatCode>
                <c:ptCount val="4"/>
                <c:pt idx="0">
                  <c:v>2.764933222727084E-3</c:v>
                </c:pt>
                <c:pt idx="1">
                  <c:v>4.9014422933002511E-3</c:v>
                </c:pt>
                <c:pt idx="2">
                  <c:v>1.2564048151393337E-3</c:v>
                </c:pt>
                <c:pt idx="3">
                  <c:v>1.5083066630032782E-3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F-44AA-BCD6-AB003214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33744"/>
        <c:axId val="1460749968"/>
      </c:barChart>
      <c:catAx>
        <c:axId val="14607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749968"/>
        <c:crosses val="autoZero"/>
        <c:auto val="1"/>
        <c:lblAlgn val="ctr"/>
        <c:lblOffset val="100"/>
        <c:noMultiLvlLbl val="0"/>
      </c:catAx>
      <c:valAx>
        <c:axId val="1460749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crossAx val="146073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sumário_graf_n_comps!$AO$7</c:f>
              <c:strCache>
                <c:ptCount val="1"/>
                <c:pt idx="0">
                  <c:v> Recogna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sumário_graf_n_comps!$AP$6:$AW$6</c:f>
              <c:strCache>
                <c:ptCount val="8"/>
                <c:pt idx="0">
                  <c:v> Mínimo </c:v>
                </c:pt>
                <c:pt idx="1">
                  <c:v> Máximo </c:v>
                </c:pt>
                <c:pt idx="2">
                  <c:v> Mínimo </c:v>
                </c:pt>
                <c:pt idx="3">
                  <c:v> Máximo </c:v>
                </c:pt>
                <c:pt idx="4">
                  <c:v> Mínimo </c:v>
                </c:pt>
                <c:pt idx="5">
                  <c:v> Máximo </c:v>
                </c:pt>
                <c:pt idx="6">
                  <c:v> Mínimo </c:v>
                </c:pt>
                <c:pt idx="7">
                  <c:v> Máximo </c:v>
                </c:pt>
              </c:strCache>
            </c:strRef>
          </c:cat>
          <c:val>
            <c:numRef>
              <c:f>sumário_graf_n_comps!$AP$7:$AW$7</c:f>
              <c:numCache>
                <c:formatCode>0.000%</c:formatCode>
                <c:ptCount val="8"/>
                <c:pt idx="0">
                  <c:v>9.6388975149230838E-4</c:v>
                </c:pt>
                <c:pt idx="1">
                  <c:v>4.0568608708695386E-3</c:v>
                </c:pt>
                <c:pt idx="2">
                  <c:v>3.4246597840619231E-3</c:v>
                </c:pt>
                <c:pt idx="3">
                  <c:v>6.253930410721642E-3</c:v>
                </c:pt>
                <c:pt idx="4">
                  <c:v>1.9839770857221772E-4</c:v>
                </c:pt>
                <c:pt idx="5">
                  <c:v>2.4041591954080399E-3</c:v>
                </c:pt>
                <c:pt idx="6">
                  <c:v>6.5694605487465196E-4</c:v>
                </c:pt>
                <c:pt idx="7">
                  <c:v>2.40482701740663E-3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2-434F-B137-97EFFB9299CF}"/>
            </c:ext>
          </c:extLst>
        </c:ser>
        <c:ser>
          <c:idx val="1"/>
          <c:order val="1"/>
          <c:tx>
            <c:strRef>
              <c:f>sumário_graf_n_comps!$AO$8</c:f>
              <c:strCache>
                <c:ptCount val="1"/>
                <c:pt idx="0">
                  <c:v> Recogna50W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sumário_graf_n_comps!$AP$6:$AW$6</c:f>
              <c:strCache>
                <c:ptCount val="8"/>
                <c:pt idx="0">
                  <c:v> Mínimo </c:v>
                </c:pt>
                <c:pt idx="1">
                  <c:v> Máximo </c:v>
                </c:pt>
                <c:pt idx="2">
                  <c:v> Mínimo </c:v>
                </c:pt>
                <c:pt idx="3">
                  <c:v> Máximo </c:v>
                </c:pt>
                <c:pt idx="4">
                  <c:v> Mínimo </c:v>
                </c:pt>
                <c:pt idx="5">
                  <c:v> Máximo </c:v>
                </c:pt>
                <c:pt idx="6">
                  <c:v> Mínimo </c:v>
                </c:pt>
                <c:pt idx="7">
                  <c:v> Máximo </c:v>
                </c:pt>
              </c:strCache>
            </c:strRef>
          </c:cat>
          <c:val>
            <c:numRef>
              <c:f>sumário_graf_n_comps!$AP$8:$AW$8</c:f>
              <c:numCache>
                <c:formatCode>0.000%</c:formatCode>
                <c:ptCount val="8"/>
                <c:pt idx="0">
                  <c:v>7.7372775145037043E-3</c:v>
                </c:pt>
                <c:pt idx="1">
                  <c:v>8.9877366766535349E-3</c:v>
                </c:pt>
                <c:pt idx="2">
                  <c:v>6.3775587045320492E-3</c:v>
                </c:pt>
                <c:pt idx="3">
                  <c:v>8.7432932666522412E-3</c:v>
                </c:pt>
                <c:pt idx="4">
                  <c:v>1.4576653023259389E-3</c:v>
                </c:pt>
                <c:pt idx="5">
                  <c:v>3.2087489672141256E-3</c:v>
                </c:pt>
                <c:pt idx="6">
                  <c:v>-9.721516664541463E-4</c:v>
                </c:pt>
                <c:pt idx="7">
                  <c:v>-7.3162421691774782E-4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2-434F-B137-97EFFB9299CF}"/>
            </c:ext>
          </c:extLst>
        </c:ser>
        <c:ser>
          <c:idx val="2"/>
          <c:order val="2"/>
          <c:tx>
            <c:strRef>
              <c:f>sumário_graf_n_comps!$AO$9</c:f>
              <c:strCache>
                <c:ptCount val="1"/>
                <c:pt idx="0">
                  <c:v> Fake.Br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sumário_graf_n_comps!$AP$6:$AW$6</c:f>
              <c:strCache>
                <c:ptCount val="8"/>
                <c:pt idx="0">
                  <c:v> Mínimo </c:v>
                </c:pt>
                <c:pt idx="1">
                  <c:v> Máximo </c:v>
                </c:pt>
                <c:pt idx="2">
                  <c:v> Mínimo </c:v>
                </c:pt>
                <c:pt idx="3">
                  <c:v> Máximo </c:v>
                </c:pt>
                <c:pt idx="4">
                  <c:v> Mínimo </c:v>
                </c:pt>
                <c:pt idx="5">
                  <c:v> Máximo </c:v>
                </c:pt>
                <c:pt idx="6">
                  <c:v> Mínimo </c:v>
                </c:pt>
                <c:pt idx="7">
                  <c:v> Máximo </c:v>
                </c:pt>
              </c:strCache>
            </c:strRef>
          </c:cat>
          <c:val>
            <c:numRef>
              <c:f>sumário_graf_n_comps!$AP$9:$AW$9</c:f>
              <c:numCache>
                <c:formatCode>0.000%</c:formatCode>
                <c:ptCount val="8"/>
                <c:pt idx="0">
                  <c:v>-9.6064315758126462E-4</c:v>
                </c:pt>
                <c:pt idx="1">
                  <c:v>1.8693085509764451E-3</c:v>
                </c:pt>
                <c:pt idx="2">
                  <c:v>-5.0286130562249287E-4</c:v>
                </c:pt>
                <c:pt idx="3">
                  <c:v>3.7383928028706936E-3</c:v>
                </c:pt>
                <c:pt idx="4">
                  <c:v>-2.3734332354132803E-3</c:v>
                </c:pt>
                <c:pt idx="5">
                  <c:v>2.803738527382249E-3</c:v>
                </c:pt>
                <c:pt idx="6">
                  <c:v>-1.3163200469908931E-3</c:v>
                </c:pt>
                <c:pt idx="7">
                  <c:v>3.1155142516281487E-4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2-434F-B137-97EFFB9299CF}"/>
            </c:ext>
          </c:extLst>
        </c:ser>
        <c:ser>
          <c:idx val="3"/>
          <c:order val="3"/>
          <c:tx>
            <c:strRef>
              <c:f>sumário_graf_n_comps!$AO$10</c:f>
              <c:strCache>
                <c:ptCount val="1"/>
                <c:pt idx="0">
                  <c:v> Fake.Br50W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sumário_graf_n_comps!$AP$6:$AW$6</c:f>
              <c:strCache>
                <c:ptCount val="8"/>
                <c:pt idx="0">
                  <c:v> Mínimo </c:v>
                </c:pt>
                <c:pt idx="1">
                  <c:v> Máximo </c:v>
                </c:pt>
                <c:pt idx="2">
                  <c:v> Mínimo </c:v>
                </c:pt>
                <c:pt idx="3">
                  <c:v> Máximo </c:v>
                </c:pt>
                <c:pt idx="4">
                  <c:v> Mínimo </c:v>
                </c:pt>
                <c:pt idx="5">
                  <c:v> Máximo </c:v>
                </c:pt>
                <c:pt idx="6">
                  <c:v> Mínimo </c:v>
                </c:pt>
                <c:pt idx="7">
                  <c:v> Máximo </c:v>
                </c:pt>
              </c:strCache>
            </c:strRef>
          </c:cat>
          <c:val>
            <c:numRef>
              <c:f>sumário_graf_n_comps!$AP$10:$AW$10</c:f>
              <c:numCache>
                <c:formatCode>0.000%</c:formatCode>
                <c:ptCount val="8"/>
                <c:pt idx="0">
                  <c:v>-5.6344582091993889E-4</c:v>
                </c:pt>
                <c:pt idx="1">
                  <c:v>1.6481212485663921E-3</c:v>
                </c:pt>
                <c:pt idx="2">
                  <c:v>-5.5348837322266586E-4</c:v>
                </c:pt>
                <c:pt idx="3">
                  <c:v>5.0190579769804344E-4</c:v>
                </c:pt>
                <c:pt idx="4">
                  <c:v>3.2922722191337517E-3</c:v>
                </c:pt>
                <c:pt idx="5">
                  <c:v>4.2846406253225222E-3</c:v>
                </c:pt>
                <c:pt idx="6">
                  <c:v>9.8887274913983525E-4</c:v>
                </c:pt>
                <c:pt idx="7">
                  <c:v>1.1927079424731701E-3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2-434F-B137-97EFFB92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765104"/>
        <c:axId val="1185777584"/>
      </c:barChart>
      <c:catAx>
        <c:axId val="11857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777584"/>
        <c:crosses val="autoZero"/>
        <c:auto val="1"/>
        <c:lblAlgn val="ctr"/>
        <c:lblOffset val="100"/>
        <c:noMultiLvlLbl val="0"/>
      </c:catAx>
      <c:valAx>
        <c:axId val="11857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7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461037</xdr:colOff>
      <xdr:row>1</xdr:row>
      <xdr:rowOff>73959</xdr:rowOff>
    </xdr:from>
    <xdr:to>
      <xdr:col>38</xdr:col>
      <xdr:colOff>184893</xdr:colOff>
      <xdr:row>14</xdr:row>
      <xdr:rowOff>228600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EA08DB-AF2F-4565-BC9F-7BFE47F10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17605</xdr:colOff>
      <xdr:row>15</xdr:row>
      <xdr:rowOff>141194</xdr:rowOff>
    </xdr:from>
    <xdr:to>
      <xdr:col>29</xdr:col>
      <xdr:colOff>360185</xdr:colOff>
      <xdr:row>28</xdr:row>
      <xdr:rowOff>116541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0A4F62-3A77-4B20-8B99-6EE978C68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494655</xdr:colOff>
      <xdr:row>15</xdr:row>
      <xdr:rowOff>73959</xdr:rowOff>
    </xdr:from>
    <xdr:to>
      <xdr:col>38</xdr:col>
      <xdr:colOff>218511</xdr:colOff>
      <xdr:row>28</xdr:row>
      <xdr:rowOff>49306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27EEB0-CEB7-4F86-81D7-3DA119A5A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28812</xdr:colOff>
      <xdr:row>29</xdr:row>
      <xdr:rowOff>174811</xdr:rowOff>
    </xdr:from>
    <xdr:to>
      <xdr:col>29</xdr:col>
      <xdr:colOff>371392</xdr:colOff>
      <xdr:row>41</xdr:row>
      <xdr:rowOff>172570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C5EB36-EE45-4D1E-BEF0-920A9BB3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438626</xdr:colOff>
      <xdr:row>30</xdr:row>
      <xdr:rowOff>6722</xdr:rowOff>
    </xdr:from>
    <xdr:to>
      <xdr:col>38</xdr:col>
      <xdr:colOff>162482</xdr:colOff>
      <xdr:row>42</xdr:row>
      <xdr:rowOff>4481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02718C-9EB3-47C0-A36E-C870554E6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51224</xdr:colOff>
      <xdr:row>42</xdr:row>
      <xdr:rowOff>152399</xdr:rowOff>
    </xdr:from>
    <xdr:to>
      <xdr:col>29</xdr:col>
      <xdr:colOff>393804</xdr:colOff>
      <xdr:row>57</xdr:row>
      <xdr:rowOff>38099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36E2FCF-CBD6-4BAF-9722-58EBA152C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438626</xdr:colOff>
      <xdr:row>43</xdr:row>
      <xdr:rowOff>40342</xdr:rowOff>
    </xdr:from>
    <xdr:to>
      <xdr:col>38</xdr:col>
      <xdr:colOff>162482</xdr:colOff>
      <xdr:row>57</xdr:row>
      <xdr:rowOff>116542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D32060-3CC2-429D-B665-8D9335AA1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107252</xdr:colOff>
      <xdr:row>1</xdr:row>
      <xdr:rowOff>6723</xdr:rowOff>
    </xdr:from>
    <xdr:to>
      <xdr:col>29</xdr:col>
      <xdr:colOff>449832</xdr:colOff>
      <xdr:row>14</xdr:row>
      <xdr:rowOff>161364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1C6E8F-C7F8-41CE-B388-E672212D1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111125</xdr:colOff>
      <xdr:row>11</xdr:row>
      <xdr:rowOff>1587</xdr:rowOff>
    </xdr:from>
    <xdr:to>
      <xdr:col>49</xdr:col>
      <xdr:colOff>71437</xdr:colOff>
      <xdr:row>20</xdr:row>
      <xdr:rowOff>111125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AFD0748-D858-E048-2FDA-3241603B5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500061</xdr:colOff>
      <xdr:row>29</xdr:row>
      <xdr:rowOff>176212</xdr:rowOff>
    </xdr:from>
    <xdr:to>
      <xdr:col>57</xdr:col>
      <xdr:colOff>277811</xdr:colOff>
      <xdr:row>42</xdr:row>
      <xdr:rowOff>158749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D645247-EA33-EEAB-7FB8-408016D4A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461037</xdr:colOff>
      <xdr:row>1</xdr:row>
      <xdr:rowOff>73959</xdr:rowOff>
    </xdr:from>
    <xdr:to>
      <xdr:col>45</xdr:col>
      <xdr:colOff>184893</xdr:colOff>
      <xdr:row>14</xdr:row>
      <xdr:rowOff>228600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D244715-92BA-3387-1458-266A2D8C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17605</xdr:colOff>
      <xdr:row>15</xdr:row>
      <xdr:rowOff>141194</xdr:rowOff>
    </xdr:from>
    <xdr:to>
      <xdr:col>29</xdr:col>
      <xdr:colOff>360185</xdr:colOff>
      <xdr:row>28</xdr:row>
      <xdr:rowOff>116541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ADB0E04-0885-32ED-308B-45553A9E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494655</xdr:colOff>
      <xdr:row>15</xdr:row>
      <xdr:rowOff>73959</xdr:rowOff>
    </xdr:from>
    <xdr:to>
      <xdr:col>45</xdr:col>
      <xdr:colOff>218511</xdr:colOff>
      <xdr:row>28</xdr:row>
      <xdr:rowOff>49306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712B604-8120-CEBB-E08A-4501BB2DD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28812</xdr:colOff>
      <xdr:row>29</xdr:row>
      <xdr:rowOff>174811</xdr:rowOff>
    </xdr:from>
    <xdr:to>
      <xdr:col>29</xdr:col>
      <xdr:colOff>371392</xdr:colOff>
      <xdr:row>41</xdr:row>
      <xdr:rowOff>172570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1763EE9-52E0-6AA1-68B4-C61EEBEA9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438626</xdr:colOff>
      <xdr:row>30</xdr:row>
      <xdr:rowOff>6722</xdr:rowOff>
    </xdr:from>
    <xdr:to>
      <xdr:col>45</xdr:col>
      <xdr:colOff>162482</xdr:colOff>
      <xdr:row>42</xdr:row>
      <xdr:rowOff>4481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574FB76-DC20-1120-47CE-9573BE996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51224</xdr:colOff>
      <xdr:row>42</xdr:row>
      <xdr:rowOff>152399</xdr:rowOff>
    </xdr:from>
    <xdr:to>
      <xdr:col>29</xdr:col>
      <xdr:colOff>393804</xdr:colOff>
      <xdr:row>57</xdr:row>
      <xdr:rowOff>38099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28AAA11-0660-7782-5CB9-685D0FC5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438626</xdr:colOff>
      <xdr:row>43</xdr:row>
      <xdr:rowOff>40342</xdr:rowOff>
    </xdr:from>
    <xdr:to>
      <xdr:col>45</xdr:col>
      <xdr:colOff>162482</xdr:colOff>
      <xdr:row>57</xdr:row>
      <xdr:rowOff>116542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BF4FDE5-1D6E-4084-8CF1-41561059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107252</xdr:colOff>
      <xdr:row>1</xdr:row>
      <xdr:rowOff>6723</xdr:rowOff>
    </xdr:from>
    <xdr:to>
      <xdr:col>29</xdr:col>
      <xdr:colOff>449832</xdr:colOff>
      <xdr:row>14</xdr:row>
      <xdr:rowOff>161364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2249B2E-CBA3-96F3-74CB-97E5FCF32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5601</xdr:colOff>
      <xdr:row>1</xdr:row>
      <xdr:rowOff>17930</xdr:rowOff>
    </xdr:from>
    <xdr:to>
      <xdr:col>37</xdr:col>
      <xdr:colOff>348980</xdr:colOff>
      <xdr:row>14</xdr:row>
      <xdr:rowOff>172571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7F7DD42-5983-9012-B501-B9DBEBE7B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584304</xdr:colOff>
      <xdr:row>15</xdr:row>
      <xdr:rowOff>85164</xdr:rowOff>
    </xdr:from>
    <xdr:to>
      <xdr:col>37</xdr:col>
      <xdr:colOff>315362</xdr:colOff>
      <xdr:row>28</xdr:row>
      <xdr:rowOff>60511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55482BB-671F-5350-A235-62A7B924E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561892</xdr:colOff>
      <xdr:row>30</xdr:row>
      <xdr:rowOff>6723</xdr:rowOff>
    </xdr:from>
    <xdr:to>
      <xdr:col>37</xdr:col>
      <xdr:colOff>292950</xdr:colOff>
      <xdr:row>42</xdr:row>
      <xdr:rowOff>4482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93B70AA-5499-6BC8-4BB1-A4D5FEBEE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584305</xdr:colOff>
      <xdr:row>42</xdr:row>
      <xdr:rowOff>163606</xdr:rowOff>
    </xdr:from>
    <xdr:to>
      <xdr:col>37</xdr:col>
      <xdr:colOff>315363</xdr:colOff>
      <xdr:row>57</xdr:row>
      <xdr:rowOff>49306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6F77EFC-6377-B0DF-E6C2-C7A0FA834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F1CE-7D17-47E6-851C-65F9917A8BF1}">
  <dimension ref="B4:R47"/>
  <sheetViews>
    <sheetView showGridLines="0" zoomScaleNormal="100" workbookViewId="0">
      <selection activeCell="F18" sqref="F18"/>
    </sheetView>
  </sheetViews>
  <sheetFormatPr defaultRowHeight="15" outlineLevelCol="1" x14ac:dyDescent="0.25"/>
  <cols>
    <col min="1" max="1" width="9.140625" style="12"/>
    <col min="2" max="2" width="9.140625" style="13"/>
    <col min="3" max="3" width="11.42578125" style="13" customWidth="1"/>
    <col min="4" max="6" width="11.42578125" style="13" customWidth="1" outlineLevel="1"/>
    <col min="7" max="7" width="10.42578125" style="13" customWidth="1" outlineLevel="1"/>
    <col min="8" max="8" width="10.42578125" style="13" hidden="1" customWidth="1"/>
    <col min="9" max="12" width="10.42578125" style="13" customWidth="1" outlineLevel="1"/>
    <col min="13" max="13" width="10.42578125" style="13" bestFit="1" customWidth="1"/>
    <col min="14" max="14" width="11.42578125" style="13" customWidth="1" outlineLevel="1"/>
    <col min="15" max="15" width="12.42578125" style="13" customWidth="1" outlineLevel="1"/>
    <col min="16" max="17" width="13.140625" style="12" customWidth="1" outlineLevel="1"/>
    <col min="18" max="18" width="11" style="12" bestFit="1" customWidth="1"/>
    <col min="19" max="16384" width="9.140625" style="12"/>
  </cols>
  <sheetData>
    <row r="4" spans="2:18" ht="15.75" thickBot="1" x14ac:dyDescent="0.3">
      <c r="B4" s="13" t="s">
        <v>38</v>
      </c>
      <c r="C4" s="13" t="s">
        <v>26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39</v>
      </c>
      <c r="P4" s="13" t="s">
        <v>40</v>
      </c>
      <c r="Q4" s="13" t="s">
        <v>41</v>
      </c>
    </row>
    <row r="5" spans="2:18" ht="15.75" thickBot="1" x14ac:dyDescent="0.3">
      <c r="B5" s="30" t="s">
        <v>3</v>
      </c>
      <c r="C5" s="20" t="s">
        <v>2</v>
      </c>
      <c r="D5" s="21" t="s">
        <v>2</v>
      </c>
      <c r="E5" s="21" t="s">
        <v>2</v>
      </c>
      <c r="F5" s="21" t="s">
        <v>2</v>
      </c>
      <c r="G5" s="22" t="s">
        <v>2</v>
      </c>
      <c r="H5" s="20" t="s">
        <v>22</v>
      </c>
      <c r="I5" s="21" t="s">
        <v>22</v>
      </c>
      <c r="J5" s="21" t="s">
        <v>22</v>
      </c>
      <c r="K5" s="21" t="s">
        <v>22</v>
      </c>
      <c r="L5" s="22" t="s">
        <v>22</v>
      </c>
      <c r="M5" s="20" t="s">
        <v>23</v>
      </c>
      <c r="N5" s="21" t="s">
        <v>23</v>
      </c>
      <c r="O5" s="21" t="s">
        <v>23</v>
      </c>
      <c r="P5" s="21" t="s">
        <v>23</v>
      </c>
      <c r="Q5" s="22" t="s">
        <v>23</v>
      </c>
    </row>
    <row r="6" spans="2:18" ht="15.75" thickTop="1" x14ac:dyDescent="0.25">
      <c r="B6" s="31" t="s">
        <v>4</v>
      </c>
      <c r="C6" s="23" t="s">
        <v>5</v>
      </c>
      <c r="D6" s="24" t="s">
        <v>5</v>
      </c>
      <c r="E6" s="24" t="s">
        <v>5</v>
      </c>
      <c r="F6" s="24" t="s">
        <v>5</v>
      </c>
      <c r="G6" s="25" t="s">
        <v>5</v>
      </c>
      <c r="H6" s="23" t="s">
        <v>5</v>
      </c>
      <c r="I6" s="24" t="s">
        <v>5</v>
      </c>
      <c r="J6" s="24" t="s">
        <v>5</v>
      </c>
      <c r="K6" s="24" t="s">
        <v>5</v>
      </c>
      <c r="L6" s="25" t="s">
        <v>5</v>
      </c>
      <c r="M6" s="23" t="s">
        <v>5</v>
      </c>
      <c r="N6" s="24" t="s">
        <v>5</v>
      </c>
      <c r="O6" s="24" t="s">
        <v>5</v>
      </c>
      <c r="P6" s="24" t="s">
        <v>5</v>
      </c>
      <c r="Q6" s="25" t="s">
        <v>5</v>
      </c>
    </row>
    <row r="7" spans="2:18" ht="15.75" thickBot="1" x14ac:dyDescent="0.3">
      <c r="B7" s="32" t="s">
        <v>7</v>
      </c>
      <c r="C7" s="26" t="s">
        <v>21</v>
      </c>
      <c r="D7" s="27" t="s">
        <v>12</v>
      </c>
      <c r="E7" s="27" t="s">
        <v>9</v>
      </c>
      <c r="F7" s="28" t="s">
        <v>10</v>
      </c>
      <c r="G7" s="29" t="s">
        <v>11</v>
      </c>
      <c r="H7" s="26" t="s">
        <v>21</v>
      </c>
      <c r="I7" s="27" t="s">
        <v>12</v>
      </c>
      <c r="J7" s="27" t="s">
        <v>9</v>
      </c>
      <c r="K7" s="28" t="s">
        <v>10</v>
      </c>
      <c r="L7" s="29" t="s">
        <v>11</v>
      </c>
      <c r="M7" s="26" t="s">
        <v>21</v>
      </c>
      <c r="N7" s="27" t="s">
        <v>12</v>
      </c>
      <c r="O7" s="27" t="s">
        <v>9</v>
      </c>
      <c r="P7" s="28" t="s">
        <v>10</v>
      </c>
      <c r="Q7" s="29" t="s">
        <v>11</v>
      </c>
    </row>
    <row r="8" spans="2:18" ht="15.75" thickTop="1" x14ac:dyDescent="0.25">
      <c r="B8" s="17" t="s">
        <v>18</v>
      </c>
      <c r="C8" s="15">
        <v>0.91331699999999993</v>
      </c>
      <c r="D8" s="14">
        <v>0.9170221999999999</v>
      </c>
      <c r="E8" s="14">
        <v>0.91644480000000006</v>
      </c>
      <c r="F8" s="14">
        <v>0.91349820000000004</v>
      </c>
      <c r="G8" s="16">
        <v>0.91391699999999998</v>
      </c>
      <c r="H8" s="15">
        <v>0.80292119999999989</v>
      </c>
      <c r="I8" s="14">
        <v>0.80292119999999989</v>
      </c>
      <c r="J8" s="14">
        <v>0.80292119999999989</v>
      </c>
      <c r="K8" s="14">
        <v>0.80292119999999989</v>
      </c>
      <c r="L8" s="16">
        <v>0.80292119999999989</v>
      </c>
      <c r="M8" s="15">
        <v>0.9155664</v>
      </c>
      <c r="N8" s="14">
        <v>0.92703920000000006</v>
      </c>
      <c r="O8" s="14">
        <v>0.92294239999999994</v>
      </c>
      <c r="P8" s="14">
        <v>0.9255468</v>
      </c>
      <c r="Q8" s="16">
        <v>0.92415660000000011</v>
      </c>
      <c r="R8" s="35"/>
    </row>
    <row r="9" spans="2:18" x14ac:dyDescent="0.25">
      <c r="B9" s="18" t="s">
        <v>19</v>
      </c>
      <c r="C9" s="15">
        <v>0.89844299999999999</v>
      </c>
      <c r="D9" s="14">
        <v>0.89930899999999991</v>
      </c>
      <c r="E9" s="14">
        <v>0.90406180000000003</v>
      </c>
      <c r="F9" s="14">
        <v>0.90060299999999993</v>
      </c>
      <c r="G9" s="16">
        <v>0.90060359999999995</v>
      </c>
      <c r="H9" s="15">
        <v>0.66940280000000008</v>
      </c>
      <c r="I9" s="14">
        <v>0.66940280000000008</v>
      </c>
      <c r="J9" s="14">
        <v>0.66940280000000008</v>
      </c>
      <c r="K9" s="14">
        <v>0.66940280000000008</v>
      </c>
      <c r="L9" s="16">
        <v>0.66940280000000008</v>
      </c>
      <c r="M9" s="15">
        <v>0.92933699999999997</v>
      </c>
      <c r="N9" s="14">
        <v>0.93517439999999996</v>
      </c>
      <c r="O9" s="14">
        <v>0.93560700000000008</v>
      </c>
      <c r="P9" s="14">
        <v>0.93214859999999999</v>
      </c>
      <c r="Q9" s="16">
        <v>0.93495859999999986</v>
      </c>
      <c r="R9" s="35"/>
    </row>
    <row r="10" spans="2:18" x14ac:dyDescent="0.25">
      <c r="B10" s="18" t="s">
        <v>20</v>
      </c>
      <c r="C10" s="15">
        <v>0.90578040000000004</v>
      </c>
      <c r="D10" s="14">
        <v>0.90802899999999998</v>
      </c>
      <c r="E10" s="14">
        <v>0.91014559999999989</v>
      </c>
      <c r="F10" s="14">
        <v>0.90695739999999991</v>
      </c>
      <c r="G10" s="16">
        <v>0.90717160000000008</v>
      </c>
      <c r="H10" s="15">
        <v>0.73007140000000004</v>
      </c>
      <c r="I10" s="14">
        <v>0.73007140000000004</v>
      </c>
      <c r="J10" s="14">
        <v>0.73007140000000004</v>
      </c>
      <c r="K10" s="14">
        <v>0.73007140000000004</v>
      </c>
      <c r="L10" s="16">
        <v>0.73007140000000004</v>
      </c>
      <c r="M10" s="15">
        <v>0.92233339999999997</v>
      </c>
      <c r="N10" s="14">
        <v>0.93104779999999998</v>
      </c>
      <c r="O10" s="14">
        <v>0.92918579999999995</v>
      </c>
      <c r="P10" s="14">
        <v>0.92874999999999996</v>
      </c>
      <c r="Q10" s="16">
        <v>0.92944340000000003</v>
      </c>
      <c r="R10" s="35"/>
    </row>
    <row r="11" spans="2:18" ht="15.75" thickBot="1" x14ac:dyDescent="0.3">
      <c r="B11" s="19" t="s">
        <v>17</v>
      </c>
      <c r="C11" s="36">
        <v>0.90193860000000003</v>
      </c>
      <c r="D11" s="37">
        <v>0.90443239999999991</v>
      </c>
      <c r="E11" s="37">
        <v>0.90635940000000004</v>
      </c>
      <c r="F11" s="37">
        <v>0.90307179999999998</v>
      </c>
      <c r="G11" s="38">
        <v>0.90329899999999996</v>
      </c>
      <c r="H11" s="36">
        <v>0.74027779999999999</v>
      </c>
      <c r="I11" s="37">
        <v>0.74027779999999999</v>
      </c>
      <c r="J11" s="37">
        <v>0.74027779999999999</v>
      </c>
      <c r="K11" s="37">
        <v>0.74027779999999999</v>
      </c>
      <c r="L11" s="38">
        <v>0.74027779999999999</v>
      </c>
      <c r="M11" s="36">
        <v>0.91792300000000004</v>
      </c>
      <c r="N11" s="37">
        <v>0.92733220000000005</v>
      </c>
      <c r="O11" s="37">
        <v>0.92517859999999996</v>
      </c>
      <c r="P11" s="37">
        <v>0.92495179999999999</v>
      </c>
      <c r="Q11" s="38">
        <v>0.92551859999999997</v>
      </c>
      <c r="R11" s="35"/>
    </row>
    <row r="12" spans="2:18" x14ac:dyDescent="0.25">
      <c r="C12" s="13">
        <f>C11</f>
        <v>0.90193860000000003</v>
      </c>
      <c r="D12" s="13">
        <f>MAX(D11:G11)</f>
        <v>0.90635940000000004</v>
      </c>
      <c r="G12" s="35">
        <f>D12/C12-1</f>
        <v>4.9014422933002511E-3</v>
      </c>
      <c r="H12" s="13">
        <f>H11</f>
        <v>0.74027779999999999</v>
      </c>
      <c r="I12" s="13">
        <f>MAX(I11:L11)</f>
        <v>0.74027779999999999</v>
      </c>
      <c r="L12" s="35">
        <f>I12/H12-1</f>
        <v>0</v>
      </c>
      <c r="M12" s="13">
        <f>M11</f>
        <v>0.91792300000000004</v>
      </c>
      <c r="N12" s="13">
        <f>MAX(N11:Q11)</f>
        <v>0.92733220000000005</v>
      </c>
      <c r="Q12" s="35">
        <f>N12/M12-1</f>
        <v>1.0250532996776363E-2</v>
      </c>
      <c r="R12" s="34"/>
    </row>
    <row r="13" spans="2:18" ht="15.75" thickBot="1" x14ac:dyDescent="0.3">
      <c r="B13" s="13" t="s">
        <v>38</v>
      </c>
      <c r="C13" s="13" t="s">
        <v>26</v>
      </c>
      <c r="D13" s="13" t="s">
        <v>27</v>
      </c>
      <c r="E13" s="13" t="s">
        <v>28</v>
      </c>
      <c r="F13" s="13" t="s">
        <v>29</v>
      </c>
      <c r="G13" s="13" t="s">
        <v>30</v>
      </c>
      <c r="H13" s="13" t="s">
        <v>31</v>
      </c>
      <c r="I13" s="13" t="s">
        <v>32</v>
      </c>
      <c r="J13" s="13" t="s">
        <v>33</v>
      </c>
      <c r="K13" s="13" t="s">
        <v>34</v>
      </c>
      <c r="L13" s="13" t="s">
        <v>35</v>
      </c>
      <c r="M13" s="13" t="s">
        <v>36</v>
      </c>
      <c r="N13" s="13" t="s">
        <v>37</v>
      </c>
      <c r="O13" s="13" t="s">
        <v>39</v>
      </c>
      <c r="P13" s="13" t="s">
        <v>40</v>
      </c>
      <c r="Q13" s="13" t="s">
        <v>41</v>
      </c>
    </row>
    <row r="14" spans="2:18" ht="15.75" thickBot="1" x14ac:dyDescent="0.3">
      <c r="B14" s="30" t="s">
        <v>3</v>
      </c>
      <c r="C14" s="20" t="s">
        <v>2</v>
      </c>
      <c r="D14" s="21" t="s">
        <v>2</v>
      </c>
      <c r="E14" s="21" t="s">
        <v>2</v>
      </c>
      <c r="F14" s="21" t="s">
        <v>2</v>
      </c>
      <c r="G14" s="22" t="s">
        <v>2</v>
      </c>
      <c r="H14" s="20" t="s">
        <v>22</v>
      </c>
      <c r="I14" s="21" t="s">
        <v>22</v>
      </c>
      <c r="J14" s="21" t="s">
        <v>22</v>
      </c>
      <c r="K14" s="21" t="s">
        <v>22</v>
      </c>
      <c r="L14" s="22" t="s">
        <v>22</v>
      </c>
      <c r="M14" s="20" t="s">
        <v>23</v>
      </c>
      <c r="N14" s="21" t="s">
        <v>23</v>
      </c>
      <c r="O14" s="21" t="s">
        <v>23</v>
      </c>
      <c r="P14" s="21" t="s">
        <v>23</v>
      </c>
      <c r="Q14" s="22" t="s">
        <v>23</v>
      </c>
    </row>
    <row r="15" spans="2:18" ht="30.75" thickTop="1" x14ac:dyDescent="0.25">
      <c r="B15" s="31" t="s">
        <v>4</v>
      </c>
      <c r="C15" s="23" t="s">
        <v>24</v>
      </c>
      <c r="D15" s="24" t="s">
        <v>24</v>
      </c>
      <c r="E15" s="24" t="s">
        <v>24</v>
      </c>
      <c r="F15" s="24" t="s">
        <v>24</v>
      </c>
      <c r="G15" s="25" t="s">
        <v>24</v>
      </c>
      <c r="H15" s="23" t="s">
        <v>24</v>
      </c>
      <c r="I15" s="24" t="s">
        <v>24</v>
      </c>
      <c r="J15" s="24" t="s">
        <v>24</v>
      </c>
      <c r="K15" s="24" t="s">
        <v>24</v>
      </c>
      <c r="L15" s="25" t="s">
        <v>24</v>
      </c>
      <c r="M15" s="23" t="s">
        <v>24</v>
      </c>
      <c r="N15" s="24" t="s">
        <v>24</v>
      </c>
      <c r="O15" s="24" t="s">
        <v>24</v>
      </c>
      <c r="P15" s="24" t="s">
        <v>24</v>
      </c>
      <c r="Q15" s="25" t="s">
        <v>24</v>
      </c>
    </row>
    <row r="16" spans="2:18" ht="15.75" thickBot="1" x14ac:dyDescent="0.3">
      <c r="B16" s="32" t="s">
        <v>7</v>
      </c>
      <c r="C16" s="26" t="s">
        <v>21</v>
      </c>
      <c r="D16" s="27" t="s">
        <v>12</v>
      </c>
      <c r="E16" s="27" t="s">
        <v>9</v>
      </c>
      <c r="F16" s="28" t="s">
        <v>10</v>
      </c>
      <c r="G16" s="29" t="s">
        <v>11</v>
      </c>
      <c r="H16" s="26" t="s">
        <v>21</v>
      </c>
      <c r="I16" s="27" t="s">
        <v>12</v>
      </c>
      <c r="J16" s="27" t="s">
        <v>9</v>
      </c>
      <c r="K16" s="28" t="s">
        <v>10</v>
      </c>
      <c r="L16" s="29" t="s">
        <v>11</v>
      </c>
      <c r="M16" s="26" t="s">
        <v>21</v>
      </c>
      <c r="N16" s="27" t="s">
        <v>12</v>
      </c>
      <c r="O16" s="27" t="s">
        <v>9</v>
      </c>
      <c r="P16" s="28" t="s">
        <v>10</v>
      </c>
      <c r="Q16" s="29" t="s">
        <v>11</v>
      </c>
    </row>
    <row r="17" spans="2:18" ht="15.75" thickTop="1" x14ac:dyDescent="0.25">
      <c r="B17" s="17" t="s">
        <v>18</v>
      </c>
      <c r="C17" s="15">
        <v>0.89636179999999999</v>
      </c>
      <c r="D17" s="14">
        <v>0.90329720000000013</v>
      </c>
      <c r="E17" s="14">
        <v>0.90207839999999995</v>
      </c>
      <c r="F17" s="14">
        <v>0.89923800000000009</v>
      </c>
      <c r="G17" s="16">
        <v>0.895706</v>
      </c>
      <c r="H17" s="15">
        <v>0.80334379999999983</v>
      </c>
      <c r="I17" s="14">
        <v>0.80334379999999983</v>
      </c>
      <c r="J17" s="14">
        <v>0.80334379999999983</v>
      </c>
      <c r="K17" s="14">
        <v>0.80334379999999983</v>
      </c>
      <c r="L17" s="16">
        <v>0.80334379999999983</v>
      </c>
      <c r="M17" s="15">
        <v>0.89889960000000002</v>
      </c>
      <c r="N17" s="14">
        <v>0.9123924000000001</v>
      </c>
      <c r="O17" s="14">
        <v>0.90903659999999997</v>
      </c>
      <c r="P17" s="14">
        <v>0.91033739999999985</v>
      </c>
      <c r="Q17" s="16">
        <v>0.90515699999999999</v>
      </c>
      <c r="R17" s="35"/>
    </row>
    <row r="18" spans="2:18" x14ac:dyDescent="0.25">
      <c r="B18" s="18" t="s">
        <v>19</v>
      </c>
      <c r="C18" s="15">
        <v>0.88936740000000003</v>
      </c>
      <c r="D18" s="14">
        <v>0.89736080000000007</v>
      </c>
      <c r="E18" s="14">
        <v>0.89714340000000004</v>
      </c>
      <c r="F18" s="14">
        <v>0.89066379999999989</v>
      </c>
      <c r="G18" s="16">
        <v>0.88850280000000004</v>
      </c>
      <c r="H18" s="15">
        <v>0.60695840000000001</v>
      </c>
      <c r="I18" s="14">
        <v>0.60695840000000001</v>
      </c>
      <c r="J18" s="14">
        <v>0.60695840000000001</v>
      </c>
      <c r="K18" s="14">
        <v>0.60695840000000001</v>
      </c>
      <c r="L18" s="16">
        <v>0.60695840000000001</v>
      </c>
      <c r="M18" s="15">
        <v>0.92674500000000004</v>
      </c>
      <c r="N18" s="14">
        <v>0.935388</v>
      </c>
      <c r="O18" s="14">
        <v>0.93452540000000006</v>
      </c>
      <c r="P18" s="14">
        <v>0.94014319999999996</v>
      </c>
      <c r="Q18" s="16">
        <v>0.93279719999999988</v>
      </c>
      <c r="R18" s="35"/>
    </row>
    <row r="19" spans="2:18" x14ac:dyDescent="0.25">
      <c r="B19" s="18" t="s">
        <v>20</v>
      </c>
      <c r="C19" s="15">
        <v>0.89282879999999998</v>
      </c>
      <c r="D19" s="14">
        <v>0.90027299999999999</v>
      </c>
      <c r="E19" s="14">
        <v>0.8995517999999999</v>
      </c>
      <c r="F19" s="14">
        <v>0.89491540000000003</v>
      </c>
      <c r="G19" s="16">
        <v>0.89206760000000007</v>
      </c>
      <c r="H19" s="15">
        <v>0.69139020000000007</v>
      </c>
      <c r="I19" s="14">
        <v>0.69139020000000007</v>
      </c>
      <c r="J19" s="14">
        <v>0.69139020000000007</v>
      </c>
      <c r="K19" s="14">
        <v>0.69139020000000007</v>
      </c>
      <c r="L19" s="16">
        <v>0.69139020000000007</v>
      </c>
      <c r="M19" s="15">
        <v>0.9125316</v>
      </c>
      <c r="N19" s="14">
        <v>0.92369160000000006</v>
      </c>
      <c r="O19" s="14">
        <v>0.92157080000000013</v>
      </c>
      <c r="P19" s="14">
        <v>0.92494279999999995</v>
      </c>
      <c r="Q19" s="16">
        <v>0.91869980000000007</v>
      </c>
      <c r="R19" s="35"/>
    </row>
    <row r="20" spans="2:18" ht="15.75" thickBot="1" x14ac:dyDescent="0.3">
      <c r="B20" s="19" t="s">
        <v>17</v>
      </c>
      <c r="C20" s="36">
        <v>0.88799419999999996</v>
      </c>
      <c r="D20" s="37">
        <v>0.89570299999999992</v>
      </c>
      <c r="E20" s="37">
        <v>0.89490960000000008</v>
      </c>
      <c r="F20" s="37">
        <v>0.89026159999999999</v>
      </c>
      <c r="G20" s="38">
        <v>0.88720080000000012</v>
      </c>
      <c r="H20" s="36">
        <v>0.71579099999999996</v>
      </c>
      <c r="I20" s="37">
        <v>0.71579099999999996</v>
      </c>
      <c r="J20" s="37">
        <v>0.71579099999999996</v>
      </c>
      <c r="K20" s="37">
        <v>0.71579099999999996</v>
      </c>
      <c r="L20" s="38">
        <v>0.71579099999999996</v>
      </c>
      <c r="M20" s="36">
        <v>0.90681319999999987</v>
      </c>
      <c r="N20" s="37">
        <v>0.91894360000000008</v>
      </c>
      <c r="O20" s="37">
        <v>0.91656260000000001</v>
      </c>
      <c r="P20" s="37">
        <v>0.91996359999999999</v>
      </c>
      <c r="Q20" s="38">
        <v>0.91338859999999999</v>
      </c>
      <c r="R20" s="35"/>
    </row>
    <row r="21" spans="2:18" x14ac:dyDescent="0.25">
      <c r="C21" s="13">
        <f>C20</f>
        <v>0.88799419999999996</v>
      </c>
      <c r="D21" s="13">
        <f>MAX(D20:G20)</f>
        <v>0.89570299999999992</v>
      </c>
      <c r="G21" s="35">
        <f>D21/C21-1</f>
        <v>8.6811377822062497E-3</v>
      </c>
      <c r="H21" s="13">
        <f>H20</f>
        <v>0.71579099999999996</v>
      </c>
      <c r="I21" s="13">
        <f>MAX(I20:L20)</f>
        <v>0.71579099999999996</v>
      </c>
      <c r="L21" s="35">
        <f>I21/H21-1</f>
        <v>0</v>
      </c>
      <c r="M21" s="13">
        <f>M20</f>
        <v>0.90681319999999987</v>
      </c>
      <c r="N21" s="13">
        <f>MAX(N20:Q20)</f>
        <v>0.91996359999999999</v>
      </c>
      <c r="Q21" s="35">
        <f>N21/M21-1</f>
        <v>1.4501773904482373E-2</v>
      </c>
    </row>
    <row r="22" spans="2:18" ht="15.75" thickBot="1" x14ac:dyDescent="0.3">
      <c r="B22" s="13" t="s">
        <v>38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  <c r="H22" s="13" t="s">
        <v>31</v>
      </c>
      <c r="I22" s="13" t="s">
        <v>32</v>
      </c>
      <c r="J22" s="13" t="s">
        <v>33</v>
      </c>
      <c r="K22" s="13" t="s">
        <v>34</v>
      </c>
      <c r="L22" s="13" t="s">
        <v>35</v>
      </c>
      <c r="M22" s="13" t="s">
        <v>36</v>
      </c>
      <c r="N22" s="13" t="s">
        <v>37</v>
      </c>
      <c r="O22" s="13" t="s">
        <v>39</v>
      </c>
      <c r="P22" s="13" t="s">
        <v>40</v>
      </c>
      <c r="Q22" s="13" t="s">
        <v>41</v>
      </c>
    </row>
    <row r="23" spans="2:18" ht="15.75" thickBot="1" x14ac:dyDescent="0.3">
      <c r="B23" s="30" t="s">
        <v>3</v>
      </c>
      <c r="C23" s="20" t="s">
        <v>2</v>
      </c>
      <c r="D23" s="21" t="s">
        <v>2</v>
      </c>
      <c r="E23" s="21" t="s">
        <v>2</v>
      </c>
      <c r="F23" s="21" t="s">
        <v>2</v>
      </c>
      <c r="G23" s="22" t="s">
        <v>2</v>
      </c>
      <c r="H23" s="20" t="s">
        <v>22</v>
      </c>
      <c r="I23" s="21" t="s">
        <v>22</v>
      </c>
      <c r="J23" s="21" t="s">
        <v>22</v>
      </c>
      <c r="K23" s="21" t="s">
        <v>22</v>
      </c>
      <c r="L23" s="22" t="s">
        <v>22</v>
      </c>
      <c r="M23" s="20" t="s">
        <v>23</v>
      </c>
      <c r="N23" s="21" t="s">
        <v>23</v>
      </c>
      <c r="O23" s="21" t="s">
        <v>23</v>
      </c>
      <c r="P23" s="21" t="s">
        <v>23</v>
      </c>
      <c r="Q23" s="22" t="s">
        <v>23</v>
      </c>
    </row>
    <row r="24" spans="2:18" ht="30.75" thickTop="1" x14ac:dyDescent="0.25">
      <c r="B24" s="31" t="s">
        <v>4</v>
      </c>
      <c r="C24" s="23" t="s">
        <v>16</v>
      </c>
      <c r="D24" s="24" t="s">
        <v>16</v>
      </c>
      <c r="E24" s="24" t="s">
        <v>16</v>
      </c>
      <c r="F24" s="24" t="s">
        <v>16</v>
      </c>
      <c r="G24" s="25" t="s">
        <v>16</v>
      </c>
      <c r="H24" s="23" t="s">
        <v>16</v>
      </c>
      <c r="I24" s="24" t="s">
        <v>16</v>
      </c>
      <c r="J24" s="24" t="s">
        <v>16</v>
      </c>
      <c r="K24" s="24" t="s">
        <v>16</v>
      </c>
      <c r="L24" s="25" t="s">
        <v>16</v>
      </c>
      <c r="M24" s="23" t="s">
        <v>16</v>
      </c>
      <c r="N24" s="24" t="s">
        <v>16</v>
      </c>
      <c r="O24" s="24" t="s">
        <v>16</v>
      </c>
      <c r="P24" s="24" t="s">
        <v>16</v>
      </c>
      <c r="Q24" s="25" t="s">
        <v>16</v>
      </c>
    </row>
    <row r="25" spans="2:18" ht="15.75" thickBot="1" x14ac:dyDescent="0.3">
      <c r="B25" s="32" t="s">
        <v>7</v>
      </c>
      <c r="C25" s="26" t="s">
        <v>21</v>
      </c>
      <c r="D25" s="27" t="s">
        <v>12</v>
      </c>
      <c r="E25" s="27" t="s">
        <v>9</v>
      </c>
      <c r="F25" s="28" t="s">
        <v>10</v>
      </c>
      <c r="G25" s="29" t="s">
        <v>11</v>
      </c>
      <c r="H25" s="26" t="s">
        <v>21</v>
      </c>
      <c r="I25" s="27" t="s">
        <v>12</v>
      </c>
      <c r="J25" s="27" t="s">
        <v>9</v>
      </c>
      <c r="K25" s="28" t="s">
        <v>10</v>
      </c>
      <c r="L25" s="29" t="s">
        <v>11</v>
      </c>
      <c r="M25" s="26" t="s">
        <v>21</v>
      </c>
      <c r="N25" s="27" t="s">
        <v>12</v>
      </c>
      <c r="O25" s="27" t="s">
        <v>9</v>
      </c>
      <c r="P25" s="28" t="s">
        <v>10</v>
      </c>
      <c r="Q25" s="29" t="s">
        <v>11</v>
      </c>
    </row>
    <row r="26" spans="2:18" ht="15.75" thickTop="1" x14ac:dyDescent="0.25">
      <c r="B26" s="17" t="s">
        <v>18</v>
      </c>
      <c r="C26" s="15">
        <v>0.88732220000000006</v>
      </c>
      <c r="D26" s="14">
        <v>0.88646980000000009</v>
      </c>
      <c r="E26" s="14">
        <v>0.88687600000000022</v>
      </c>
      <c r="F26" s="14">
        <v>0.88521620000000001</v>
      </c>
      <c r="G26" s="16">
        <v>0.8861542</v>
      </c>
      <c r="H26" s="15">
        <v>0.7167498000000001</v>
      </c>
      <c r="I26" s="14">
        <v>0.7167498000000001</v>
      </c>
      <c r="J26" s="14">
        <v>0.7167498000000001</v>
      </c>
      <c r="K26" s="14">
        <v>0.7167498000000001</v>
      </c>
      <c r="L26" s="16">
        <v>0.7167498000000001</v>
      </c>
      <c r="M26" s="15">
        <v>0.89208639999999995</v>
      </c>
      <c r="N26" s="14">
        <v>0.88945360000000007</v>
      </c>
      <c r="O26" s="14">
        <v>0.89254659999999997</v>
      </c>
      <c r="P26" s="14">
        <v>0.89442880000000002</v>
      </c>
      <c r="Q26" s="16">
        <v>0.89127159999999994</v>
      </c>
      <c r="R26" s="35"/>
    </row>
    <row r="27" spans="2:18" x14ac:dyDescent="0.25">
      <c r="B27" s="18" t="s">
        <v>19</v>
      </c>
      <c r="C27" s="15">
        <v>0.89166659999999998</v>
      </c>
      <c r="D27" s="14">
        <v>0.89333340000000006</v>
      </c>
      <c r="E27" s="14">
        <v>0.89500000000000013</v>
      </c>
      <c r="F27" s="14">
        <v>0.89416659999999992</v>
      </c>
      <c r="G27" s="16">
        <v>0.89194440000000008</v>
      </c>
      <c r="H27" s="15">
        <v>0.73000000000000009</v>
      </c>
      <c r="I27" s="14">
        <v>0.73000000000000009</v>
      </c>
      <c r="J27" s="14">
        <v>0.73000000000000009</v>
      </c>
      <c r="K27" s="14">
        <v>0.73000000000000009</v>
      </c>
      <c r="L27" s="16">
        <v>0.73000000000000009</v>
      </c>
      <c r="M27" s="15">
        <v>0.87083340000000009</v>
      </c>
      <c r="N27" s="14">
        <v>0.86722219999999994</v>
      </c>
      <c r="O27" s="14">
        <v>0.87111099999999997</v>
      </c>
      <c r="P27" s="14">
        <v>0.87166680000000007</v>
      </c>
      <c r="Q27" s="16">
        <v>0.87166659999999996</v>
      </c>
      <c r="R27" s="35"/>
    </row>
    <row r="28" spans="2:18" x14ac:dyDescent="0.25">
      <c r="B28" s="18" t="s">
        <v>20</v>
      </c>
      <c r="C28" s="15">
        <v>0.88903140000000003</v>
      </c>
      <c r="D28" s="14">
        <v>0.88944740000000011</v>
      </c>
      <c r="E28" s="14">
        <v>0.89049659999999997</v>
      </c>
      <c r="F28" s="14">
        <v>0.88929559999999996</v>
      </c>
      <c r="G28" s="16">
        <v>0.88866540000000005</v>
      </c>
      <c r="H28" s="15">
        <v>0.72320519999999999</v>
      </c>
      <c r="I28" s="14">
        <v>0.72320519999999999</v>
      </c>
      <c r="J28" s="14">
        <v>0.72320519999999999</v>
      </c>
      <c r="K28" s="14">
        <v>0.72320519999999999</v>
      </c>
      <c r="L28" s="16">
        <v>0.72320519999999999</v>
      </c>
      <c r="M28" s="15">
        <v>0.88069179999999991</v>
      </c>
      <c r="N28" s="14">
        <v>0.87781819999999988</v>
      </c>
      <c r="O28" s="14">
        <v>0.88106580000000001</v>
      </c>
      <c r="P28" s="14">
        <v>0.88233099999999998</v>
      </c>
      <c r="Q28" s="16">
        <v>0.88082559999999999</v>
      </c>
      <c r="R28" s="35"/>
    </row>
    <row r="29" spans="2:18" ht="15.75" thickBot="1" x14ac:dyDescent="0.3">
      <c r="B29" s="19" t="s">
        <v>17</v>
      </c>
      <c r="C29" s="36">
        <v>0.88819439999999994</v>
      </c>
      <c r="D29" s="37">
        <v>0.88847220000000005</v>
      </c>
      <c r="E29" s="37">
        <v>0.88944440000000002</v>
      </c>
      <c r="F29" s="37">
        <v>0.88819459999999995</v>
      </c>
      <c r="G29" s="38">
        <v>0.88777780000000006</v>
      </c>
      <c r="H29" s="36">
        <v>0.72041659999999985</v>
      </c>
      <c r="I29" s="37">
        <v>0.72041659999999985</v>
      </c>
      <c r="J29" s="37">
        <v>0.72041659999999985</v>
      </c>
      <c r="K29" s="37">
        <v>0.72041659999999985</v>
      </c>
      <c r="L29" s="38">
        <v>0.72041659999999985</v>
      </c>
      <c r="M29" s="36">
        <v>0.88152800000000009</v>
      </c>
      <c r="N29" s="37">
        <v>0.87888860000000002</v>
      </c>
      <c r="O29" s="37">
        <v>0.88194440000000007</v>
      </c>
      <c r="P29" s="37">
        <v>0.88305559999999994</v>
      </c>
      <c r="Q29" s="38">
        <v>0.88152799999999998</v>
      </c>
      <c r="R29" s="35"/>
    </row>
    <row r="30" spans="2:18" x14ac:dyDescent="0.25">
      <c r="C30" s="13">
        <f>C29</f>
        <v>0.88819439999999994</v>
      </c>
      <c r="D30" s="13">
        <f>MAX(D29:G29)</f>
        <v>0.88944440000000002</v>
      </c>
      <c r="G30" s="35">
        <f>D30/C30-1</f>
        <v>1.4073495622131116E-3</v>
      </c>
      <c r="H30" s="13">
        <f>H29</f>
        <v>0.72041659999999985</v>
      </c>
      <c r="I30" s="13">
        <f>MAX(I29:L29)</f>
        <v>0.72041659999999985</v>
      </c>
      <c r="L30" s="35">
        <f>I30/H30-1</f>
        <v>0</v>
      </c>
      <c r="M30" s="13">
        <f>M29</f>
        <v>0.88152800000000009</v>
      </c>
      <c r="N30" s="13">
        <f>MAX(N29:Q29)</f>
        <v>0.88305559999999994</v>
      </c>
      <c r="Q30" s="35">
        <f>N30/M30-1</f>
        <v>1.7329001461097171E-3</v>
      </c>
    </row>
    <row r="31" spans="2:18" ht="15.75" thickBot="1" x14ac:dyDescent="0.3">
      <c r="B31" s="13" t="s">
        <v>38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  <c r="H31" s="13" t="s">
        <v>31</v>
      </c>
      <c r="I31" s="13" t="s">
        <v>32</v>
      </c>
      <c r="J31" s="13" t="s">
        <v>33</v>
      </c>
      <c r="K31" s="13" t="s">
        <v>34</v>
      </c>
      <c r="L31" s="13" t="s">
        <v>35</v>
      </c>
      <c r="M31" s="13" t="s">
        <v>36</v>
      </c>
      <c r="N31" s="13" t="s">
        <v>37</v>
      </c>
      <c r="O31" s="13" t="s">
        <v>39</v>
      </c>
      <c r="P31" s="13" t="s">
        <v>40</v>
      </c>
      <c r="Q31" s="13" t="s">
        <v>41</v>
      </c>
    </row>
    <row r="32" spans="2:18" ht="15.75" thickBot="1" x14ac:dyDescent="0.3">
      <c r="B32" s="30" t="s">
        <v>3</v>
      </c>
      <c r="C32" s="20" t="s">
        <v>2</v>
      </c>
      <c r="D32" s="21" t="s">
        <v>2</v>
      </c>
      <c r="E32" s="21" t="s">
        <v>2</v>
      </c>
      <c r="F32" s="21" t="s">
        <v>2</v>
      </c>
      <c r="G32" s="22" t="s">
        <v>2</v>
      </c>
      <c r="H32" s="20" t="s">
        <v>22</v>
      </c>
      <c r="I32" s="21" t="s">
        <v>22</v>
      </c>
      <c r="J32" s="21" t="s">
        <v>22</v>
      </c>
      <c r="K32" s="21" t="s">
        <v>22</v>
      </c>
      <c r="L32" s="22" t="s">
        <v>22</v>
      </c>
      <c r="M32" s="20" t="s">
        <v>23</v>
      </c>
      <c r="N32" s="21" t="s">
        <v>23</v>
      </c>
      <c r="O32" s="21" t="s">
        <v>23</v>
      </c>
      <c r="P32" s="21" t="s">
        <v>23</v>
      </c>
      <c r="Q32" s="22" t="s">
        <v>23</v>
      </c>
    </row>
    <row r="33" spans="2:17" ht="45.75" thickTop="1" x14ac:dyDescent="0.25">
      <c r="B33" s="31" t="s">
        <v>4</v>
      </c>
      <c r="C33" s="23" t="s">
        <v>25</v>
      </c>
      <c r="D33" s="24" t="s">
        <v>25</v>
      </c>
      <c r="E33" s="24" t="s">
        <v>25</v>
      </c>
      <c r="F33" s="24" t="s">
        <v>25</v>
      </c>
      <c r="G33" s="25" t="s">
        <v>25</v>
      </c>
      <c r="H33" s="23" t="s">
        <v>25</v>
      </c>
      <c r="I33" s="24" t="s">
        <v>25</v>
      </c>
      <c r="J33" s="24" t="s">
        <v>25</v>
      </c>
      <c r="K33" s="24" t="s">
        <v>25</v>
      </c>
      <c r="L33" s="25" t="s">
        <v>25</v>
      </c>
      <c r="M33" s="23" t="s">
        <v>25</v>
      </c>
      <c r="N33" s="24" t="s">
        <v>25</v>
      </c>
      <c r="O33" s="24" t="s">
        <v>25</v>
      </c>
      <c r="P33" s="24" t="s">
        <v>25</v>
      </c>
      <c r="Q33" s="25" t="s">
        <v>25</v>
      </c>
    </row>
    <row r="34" spans="2:17" ht="15.75" thickBot="1" x14ac:dyDescent="0.3">
      <c r="B34" s="32" t="s">
        <v>7</v>
      </c>
      <c r="C34" s="26" t="s">
        <v>21</v>
      </c>
      <c r="D34" s="27" t="s">
        <v>12</v>
      </c>
      <c r="E34" s="27" t="s">
        <v>9</v>
      </c>
      <c r="F34" s="28" t="s">
        <v>10</v>
      </c>
      <c r="G34" s="29" t="s">
        <v>11</v>
      </c>
      <c r="H34" s="26" t="s">
        <v>21</v>
      </c>
      <c r="I34" s="27" t="s">
        <v>12</v>
      </c>
      <c r="J34" s="27" t="s">
        <v>9</v>
      </c>
      <c r="K34" s="28" t="s">
        <v>10</v>
      </c>
      <c r="L34" s="29" t="s">
        <v>11</v>
      </c>
      <c r="M34" s="26" t="s">
        <v>21</v>
      </c>
      <c r="N34" s="27" t="s">
        <v>12</v>
      </c>
      <c r="O34" s="27" t="s">
        <v>9</v>
      </c>
      <c r="P34" s="28" t="s">
        <v>10</v>
      </c>
      <c r="Q34" s="29" t="s">
        <v>11</v>
      </c>
    </row>
    <row r="35" spans="2:17" ht="15.75" thickTop="1" x14ac:dyDescent="0.25">
      <c r="B35" s="17" t="s">
        <v>18</v>
      </c>
      <c r="C35" s="15">
        <v>0.82350420000000002</v>
      </c>
      <c r="D35" s="14">
        <v>0.8230402</v>
      </c>
      <c r="E35" s="14">
        <v>0.82304840000000001</v>
      </c>
      <c r="F35" s="14">
        <v>0.82621539999999993</v>
      </c>
      <c r="G35" s="16">
        <v>0.82448639999999995</v>
      </c>
      <c r="H35" s="15">
        <v>0.70469820000000005</v>
      </c>
      <c r="I35" s="14">
        <v>0.70469820000000005</v>
      </c>
      <c r="J35" s="14">
        <v>0.70469820000000005</v>
      </c>
      <c r="K35" s="14">
        <v>0.70469820000000005</v>
      </c>
      <c r="L35" s="16">
        <v>0.70469820000000005</v>
      </c>
      <c r="M35" s="15">
        <v>0.84973240000000005</v>
      </c>
      <c r="N35" s="14">
        <v>0.84345800000000004</v>
      </c>
      <c r="O35" s="14">
        <v>0.84946160000000004</v>
      </c>
      <c r="P35" s="14">
        <v>0.8464682</v>
      </c>
      <c r="Q35" s="16">
        <v>0.84592519999999993</v>
      </c>
    </row>
    <row r="36" spans="2:17" x14ac:dyDescent="0.25">
      <c r="B36" s="18" t="s">
        <v>19</v>
      </c>
      <c r="C36" s="15">
        <v>0.84277780000000002</v>
      </c>
      <c r="D36" s="14">
        <v>0.84416679999999999</v>
      </c>
      <c r="E36" s="14">
        <v>0.84472239999999998</v>
      </c>
      <c r="F36" s="14">
        <v>0.84638880000000005</v>
      </c>
      <c r="G36" s="16">
        <v>0.84361120000000012</v>
      </c>
      <c r="H36" s="15">
        <v>0.75944440000000002</v>
      </c>
      <c r="I36" s="14">
        <v>0.75944440000000002</v>
      </c>
      <c r="J36" s="14">
        <v>0.75944440000000002</v>
      </c>
      <c r="K36" s="14">
        <v>0.75944440000000002</v>
      </c>
      <c r="L36" s="16">
        <v>0.75944440000000002</v>
      </c>
      <c r="M36" s="15">
        <v>0.83444439999999998</v>
      </c>
      <c r="N36" s="14">
        <v>0.82749980000000001</v>
      </c>
      <c r="O36" s="14">
        <v>0.82972219999999997</v>
      </c>
      <c r="P36" s="14">
        <v>0.83416679999999999</v>
      </c>
      <c r="Q36" s="16">
        <v>0.83750020000000003</v>
      </c>
    </row>
    <row r="37" spans="2:17" x14ac:dyDescent="0.25">
      <c r="B37" s="18" t="s">
        <v>20</v>
      </c>
      <c r="C37" s="15">
        <v>0.832897</v>
      </c>
      <c r="D37" s="14">
        <v>0.83336359999999998</v>
      </c>
      <c r="E37" s="14">
        <v>0.83360000000000001</v>
      </c>
      <c r="F37" s="14">
        <v>0.83605260000000003</v>
      </c>
      <c r="G37" s="16">
        <v>0.83384579999999997</v>
      </c>
      <c r="H37" s="15">
        <v>0.73088039999999999</v>
      </c>
      <c r="I37" s="14">
        <v>0.73088039999999999</v>
      </c>
      <c r="J37" s="14">
        <v>0.73088039999999999</v>
      </c>
      <c r="K37" s="14">
        <v>0.73088039999999999</v>
      </c>
      <c r="L37" s="16">
        <v>0.73088039999999999</v>
      </c>
      <c r="M37" s="15">
        <v>0.84169000000000005</v>
      </c>
      <c r="N37" s="14">
        <v>0.83504979999999995</v>
      </c>
      <c r="O37" s="14">
        <v>0.8393024</v>
      </c>
      <c r="P37" s="14">
        <v>0.83989420000000004</v>
      </c>
      <c r="Q37" s="16">
        <v>0.8413647999999998</v>
      </c>
    </row>
    <row r="38" spans="2:17" ht="15.75" thickBot="1" x14ac:dyDescent="0.3">
      <c r="B38" s="19" t="s">
        <v>17</v>
      </c>
      <c r="C38" s="36">
        <v>0.83083320000000005</v>
      </c>
      <c r="D38" s="37">
        <v>0.83111139999999994</v>
      </c>
      <c r="E38" s="37">
        <v>0.83125020000000005</v>
      </c>
      <c r="F38" s="37">
        <v>0.8338888000000001</v>
      </c>
      <c r="G38" s="38">
        <v>0.83180559999999981</v>
      </c>
      <c r="H38" s="36">
        <v>0.72027780000000008</v>
      </c>
      <c r="I38" s="37">
        <v>0.72027780000000008</v>
      </c>
      <c r="J38" s="37">
        <v>0.72027780000000008</v>
      </c>
      <c r="K38" s="37">
        <v>0.72027780000000008</v>
      </c>
      <c r="L38" s="38">
        <v>0.72027780000000008</v>
      </c>
      <c r="M38" s="36">
        <v>0.84291679999999991</v>
      </c>
      <c r="N38" s="37">
        <v>0.83652759999999993</v>
      </c>
      <c r="O38" s="37">
        <v>0.84097220000000006</v>
      </c>
      <c r="P38" s="37">
        <v>0.84083319999999995</v>
      </c>
      <c r="Q38" s="38">
        <v>0.84194460000000004</v>
      </c>
    </row>
    <row r="39" spans="2:17" x14ac:dyDescent="0.25">
      <c r="C39" s="13">
        <f>C38</f>
        <v>0.83083320000000005</v>
      </c>
      <c r="D39" s="13">
        <f>MAX(D38:G38)</f>
        <v>0.8338888000000001</v>
      </c>
      <c r="G39" s="35">
        <f>D39/C39-1</f>
        <v>3.6777538499905837E-3</v>
      </c>
      <c r="H39" s="13">
        <f>H38</f>
        <v>0.72027780000000008</v>
      </c>
      <c r="I39" s="13">
        <f>MAX(I38:L38)</f>
        <v>0.72027780000000008</v>
      </c>
      <c r="L39" s="35">
        <f>I39/H39-1</f>
        <v>0</v>
      </c>
      <c r="M39" s="13">
        <f>M38</f>
        <v>0.84291679999999991</v>
      </c>
      <c r="N39" s="13">
        <f>MAX(N38:Q38)</f>
        <v>0.84194460000000004</v>
      </c>
      <c r="Q39" s="35">
        <f>N39/M39-1</f>
        <v>-1.1533759915567376E-3</v>
      </c>
    </row>
    <row r="40" spans="2:17" ht="15.75" thickBot="1" x14ac:dyDescent="0.3">
      <c r="B40" s="13" t="s">
        <v>38</v>
      </c>
      <c r="D40" s="13" t="s">
        <v>26</v>
      </c>
      <c r="E40" s="13" t="s">
        <v>27</v>
      </c>
      <c r="F40" s="13" t="s">
        <v>28</v>
      </c>
      <c r="G40" s="13" t="s">
        <v>29</v>
      </c>
      <c r="I40" s="13" t="s">
        <v>30</v>
      </c>
      <c r="J40" s="13" t="s">
        <v>31</v>
      </c>
      <c r="K40" s="13" t="s">
        <v>32</v>
      </c>
      <c r="L40" s="13" t="s">
        <v>33</v>
      </c>
      <c r="N40" s="13" t="s">
        <v>34</v>
      </c>
      <c r="O40" s="13" t="s">
        <v>35</v>
      </c>
      <c r="P40" s="13" t="s">
        <v>36</v>
      </c>
      <c r="Q40" s="13" t="s">
        <v>37</v>
      </c>
    </row>
    <row r="41" spans="2:17" ht="15.75" thickBot="1" x14ac:dyDescent="0.3">
      <c r="B41" s="30" t="s">
        <v>3</v>
      </c>
      <c r="D41" s="20" t="s">
        <v>2</v>
      </c>
      <c r="E41" s="21" t="s">
        <v>2</v>
      </c>
      <c r="F41" s="21" t="s">
        <v>2</v>
      </c>
      <c r="G41" s="22" t="s">
        <v>2</v>
      </c>
      <c r="I41" s="20" t="s">
        <v>2</v>
      </c>
      <c r="J41" s="21" t="s">
        <v>22</v>
      </c>
      <c r="K41" s="21" t="s">
        <v>22</v>
      </c>
      <c r="L41" s="22" t="s">
        <v>22</v>
      </c>
      <c r="N41" s="20" t="s">
        <v>22</v>
      </c>
      <c r="O41" s="21" t="s">
        <v>22</v>
      </c>
      <c r="P41" s="21" t="s">
        <v>23</v>
      </c>
      <c r="Q41" s="22" t="s">
        <v>23</v>
      </c>
    </row>
    <row r="42" spans="2:17" ht="16.5" thickTop="1" thickBot="1" x14ac:dyDescent="0.3">
      <c r="B42" s="32" t="s">
        <v>7</v>
      </c>
      <c r="D42" s="26" t="s">
        <v>12</v>
      </c>
      <c r="E42" s="27" t="s">
        <v>9</v>
      </c>
      <c r="F42" s="27" t="s">
        <v>10</v>
      </c>
      <c r="G42" s="33" t="s">
        <v>11</v>
      </c>
      <c r="I42" s="26" t="s">
        <v>12</v>
      </c>
      <c r="J42" s="27" t="s">
        <v>9</v>
      </c>
      <c r="K42" s="27" t="s">
        <v>10</v>
      </c>
      <c r="L42" s="33" t="s">
        <v>11</v>
      </c>
      <c r="N42" s="26" t="s">
        <v>12</v>
      </c>
      <c r="O42" s="27" t="s">
        <v>9</v>
      </c>
      <c r="P42" s="27" t="s">
        <v>10</v>
      </c>
      <c r="Q42" s="33" t="s">
        <v>11</v>
      </c>
    </row>
    <row r="43" spans="2:17" ht="15.75" thickTop="1" x14ac:dyDescent="0.25">
      <c r="B43" s="18" t="s">
        <v>18</v>
      </c>
      <c r="D43" s="15">
        <v>0.66651419999999995</v>
      </c>
      <c r="E43" s="14">
        <v>0.65566279999999999</v>
      </c>
      <c r="F43" s="14">
        <v>0.59963600000000006</v>
      </c>
      <c r="G43" s="16">
        <v>0.55673240000000002</v>
      </c>
      <c r="I43" s="15">
        <v>0.66704379999999996</v>
      </c>
      <c r="J43" s="14">
        <v>0.63991719999999996</v>
      </c>
      <c r="K43" s="14">
        <v>0.57964079999999996</v>
      </c>
      <c r="L43" s="16">
        <v>0.58030300000000001</v>
      </c>
      <c r="N43" s="14">
        <v>0.65749419999999992</v>
      </c>
      <c r="O43" s="14">
        <v>0.65752659999999996</v>
      </c>
      <c r="P43" s="14">
        <v>0.65738319999999995</v>
      </c>
      <c r="Q43" s="14">
        <v>0.6570452</v>
      </c>
    </row>
    <row r="44" spans="2:17" x14ac:dyDescent="0.25">
      <c r="B44" s="18" t="s">
        <v>19</v>
      </c>
      <c r="D44" s="15">
        <v>0.81115660000000001</v>
      </c>
      <c r="E44" s="14">
        <v>0.80639819999999995</v>
      </c>
      <c r="F44" s="14">
        <v>0.67976800000000004</v>
      </c>
      <c r="G44" s="16">
        <v>0.52614840000000007</v>
      </c>
      <c r="I44" s="15">
        <v>0.86884460000000008</v>
      </c>
      <c r="J44" s="14">
        <v>0.81569020000000003</v>
      </c>
      <c r="K44" s="14">
        <v>0.66184260000000006</v>
      </c>
      <c r="L44" s="16">
        <v>0.64930240000000006</v>
      </c>
      <c r="N44" s="14">
        <v>0.979688</v>
      </c>
      <c r="O44" s="14">
        <v>0.97774339999999993</v>
      </c>
      <c r="P44" s="14">
        <v>0.97795939999999992</v>
      </c>
      <c r="Q44" s="14">
        <v>0.97774339999999993</v>
      </c>
    </row>
    <row r="45" spans="2:17" x14ac:dyDescent="0.25">
      <c r="B45" s="18" t="s">
        <v>20</v>
      </c>
      <c r="D45" s="15">
        <v>0.73171560000000002</v>
      </c>
      <c r="E45" s="14">
        <v>0.72325079999999997</v>
      </c>
      <c r="F45" s="14">
        <v>0.63707619999999998</v>
      </c>
      <c r="G45" s="16">
        <v>0.5409141999999999</v>
      </c>
      <c r="I45" s="15">
        <v>0.75468100000000005</v>
      </c>
      <c r="J45" s="14">
        <v>0.7171784000000001</v>
      </c>
      <c r="K45" s="14">
        <v>0.61795880000000003</v>
      </c>
      <c r="L45" s="16">
        <v>0.61277559999999998</v>
      </c>
      <c r="N45" s="14">
        <v>0.78688199999999997</v>
      </c>
      <c r="O45" s="14">
        <v>0.786277</v>
      </c>
      <c r="P45" s="14">
        <v>0.78624460000000007</v>
      </c>
      <c r="Q45" s="14">
        <v>0.78593399999999991</v>
      </c>
    </row>
    <row r="46" spans="2:17" ht="15.75" thickBot="1" x14ac:dyDescent="0.3">
      <c r="B46" s="19" t="s">
        <v>17</v>
      </c>
      <c r="D46" s="36">
        <v>0.68801860000000004</v>
      </c>
      <c r="E46" s="37">
        <v>0.67622719999999992</v>
      </c>
      <c r="F46" s="37">
        <v>0.59380920000000004</v>
      </c>
      <c r="G46" s="38">
        <v>0.53168379999999993</v>
      </c>
      <c r="I46" s="36">
        <v>0.70366240000000002</v>
      </c>
      <c r="J46" s="37">
        <v>0.66251020000000005</v>
      </c>
      <c r="K46" s="37">
        <v>0.57090940000000001</v>
      </c>
      <c r="L46" s="38">
        <v>0.569774</v>
      </c>
      <c r="N46" s="14">
        <v>0.72157359999999993</v>
      </c>
      <c r="O46" s="14">
        <v>0.72112039999999999</v>
      </c>
      <c r="P46" s="14">
        <v>0.72100699999999995</v>
      </c>
      <c r="Q46" s="14">
        <v>0.7205532</v>
      </c>
    </row>
    <row r="47" spans="2:17" x14ac:dyDescent="0.25">
      <c r="O47" s="12"/>
    </row>
  </sheetData>
  <phoneticPr fontId="5" type="noConversion"/>
  <conditionalFormatting sqref="C8:G8">
    <cfRule type="colorScale" priority="68">
      <colorScale>
        <cfvo type="min"/>
        <cfvo type="max"/>
        <color rgb="FFFFEF9C"/>
        <color rgb="FF63BE7B"/>
      </colorScale>
    </cfRule>
  </conditionalFormatting>
  <conditionalFormatting sqref="C9:G9">
    <cfRule type="colorScale" priority="67">
      <colorScale>
        <cfvo type="min"/>
        <cfvo type="max"/>
        <color rgb="FFFFEF9C"/>
        <color rgb="FF63BE7B"/>
      </colorScale>
    </cfRule>
  </conditionalFormatting>
  <conditionalFormatting sqref="C10:G10">
    <cfRule type="colorScale" priority="66">
      <colorScale>
        <cfvo type="min"/>
        <cfvo type="max"/>
        <color rgb="FFFFEF9C"/>
        <color rgb="FF63BE7B"/>
      </colorScale>
    </cfRule>
  </conditionalFormatting>
  <conditionalFormatting sqref="C11:G11">
    <cfRule type="colorScale" priority="65">
      <colorScale>
        <cfvo type="min"/>
        <cfvo type="max"/>
        <color rgb="FFFFEF9C"/>
        <color rgb="FF63BE7B"/>
      </colorScale>
    </cfRule>
  </conditionalFormatting>
  <conditionalFormatting sqref="C26:G26">
    <cfRule type="colorScale" priority="60">
      <colorScale>
        <cfvo type="min"/>
        <cfvo type="max"/>
        <color rgb="FFFFEF9C"/>
        <color rgb="FF63BE7B"/>
      </colorScale>
    </cfRule>
  </conditionalFormatting>
  <conditionalFormatting sqref="C27:G27">
    <cfRule type="colorScale" priority="59">
      <colorScale>
        <cfvo type="min"/>
        <cfvo type="max"/>
        <color rgb="FFFFEF9C"/>
        <color rgb="FF63BE7B"/>
      </colorScale>
    </cfRule>
  </conditionalFormatting>
  <conditionalFormatting sqref="C28:G28">
    <cfRule type="colorScale" priority="58">
      <colorScale>
        <cfvo type="min"/>
        <cfvo type="max"/>
        <color rgb="FFFFEF9C"/>
        <color rgb="FF63BE7B"/>
      </colorScale>
    </cfRule>
  </conditionalFormatting>
  <conditionalFormatting sqref="C29:G29">
    <cfRule type="colorScale" priority="57">
      <colorScale>
        <cfvo type="min"/>
        <cfvo type="max"/>
        <color rgb="FFFFEF9C"/>
        <color rgb="FF63BE7B"/>
      </colorScale>
    </cfRule>
  </conditionalFormatting>
  <conditionalFormatting sqref="H8:L8">
    <cfRule type="colorScale" priority="52">
      <colorScale>
        <cfvo type="min"/>
        <cfvo type="max"/>
        <color rgb="FFFFEF9C"/>
        <color rgb="FF63BE7B"/>
      </colorScale>
    </cfRule>
  </conditionalFormatting>
  <conditionalFormatting sqref="H9:L9">
    <cfRule type="colorScale" priority="51">
      <colorScale>
        <cfvo type="min"/>
        <cfvo type="max"/>
        <color rgb="FFFFEF9C"/>
        <color rgb="FF63BE7B"/>
      </colorScale>
    </cfRule>
  </conditionalFormatting>
  <conditionalFormatting sqref="H10:L10">
    <cfRule type="colorScale" priority="50">
      <colorScale>
        <cfvo type="min"/>
        <cfvo type="max"/>
        <color rgb="FFFFEF9C"/>
        <color rgb="FF63BE7B"/>
      </colorScale>
    </cfRule>
  </conditionalFormatting>
  <conditionalFormatting sqref="H11:L11">
    <cfRule type="colorScale" priority="49">
      <colorScale>
        <cfvo type="min"/>
        <cfvo type="max"/>
        <color rgb="FFFFEF9C"/>
        <color rgb="FF63BE7B"/>
      </colorScale>
    </cfRule>
  </conditionalFormatting>
  <conditionalFormatting sqref="M8:Q8">
    <cfRule type="colorScale" priority="48">
      <colorScale>
        <cfvo type="min"/>
        <cfvo type="max"/>
        <color rgb="FFFFEF9C"/>
        <color rgb="FF63BE7B"/>
      </colorScale>
    </cfRule>
  </conditionalFormatting>
  <conditionalFormatting sqref="M9:Q9">
    <cfRule type="colorScale" priority="47">
      <colorScale>
        <cfvo type="min"/>
        <cfvo type="max"/>
        <color rgb="FFFFEF9C"/>
        <color rgb="FF63BE7B"/>
      </colorScale>
    </cfRule>
  </conditionalFormatting>
  <conditionalFormatting sqref="M10:Q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M11:Q11">
    <cfRule type="colorScale" priority="45">
      <colorScale>
        <cfvo type="min"/>
        <cfvo type="max"/>
        <color rgb="FFFFEF9C"/>
        <color rgb="FF63BE7B"/>
      </colorScale>
    </cfRule>
  </conditionalFormatting>
  <conditionalFormatting sqref="C17:G17">
    <cfRule type="colorScale" priority="44">
      <colorScale>
        <cfvo type="min"/>
        <cfvo type="max"/>
        <color rgb="FFFFEF9C"/>
        <color rgb="FF63BE7B"/>
      </colorScale>
    </cfRule>
  </conditionalFormatting>
  <conditionalFormatting sqref="C18:G18">
    <cfRule type="colorScale" priority="43">
      <colorScale>
        <cfvo type="min"/>
        <cfvo type="max"/>
        <color rgb="FFFFEF9C"/>
        <color rgb="FF63BE7B"/>
      </colorScale>
    </cfRule>
  </conditionalFormatting>
  <conditionalFormatting sqref="C19:G19">
    <cfRule type="colorScale" priority="42">
      <colorScale>
        <cfvo type="min"/>
        <cfvo type="max"/>
        <color rgb="FFFFEF9C"/>
        <color rgb="FF63BE7B"/>
      </colorScale>
    </cfRule>
  </conditionalFormatting>
  <conditionalFormatting sqref="C20:G20">
    <cfRule type="colorScale" priority="41">
      <colorScale>
        <cfvo type="min"/>
        <cfvo type="max"/>
        <color rgb="FFFFEF9C"/>
        <color rgb="FF63BE7B"/>
      </colorScale>
    </cfRule>
  </conditionalFormatting>
  <conditionalFormatting sqref="H17:L17">
    <cfRule type="colorScale" priority="40">
      <colorScale>
        <cfvo type="min"/>
        <cfvo type="max"/>
        <color rgb="FFFFEF9C"/>
        <color rgb="FF63BE7B"/>
      </colorScale>
    </cfRule>
  </conditionalFormatting>
  <conditionalFormatting sqref="H18:L18">
    <cfRule type="colorScale" priority="39">
      <colorScale>
        <cfvo type="min"/>
        <cfvo type="max"/>
        <color rgb="FFFFEF9C"/>
        <color rgb="FF63BE7B"/>
      </colorScale>
    </cfRule>
  </conditionalFormatting>
  <conditionalFormatting sqref="H19:L19">
    <cfRule type="colorScale" priority="38">
      <colorScale>
        <cfvo type="min"/>
        <cfvo type="max"/>
        <color rgb="FFFFEF9C"/>
        <color rgb="FF63BE7B"/>
      </colorScale>
    </cfRule>
  </conditionalFormatting>
  <conditionalFormatting sqref="H20:L20">
    <cfRule type="colorScale" priority="37">
      <colorScale>
        <cfvo type="min"/>
        <cfvo type="max"/>
        <color rgb="FFFFEF9C"/>
        <color rgb="FF63BE7B"/>
      </colorScale>
    </cfRule>
  </conditionalFormatting>
  <conditionalFormatting sqref="M17:Q17">
    <cfRule type="colorScale" priority="36">
      <colorScale>
        <cfvo type="min"/>
        <cfvo type="max"/>
        <color rgb="FFFFEF9C"/>
        <color rgb="FF63BE7B"/>
      </colorScale>
    </cfRule>
  </conditionalFormatting>
  <conditionalFormatting sqref="M18:Q18">
    <cfRule type="colorScale" priority="35">
      <colorScale>
        <cfvo type="min"/>
        <cfvo type="max"/>
        <color rgb="FFFFEF9C"/>
        <color rgb="FF63BE7B"/>
      </colorScale>
    </cfRule>
  </conditionalFormatting>
  <conditionalFormatting sqref="M19:Q19">
    <cfRule type="colorScale" priority="34">
      <colorScale>
        <cfvo type="min"/>
        <cfvo type="max"/>
        <color rgb="FFFFEF9C"/>
        <color rgb="FF63BE7B"/>
      </colorScale>
    </cfRule>
  </conditionalFormatting>
  <conditionalFormatting sqref="M20:Q20">
    <cfRule type="colorScale" priority="33">
      <colorScale>
        <cfvo type="min"/>
        <cfvo type="max"/>
        <color rgb="FFFFEF9C"/>
        <color rgb="FF63BE7B"/>
      </colorScale>
    </cfRule>
  </conditionalFormatting>
  <conditionalFormatting sqref="C35:G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6:G36">
    <cfRule type="colorScale" priority="31">
      <colorScale>
        <cfvo type="min"/>
        <cfvo type="max"/>
        <color rgb="FFFFEF9C"/>
        <color rgb="FF63BE7B"/>
      </colorScale>
    </cfRule>
  </conditionalFormatting>
  <conditionalFormatting sqref="C37:G37">
    <cfRule type="colorScale" priority="30">
      <colorScale>
        <cfvo type="min"/>
        <cfvo type="max"/>
        <color rgb="FFFFEF9C"/>
        <color rgb="FF63BE7B"/>
      </colorScale>
    </cfRule>
  </conditionalFormatting>
  <conditionalFormatting sqref="C38:G38">
    <cfRule type="colorScale" priority="29">
      <colorScale>
        <cfvo type="min"/>
        <cfvo type="max"/>
        <color rgb="FFFFEF9C"/>
        <color rgb="FF63BE7B"/>
      </colorScale>
    </cfRule>
  </conditionalFormatting>
  <conditionalFormatting sqref="H35:L35">
    <cfRule type="colorScale" priority="28">
      <colorScale>
        <cfvo type="min"/>
        <cfvo type="max"/>
        <color rgb="FFFFEF9C"/>
        <color rgb="FF63BE7B"/>
      </colorScale>
    </cfRule>
  </conditionalFormatting>
  <conditionalFormatting sqref="H36:L36">
    <cfRule type="colorScale" priority="27">
      <colorScale>
        <cfvo type="min"/>
        <cfvo type="max"/>
        <color rgb="FFFFEF9C"/>
        <color rgb="FF63BE7B"/>
      </colorScale>
    </cfRule>
  </conditionalFormatting>
  <conditionalFormatting sqref="H37:L37">
    <cfRule type="colorScale" priority="26">
      <colorScale>
        <cfvo type="min"/>
        <cfvo type="max"/>
        <color rgb="FFFFEF9C"/>
        <color rgb="FF63BE7B"/>
      </colorScale>
    </cfRule>
  </conditionalFormatting>
  <conditionalFormatting sqref="H38:L38">
    <cfRule type="colorScale" priority="25">
      <colorScale>
        <cfvo type="min"/>
        <cfvo type="max"/>
        <color rgb="FFFFEF9C"/>
        <color rgb="FF63BE7B"/>
      </colorScale>
    </cfRule>
  </conditionalFormatting>
  <conditionalFormatting sqref="M35:Q35">
    <cfRule type="colorScale" priority="24">
      <colorScale>
        <cfvo type="min"/>
        <cfvo type="max"/>
        <color rgb="FFFFEF9C"/>
        <color rgb="FF63BE7B"/>
      </colorScale>
    </cfRule>
  </conditionalFormatting>
  <conditionalFormatting sqref="M36:Q36">
    <cfRule type="colorScale" priority="23">
      <colorScale>
        <cfvo type="min"/>
        <cfvo type="max"/>
        <color rgb="FFFFEF9C"/>
        <color rgb="FF63BE7B"/>
      </colorScale>
    </cfRule>
  </conditionalFormatting>
  <conditionalFormatting sqref="M37:Q37">
    <cfRule type="colorScale" priority="22">
      <colorScale>
        <cfvo type="min"/>
        <cfvo type="max"/>
        <color rgb="FFFFEF9C"/>
        <color rgb="FF63BE7B"/>
      </colorScale>
    </cfRule>
  </conditionalFormatting>
  <conditionalFormatting sqref="M38:Q38">
    <cfRule type="colorScale" priority="21">
      <colorScale>
        <cfvo type="min"/>
        <cfvo type="max"/>
        <color rgb="FFFFEF9C"/>
        <color rgb="FF63BE7B"/>
      </colorScale>
    </cfRule>
  </conditionalFormatting>
  <conditionalFormatting sqref="D43:G43">
    <cfRule type="colorScale" priority="20">
      <colorScale>
        <cfvo type="min"/>
        <cfvo type="max"/>
        <color rgb="FFFFEF9C"/>
        <color rgb="FF63BE7B"/>
      </colorScale>
    </cfRule>
  </conditionalFormatting>
  <conditionalFormatting sqref="D44:G44">
    <cfRule type="colorScale" priority="19">
      <colorScale>
        <cfvo type="min"/>
        <cfvo type="max"/>
        <color rgb="FFFFEF9C"/>
        <color rgb="FF63BE7B"/>
      </colorScale>
    </cfRule>
  </conditionalFormatting>
  <conditionalFormatting sqref="D45:G45">
    <cfRule type="colorScale" priority="18">
      <colorScale>
        <cfvo type="min"/>
        <cfvo type="max"/>
        <color rgb="FFFFEF9C"/>
        <color rgb="FF63BE7B"/>
      </colorScale>
    </cfRule>
  </conditionalFormatting>
  <conditionalFormatting sqref="D46:G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I43:L43">
    <cfRule type="colorScale" priority="16">
      <colorScale>
        <cfvo type="min"/>
        <cfvo type="max"/>
        <color rgb="FFFFEF9C"/>
        <color rgb="FF63BE7B"/>
      </colorScale>
    </cfRule>
  </conditionalFormatting>
  <conditionalFormatting sqref="I44:L44">
    <cfRule type="colorScale" priority="15">
      <colorScale>
        <cfvo type="min"/>
        <cfvo type="max"/>
        <color rgb="FFFFEF9C"/>
        <color rgb="FF63BE7B"/>
      </colorScale>
    </cfRule>
  </conditionalFormatting>
  <conditionalFormatting sqref="I45:L45">
    <cfRule type="colorScale" priority="14">
      <colorScale>
        <cfvo type="min"/>
        <cfvo type="max"/>
        <color rgb="FFFFEF9C"/>
        <color rgb="FF63BE7B"/>
      </colorScale>
    </cfRule>
  </conditionalFormatting>
  <conditionalFormatting sqref="I46:L46">
    <cfRule type="colorScale" priority="13">
      <colorScale>
        <cfvo type="min"/>
        <cfvo type="max"/>
        <color rgb="FFFFEF9C"/>
        <color rgb="FF63BE7B"/>
      </colorScale>
    </cfRule>
  </conditionalFormatting>
  <conditionalFormatting sqref="N43:Q43">
    <cfRule type="colorScale" priority="12">
      <colorScale>
        <cfvo type="min"/>
        <cfvo type="max"/>
        <color rgb="FFFFEF9C"/>
        <color rgb="FF63BE7B"/>
      </colorScale>
    </cfRule>
  </conditionalFormatting>
  <conditionalFormatting sqref="N44:Q44">
    <cfRule type="colorScale" priority="11">
      <colorScale>
        <cfvo type="min"/>
        <cfvo type="max"/>
        <color rgb="FFFFEF9C"/>
        <color rgb="FF63BE7B"/>
      </colorScale>
    </cfRule>
  </conditionalFormatting>
  <conditionalFormatting sqref="N45:Q45">
    <cfRule type="colorScale" priority="10">
      <colorScale>
        <cfvo type="min"/>
        <cfvo type="max"/>
        <color rgb="FFFFEF9C"/>
        <color rgb="FF63BE7B"/>
      </colorScale>
    </cfRule>
  </conditionalFormatting>
  <conditionalFormatting sqref="N46:Q46">
    <cfRule type="colorScale" priority="9">
      <colorScale>
        <cfvo type="min"/>
        <cfvo type="max"/>
        <color rgb="FFFFEF9C"/>
        <color rgb="FF63BE7B"/>
      </colorScale>
    </cfRule>
  </conditionalFormatting>
  <conditionalFormatting sqref="H26:L26">
    <cfRule type="colorScale" priority="8">
      <colorScale>
        <cfvo type="min"/>
        <cfvo type="max"/>
        <color rgb="FFFFEF9C"/>
        <color rgb="FF63BE7B"/>
      </colorScale>
    </cfRule>
  </conditionalFormatting>
  <conditionalFormatting sqref="H27:L27">
    <cfRule type="colorScale" priority="7">
      <colorScale>
        <cfvo type="min"/>
        <cfvo type="max"/>
        <color rgb="FFFFEF9C"/>
        <color rgb="FF63BE7B"/>
      </colorScale>
    </cfRule>
  </conditionalFormatting>
  <conditionalFormatting sqref="H28:L28">
    <cfRule type="colorScale" priority="6">
      <colorScale>
        <cfvo type="min"/>
        <cfvo type="max"/>
        <color rgb="FFFFEF9C"/>
        <color rgb="FF63BE7B"/>
      </colorScale>
    </cfRule>
  </conditionalFormatting>
  <conditionalFormatting sqref="H29:L29">
    <cfRule type="colorScale" priority="5">
      <colorScale>
        <cfvo type="min"/>
        <cfvo type="max"/>
        <color rgb="FFFFEF9C"/>
        <color rgb="FF63BE7B"/>
      </colorScale>
    </cfRule>
  </conditionalFormatting>
  <conditionalFormatting sqref="M26:Q26">
    <cfRule type="colorScale" priority="4">
      <colorScale>
        <cfvo type="min"/>
        <cfvo type="max"/>
        <color rgb="FFFFEF9C"/>
        <color rgb="FF63BE7B"/>
      </colorScale>
    </cfRule>
  </conditionalFormatting>
  <conditionalFormatting sqref="M27:Q27">
    <cfRule type="colorScale" priority="3">
      <colorScale>
        <cfvo type="min"/>
        <cfvo type="max"/>
        <color rgb="FFFFEF9C"/>
        <color rgb="FF63BE7B"/>
      </colorScale>
    </cfRule>
  </conditionalFormatting>
  <conditionalFormatting sqref="M28:Q28">
    <cfRule type="colorScale" priority="2">
      <colorScale>
        <cfvo type="min"/>
        <cfvo type="max"/>
        <color rgb="FFFFEF9C"/>
        <color rgb="FF63BE7B"/>
      </colorScale>
    </cfRule>
  </conditionalFormatting>
  <conditionalFormatting sqref="M29:Q29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2207-573A-40D2-954E-7CE5F80CCED5}">
  <dimension ref="A1:M383"/>
  <sheetViews>
    <sheetView showGridLines="0" workbookViewId="0">
      <selection activeCell="S13" sqref="S13"/>
    </sheetView>
  </sheetViews>
  <sheetFormatPr defaultRowHeight="15" x14ac:dyDescent="0.25"/>
  <cols>
    <col min="1" max="1" width="12.85546875" style="10" bestFit="1" customWidth="1"/>
    <col min="10" max="10" width="8.42578125" style="1" bestFit="1" customWidth="1"/>
    <col min="11" max="13" width="9.140625" style="1"/>
  </cols>
  <sheetData>
    <row r="1" spans="1:13" ht="15.75" thickBot="1" x14ac:dyDescent="0.3">
      <c r="K1" s="11" t="s">
        <v>18</v>
      </c>
      <c r="L1" s="11" t="s">
        <v>19</v>
      </c>
      <c r="M1" s="11" t="s">
        <v>20</v>
      </c>
    </row>
    <row r="2" spans="1:13" ht="15.75" thickTop="1" x14ac:dyDescent="0.25">
      <c r="B2" s="4" t="s">
        <v>18</v>
      </c>
      <c r="C2" s="4" t="s">
        <v>19</v>
      </c>
      <c r="D2" s="4" t="s">
        <v>20</v>
      </c>
      <c r="E2" s="4" t="s">
        <v>6</v>
      </c>
      <c r="F2" s="4" t="s">
        <v>3</v>
      </c>
      <c r="G2" s="5" t="s">
        <v>4</v>
      </c>
      <c r="H2" s="5" t="s">
        <v>7</v>
      </c>
      <c r="J2" s="6">
        <v>0</v>
      </c>
      <c r="K2" s="1">
        <f t="shared" ref="K2:M3" si="0">(B3+B8+B13+B18+B23)/5</f>
        <v>0.89068520000000007</v>
      </c>
      <c r="L2" s="1">
        <f t="shared" si="0"/>
        <v>0.88472220000000001</v>
      </c>
      <c r="M2" s="1">
        <f t="shared" si="0"/>
        <v>0.88718819999999998</v>
      </c>
    </row>
    <row r="3" spans="1:13" x14ac:dyDescent="0.25">
      <c r="A3" s="10" t="s">
        <v>0</v>
      </c>
      <c r="B3" s="3">
        <v>0.90857900000000003</v>
      </c>
      <c r="C3" s="3">
        <v>0.89722199999999996</v>
      </c>
      <c r="D3">
        <v>0.90286500000000003</v>
      </c>
      <c r="E3" s="1">
        <v>1</v>
      </c>
      <c r="F3" s="1" t="s">
        <v>2</v>
      </c>
      <c r="G3" s="2" t="s">
        <v>16</v>
      </c>
      <c r="H3" s="2" t="s">
        <v>8</v>
      </c>
      <c r="J3" s="7">
        <v>1</v>
      </c>
      <c r="K3" s="1">
        <f t="shared" si="0"/>
        <v>0.88732220000000006</v>
      </c>
      <c r="L3" s="1">
        <f t="shared" si="0"/>
        <v>0.89166659999999998</v>
      </c>
      <c r="M3" s="1">
        <f t="shared" si="0"/>
        <v>0.88903140000000003</v>
      </c>
    </row>
    <row r="4" spans="1:13" x14ac:dyDescent="0.25">
      <c r="A4" s="10" t="s">
        <v>1</v>
      </c>
      <c r="B4" s="3">
        <v>0.89849100000000004</v>
      </c>
      <c r="C4" s="3">
        <v>0.90972200000000003</v>
      </c>
      <c r="D4">
        <v>0.90407199999999999</v>
      </c>
      <c r="E4" s="1">
        <v>1</v>
      </c>
      <c r="F4" s="1" t="s">
        <v>2</v>
      </c>
      <c r="G4" s="2" t="s">
        <v>16</v>
      </c>
      <c r="H4" s="2" t="s">
        <v>8</v>
      </c>
      <c r="J4" s="6" t="s">
        <v>17</v>
      </c>
      <c r="K4" s="1">
        <f t="shared" ref="K4:M4" si="1">(B5+B10+B15+B20+B25)/5</f>
        <v>0.88819439999999994</v>
      </c>
      <c r="L4" s="1">
        <f t="shared" si="1"/>
        <v>0.88819439999999994</v>
      </c>
      <c r="M4" s="1">
        <f t="shared" si="1"/>
        <v>0.88819439999999994</v>
      </c>
    </row>
    <row r="5" spans="1:13" x14ac:dyDescent="0.25">
      <c r="A5" s="10" t="s">
        <v>17</v>
      </c>
      <c r="B5" s="3">
        <v>0.90347200000000005</v>
      </c>
      <c r="C5" s="3">
        <v>0.90347200000000005</v>
      </c>
      <c r="D5">
        <v>0.90347200000000005</v>
      </c>
      <c r="E5" s="1">
        <v>1</v>
      </c>
      <c r="F5" s="1" t="s">
        <v>2</v>
      </c>
      <c r="G5" s="2" t="s">
        <v>16</v>
      </c>
      <c r="H5" s="2" t="s">
        <v>8</v>
      </c>
      <c r="J5" s="2"/>
    </row>
    <row r="6" spans="1:13" x14ac:dyDescent="0.25">
      <c r="B6" s="3"/>
      <c r="C6" s="3"/>
      <c r="E6" s="1"/>
      <c r="F6" s="1"/>
      <c r="G6" s="2"/>
      <c r="H6" s="2"/>
      <c r="J6" s="2"/>
    </row>
    <row r="7" spans="1:13" x14ac:dyDescent="0.25">
      <c r="B7" s="3"/>
      <c r="C7" s="3"/>
      <c r="E7" s="1"/>
      <c r="F7" s="1"/>
      <c r="G7" s="2"/>
      <c r="H7" s="2"/>
      <c r="J7" s="2"/>
    </row>
    <row r="8" spans="1:13" x14ac:dyDescent="0.25">
      <c r="A8" s="10" t="s">
        <v>0</v>
      </c>
      <c r="B8" s="3">
        <v>0.871363</v>
      </c>
      <c r="C8" s="3">
        <v>0.79027800000000004</v>
      </c>
      <c r="D8">
        <v>0.82884199999999997</v>
      </c>
      <c r="E8" s="1">
        <v>2</v>
      </c>
      <c r="F8" s="1" t="s">
        <v>2</v>
      </c>
      <c r="G8" s="2" t="s">
        <v>16</v>
      </c>
      <c r="H8" s="2" t="s">
        <v>8</v>
      </c>
      <c r="J8" s="2"/>
    </row>
    <row r="9" spans="1:13" x14ac:dyDescent="0.25">
      <c r="A9" s="10" t="s">
        <v>1</v>
      </c>
      <c r="B9" s="3">
        <v>0.80813199999999996</v>
      </c>
      <c r="C9" s="3">
        <v>0.88333300000000003</v>
      </c>
      <c r="D9">
        <v>0.84406099999999995</v>
      </c>
      <c r="E9" s="1">
        <v>2</v>
      </c>
      <c r="F9" s="1" t="s">
        <v>2</v>
      </c>
      <c r="G9" s="2" t="s">
        <v>16</v>
      </c>
      <c r="H9" s="2" t="s">
        <v>8</v>
      </c>
      <c r="J9" s="2"/>
    </row>
    <row r="10" spans="1:13" x14ac:dyDescent="0.25">
      <c r="A10" s="10" t="s">
        <v>17</v>
      </c>
      <c r="B10" s="3">
        <v>0.83680600000000005</v>
      </c>
      <c r="C10" s="3">
        <v>0.83680600000000005</v>
      </c>
      <c r="D10">
        <v>0.83680600000000005</v>
      </c>
      <c r="E10" s="1">
        <v>2</v>
      </c>
      <c r="F10" s="1" t="s">
        <v>2</v>
      </c>
      <c r="G10" s="2" t="s">
        <v>16</v>
      </c>
      <c r="H10" s="2" t="s">
        <v>8</v>
      </c>
      <c r="J10" s="2"/>
    </row>
    <row r="11" spans="1:13" x14ac:dyDescent="0.25">
      <c r="B11" s="3"/>
      <c r="C11" s="3"/>
      <c r="E11" s="1"/>
      <c r="F11" s="1"/>
      <c r="G11" s="2"/>
      <c r="H11" s="2"/>
      <c r="J11" s="2"/>
    </row>
    <row r="12" spans="1:13" x14ac:dyDescent="0.25">
      <c r="B12" s="3"/>
      <c r="C12" s="3"/>
      <c r="E12" s="1"/>
      <c r="F12" s="1"/>
      <c r="G12" s="2"/>
      <c r="H12" s="2"/>
    </row>
    <row r="13" spans="1:13" x14ac:dyDescent="0.25">
      <c r="A13" s="10" t="s">
        <v>0</v>
      </c>
      <c r="B13" s="3">
        <v>0.88043499999999997</v>
      </c>
      <c r="C13" s="3">
        <v>0.9</v>
      </c>
      <c r="D13">
        <v>0.89010999999999996</v>
      </c>
      <c r="E13" s="1">
        <v>3</v>
      </c>
      <c r="F13" s="1" t="s">
        <v>2</v>
      </c>
      <c r="G13" s="2" t="s">
        <v>16</v>
      </c>
      <c r="H13" s="2" t="s">
        <v>8</v>
      </c>
    </row>
    <row r="14" spans="1:13" x14ac:dyDescent="0.25">
      <c r="A14" s="10" t="s">
        <v>1</v>
      </c>
      <c r="B14" s="3">
        <v>0.89772700000000005</v>
      </c>
      <c r="C14" s="3">
        <v>0.87777799999999995</v>
      </c>
      <c r="D14">
        <v>0.88763999999999998</v>
      </c>
      <c r="E14" s="1">
        <v>3</v>
      </c>
      <c r="F14" s="1" t="s">
        <v>2</v>
      </c>
      <c r="G14" s="2" t="s">
        <v>16</v>
      </c>
      <c r="H14" s="2" t="s">
        <v>8</v>
      </c>
    </row>
    <row r="15" spans="1:13" x14ac:dyDescent="0.25">
      <c r="A15" s="10" t="s">
        <v>17</v>
      </c>
      <c r="B15" s="3">
        <v>0.88888900000000004</v>
      </c>
      <c r="C15" s="3">
        <v>0.88888900000000004</v>
      </c>
      <c r="D15">
        <v>0.88888900000000004</v>
      </c>
      <c r="E15" s="1">
        <v>3</v>
      </c>
      <c r="F15" s="1" t="s">
        <v>2</v>
      </c>
      <c r="G15" s="2" t="s">
        <v>16</v>
      </c>
      <c r="H15" s="2" t="s">
        <v>8</v>
      </c>
    </row>
    <row r="16" spans="1:13" x14ac:dyDescent="0.25">
      <c r="B16" s="3"/>
      <c r="C16" s="3"/>
      <c r="E16" s="1"/>
      <c r="F16" s="1"/>
      <c r="G16" s="2"/>
      <c r="H16" s="2"/>
    </row>
    <row r="17" spans="1:13" x14ac:dyDescent="0.25">
      <c r="B17" s="3"/>
      <c r="C17" s="3"/>
      <c r="E17" s="1"/>
      <c r="F17" s="1"/>
      <c r="G17" s="2"/>
      <c r="H17" s="2"/>
    </row>
    <row r="18" spans="1:13" x14ac:dyDescent="0.25">
      <c r="A18" s="10" t="s">
        <v>0</v>
      </c>
      <c r="B18" s="3">
        <v>0.90858700000000003</v>
      </c>
      <c r="C18" s="3">
        <v>0.911111</v>
      </c>
      <c r="D18">
        <v>0.90984699999999996</v>
      </c>
      <c r="E18" s="1">
        <v>4</v>
      </c>
      <c r="F18" s="1" t="s">
        <v>2</v>
      </c>
      <c r="G18" s="2" t="s">
        <v>16</v>
      </c>
      <c r="H18" s="2" t="s">
        <v>8</v>
      </c>
    </row>
    <row r="19" spans="1:13" x14ac:dyDescent="0.25">
      <c r="A19" s="10" t="s">
        <v>1</v>
      </c>
      <c r="B19" s="3">
        <v>0.91086400000000001</v>
      </c>
      <c r="C19" s="3">
        <v>0.90833299999999995</v>
      </c>
      <c r="D19">
        <v>0.90959699999999999</v>
      </c>
      <c r="E19" s="1">
        <v>4</v>
      </c>
      <c r="F19" s="1" t="s">
        <v>2</v>
      </c>
      <c r="G19" s="2" t="s">
        <v>16</v>
      </c>
      <c r="H19" s="2" t="s">
        <v>8</v>
      </c>
    </row>
    <row r="20" spans="1:13" x14ac:dyDescent="0.25">
      <c r="A20" s="10" t="s">
        <v>17</v>
      </c>
      <c r="B20" s="3">
        <v>0.90972200000000003</v>
      </c>
      <c r="C20" s="3">
        <v>0.90972200000000003</v>
      </c>
      <c r="D20">
        <v>0.90972200000000003</v>
      </c>
      <c r="E20" s="1">
        <v>4</v>
      </c>
      <c r="F20" s="1" t="s">
        <v>2</v>
      </c>
      <c r="G20" s="2" t="s">
        <v>16</v>
      </c>
      <c r="H20" s="2" t="s">
        <v>8</v>
      </c>
    </row>
    <row r="21" spans="1:13" x14ac:dyDescent="0.25">
      <c r="B21" s="3"/>
      <c r="C21" s="3"/>
      <c r="E21" s="1"/>
      <c r="F21" s="1"/>
      <c r="G21" s="2"/>
      <c r="H21" s="2"/>
    </row>
    <row r="22" spans="1:13" x14ac:dyDescent="0.25">
      <c r="B22" s="3"/>
      <c r="C22" s="3"/>
      <c r="E22" s="1"/>
      <c r="F22" s="1"/>
      <c r="G22" s="2"/>
      <c r="H22" s="2"/>
    </row>
    <row r="23" spans="1:13" x14ac:dyDescent="0.25">
      <c r="A23" s="10" t="s">
        <v>0</v>
      </c>
      <c r="B23" s="3">
        <v>0.88446199999999997</v>
      </c>
      <c r="C23" s="3">
        <v>0.92500000000000004</v>
      </c>
      <c r="D23">
        <v>0.904277</v>
      </c>
      <c r="E23" s="1">
        <v>5</v>
      </c>
      <c r="F23" s="1" t="s">
        <v>2</v>
      </c>
      <c r="G23" s="2" t="s">
        <v>16</v>
      </c>
      <c r="H23" s="2" t="s">
        <v>8</v>
      </c>
    </row>
    <row r="24" spans="1:13" x14ac:dyDescent="0.25">
      <c r="A24" s="10" t="s">
        <v>1</v>
      </c>
      <c r="B24" s="3">
        <v>0.92139700000000002</v>
      </c>
      <c r="C24" s="3">
        <v>0.87916700000000003</v>
      </c>
      <c r="D24">
        <v>0.899787</v>
      </c>
      <c r="E24" s="1">
        <v>5</v>
      </c>
      <c r="F24" s="1" t="s">
        <v>2</v>
      </c>
      <c r="G24" s="2" t="s">
        <v>16</v>
      </c>
      <c r="H24" s="2" t="s">
        <v>8</v>
      </c>
    </row>
    <row r="25" spans="1:13" x14ac:dyDescent="0.25">
      <c r="A25" s="10" t="s">
        <v>17</v>
      </c>
      <c r="B25" s="3">
        <v>0.90208299999999997</v>
      </c>
      <c r="C25" s="3">
        <v>0.90208299999999997</v>
      </c>
      <c r="D25">
        <v>0.90208299999999997</v>
      </c>
      <c r="E25" s="1">
        <v>5</v>
      </c>
      <c r="F25" s="1" t="s">
        <v>2</v>
      </c>
      <c r="G25" s="2" t="s">
        <v>16</v>
      </c>
      <c r="H25" s="2" t="s">
        <v>8</v>
      </c>
    </row>
    <row r="26" spans="1:13" ht="15.75" thickBot="1" x14ac:dyDescent="0.3">
      <c r="B26" s="3"/>
      <c r="C26" s="3"/>
      <c r="E26" s="1"/>
      <c r="F26" s="1"/>
      <c r="G26" s="2"/>
      <c r="H26" s="2"/>
      <c r="K26" s="11" t="s">
        <v>18</v>
      </c>
      <c r="L26" s="11" t="s">
        <v>19</v>
      </c>
      <c r="M26" s="11" t="s">
        <v>20</v>
      </c>
    </row>
    <row r="27" spans="1:13" ht="15.75" thickTop="1" x14ac:dyDescent="0.25">
      <c r="B27" s="3"/>
      <c r="C27" s="3"/>
      <c r="E27" s="1"/>
      <c r="F27" s="1"/>
      <c r="G27" s="2"/>
      <c r="H27" s="2"/>
      <c r="J27" s="6">
        <v>0</v>
      </c>
      <c r="K27" s="1">
        <f t="shared" ref="K27:M29" si="2">(B28+B33+B38+B43+B48)/5</f>
        <v>0.89206319999999995</v>
      </c>
      <c r="L27" s="1">
        <f t="shared" si="2"/>
        <v>0.88361099999999992</v>
      </c>
      <c r="M27" s="1">
        <f t="shared" si="2"/>
        <v>0.88733000000000006</v>
      </c>
    </row>
    <row r="28" spans="1:13" x14ac:dyDescent="0.25">
      <c r="A28" s="10" t="s">
        <v>0</v>
      </c>
      <c r="B28" s="3">
        <v>0.90717300000000001</v>
      </c>
      <c r="C28" s="3">
        <v>0.89583299999999999</v>
      </c>
      <c r="D28">
        <v>0.90146800000000005</v>
      </c>
      <c r="E28" s="1">
        <v>1</v>
      </c>
      <c r="F28" s="1" t="s">
        <v>2</v>
      </c>
      <c r="G28" s="2" t="s">
        <v>16</v>
      </c>
      <c r="H28" s="2" t="s">
        <v>12</v>
      </c>
      <c r="J28" s="7">
        <v>1</v>
      </c>
      <c r="K28" s="1">
        <f t="shared" si="2"/>
        <v>0.88646980000000009</v>
      </c>
      <c r="L28" s="1">
        <f t="shared" si="2"/>
        <v>0.89333340000000006</v>
      </c>
      <c r="M28" s="1">
        <f t="shared" si="2"/>
        <v>0.88944740000000011</v>
      </c>
    </row>
    <row r="29" spans="1:13" x14ac:dyDescent="0.25">
      <c r="A29" s="10" t="s">
        <v>1</v>
      </c>
      <c r="B29" s="3">
        <v>0.897119</v>
      </c>
      <c r="C29" s="3">
        <v>0.90833299999999995</v>
      </c>
      <c r="D29">
        <v>0.90269200000000005</v>
      </c>
      <c r="E29" s="1">
        <v>1</v>
      </c>
      <c r="F29" s="1" t="s">
        <v>2</v>
      </c>
      <c r="G29" s="2" t="s">
        <v>16</v>
      </c>
      <c r="H29" s="2" t="s">
        <v>12</v>
      </c>
      <c r="J29" s="6" t="s">
        <v>17</v>
      </c>
      <c r="K29" s="1">
        <f t="shared" si="2"/>
        <v>0.88847220000000005</v>
      </c>
      <c r="L29" s="1">
        <f t="shared" si="2"/>
        <v>0.88847220000000005</v>
      </c>
      <c r="M29" s="1">
        <f t="shared" si="2"/>
        <v>0.88847220000000005</v>
      </c>
    </row>
    <row r="30" spans="1:13" x14ac:dyDescent="0.25">
      <c r="A30" s="10" t="s">
        <v>17</v>
      </c>
      <c r="B30" s="3">
        <v>0.90208299999999997</v>
      </c>
      <c r="C30" s="3">
        <v>0.90208299999999997</v>
      </c>
      <c r="D30">
        <v>0.90208299999999997</v>
      </c>
      <c r="E30" s="1">
        <v>1</v>
      </c>
      <c r="F30" s="1" t="s">
        <v>2</v>
      </c>
      <c r="G30" s="2" t="s">
        <v>16</v>
      </c>
      <c r="H30" s="2" t="s">
        <v>12</v>
      </c>
    </row>
    <row r="31" spans="1:13" x14ac:dyDescent="0.25">
      <c r="B31" s="3"/>
      <c r="C31" s="3"/>
      <c r="E31" s="1"/>
      <c r="F31" s="1"/>
      <c r="G31" s="2"/>
      <c r="H31" s="2"/>
    </row>
    <row r="32" spans="1:13" x14ac:dyDescent="0.25">
      <c r="B32" s="3"/>
      <c r="C32" s="3"/>
      <c r="E32" s="1"/>
      <c r="F32" s="1"/>
      <c r="G32" s="2"/>
      <c r="H32" s="2"/>
    </row>
    <row r="33" spans="1:8" x14ac:dyDescent="0.25">
      <c r="A33" s="10" t="s">
        <v>0</v>
      </c>
      <c r="B33" s="3">
        <v>0.871363</v>
      </c>
      <c r="C33" s="3">
        <v>0.79027800000000004</v>
      </c>
      <c r="D33">
        <v>0.82884199999999997</v>
      </c>
      <c r="E33" s="1">
        <v>2</v>
      </c>
      <c r="F33" s="1" t="s">
        <v>2</v>
      </c>
      <c r="G33" s="2" t="s">
        <v>16</v>
      </c>
      <c r="H33" s="2" t="s">
        <v>12</v>
      </c>
    </row>
    <row r="34" spans="1:8" x14ac:dyDescent="0.25">
      <c r="A34" s="10" t="s">
        <v>1</v>
      </c>
      <c r="B34" s="3">
        <v>0.80813199999999996</v>
      </c>
      <c r="C34" s="3">
        <v>0.88333300000000003</v>
      </c>
      <c r="D34">
        <v>0.84406099999999995</v>
      </c>
      <c r="E34" s="1">
        <v>2</v>
      </c>
      <c r="F34" s="1" t="s">
        <v>2</v>
      </c>
      <c r="G34" s="2" t="s">
        <v>16</v>
      </c>
      <c r="H34" s="2" t="s">
        <v>12</v>
      </c>
    </row>
    <row r="35" spans="1:8" x14ac:dyDescent="0.25">
      <c r="A35" s="10" t="s">
        <v>17</v>
      </c>
      <c r="B35" s="3">
        <v>0.83680600000000005</v>
      </c>
      <c r="C35" s="3">
        <v>0.83680600000000005</v>
      </c>
      <c r="D35">
        <v>0.83680600000000005</v>
      </c>
      <c r="E35" s="1">
        <v>2</v>
      </c>
      <c r="F35" s="1" t="s">
        <v>2</v>
      </c>
      <c r="G35" s="2" t="s">
        <v>16</v>
      </c>
      <c r="H35" s="2" t="s">
        <v>12</v>
      </c>
    </row>
    <row r="36" spans="1:8" x14ac:dyDescent="0.25">
      <c r="B36" s="3"/>
      <c r="C36" s="3"/>
      <c r="E36" s="1"/>
      <c r="F36" s="1"/>
      <c r="G36" s="2"/>
      <c r="H36" s="2"/>
    </row>
    <row r="37" spans="1:8" x14ac:dyDescent="0.25">
      <c r="B37" s="3"/>
      <c r="C37" s="3"/>
      <c r="E37" s="1"/>
      <c r="F37" s="1"/>
      <c r="G37" s="2"/>
      <c r="H37" s="2"/>
    </row>
    <row r="38" spans="1:8" x14ac:dyDescent="0.25">
      <c r="A38" s="10" t="s">
        <v>0</v>
      </c>
      <c r="B38" s="3">
        <v>0.88251400000000002</v>
      </c>
      <c r="C38" s="3">
        <v>0.89722199999999996</v>
      </c>
      <c r="D38">
        <v>0.88980700000000001</v>
      </c>
      <c r="E38" s="1">
        <v>3</v>
      </c>
      <c r="F38" s="1" t="s">
        <v>2</v>
      </c>
      <c r="G38" s="2" t="s">
        <v>16</v>
      </c>
      <c r="H38" s="2" t="s">
        <v>12</v>
      </c>
    </row>
    <row r="39" spans="1:8" x14ac:dyDescent="0.25">
      <c r="A39" s="10" t="s">
        <v>1</v>
      </c>
      <c r="B39" s="3">
        <v>0.89548000000000005</v>
      </c>
      <c r="C39" s="3">
        <v>0.88055600000000001</v>
      </c>
      <c r="D39">
        <v>0.88795500000000005</v>
      </c>
      <c r="E39" s="1">
        <v>3</v>
      </c>
      <c r="F39" s="1" t="s">
        <v>2</v>
      </c>
      <c r="G39" s="2" t="s">
        <v>16</v>
      </c>
      <c r="H39" s="2" t="s">
        <v>12</v>
      </c>
    </row>
    <row r="40" spans="1:8" x14ac:dyDescent="0.25">
      <c r="A40" s="10" t="s">
        <v>17</v>
      </c>
      <c r="B40" s="3">
        <v>0.88888900000000004</v>
      </c>
      <c r="C40" s="3">
        <v>0.88888900000000004</v>
      </c>
      <c r="D40">
        <v>0.88888900000000004</v>
      </c>
      <c r="E40" s="1">
        <v>3</v>
      </c>
      <c r="F40" s="1" t="s">
        <v>2</v>
      </c>
      <c r="G40" s="2" t="s">
        <v>16</v>
      </c>
      <c r="H40" s="2" t="s">
        <v>12</v>
      </c>
    </row>
    <row r="41" spans="1:8" x14ac:dyDescent="0.25">
      <c r="B41" s="3"/>
      <c r="C41" s="3"/>
      <c r="E41" s="1"/>
      <c r="F41" s="1"/>
      <c r="G41" s="2"/>
      <c r="H41" s="2"/>
    </row>
    <row r="42" spans="1:8" x14ac:dyDescent="0.25">
      <c r="B42" s="3"/>
      <c r="C42" s="3"/>
      <c r="E42" s="1"/>
      <c r="F42" s="1"/>
      <c r="G42" s="2"/>
      <c r="H42" s="2"/>
    </row>
    <row r="43" spans="1:8" x14ac:dyDescent="0.25">
      <c r="A43" s="10" t="s">
        <v>0</v>
      </c>
      <c r="B43" s="3">
        <v>0.91480399999999995</v>
      </c>
      <c r="C43" s="3">
        <v>0.90972200000000003</v>
      </c>
      <c r="D43">
        <v>0.91225599999999996</v>
      </c>
      <c r="E43" s="1">
        <v>4</v>
      </c>
      <c r="F43" s="1" t="s">
        <v>2</v>
      </c>
      <c r="G43" s="2" t="s">
        <v>16</v>
      </c>
      <c r="H43" s="2" t="s">
        <v>12</v>
      </c>
    </row>
    <row r="44" spans="1:8" x14ac:dyDescent="0.25">
      <c r="A44" s="10" t="s">
        <v>1</v>
      </c>
      <c r="B44" s="3">
        <v>0.91022099999999995</v>
      </c>
      <c r="C44" s="3">
        <v>0.91527800000000004</v>
      </c>
      <c r="D44">
        <v>0.91274200000000005</v>
      </c>
      <c r="E44" s="1">
        <v>4</v>
      </c>
      <c r="F44" s="1" t="s">
        <v>2</v>
      </c>
      <c r="G44" s="2" t="s">
        <v>16</v>
      </c>
      <c r="H44" s="2" t="s">
        <v>12</v>
      </c>
    </row>
    <row r="45" spans="1:8" x14ac:dyDescent="0.25">
      <c r="A45" s="10" t="s">
        <v>17</v>
      </c>
      <c r="B45" s="3">
        <v>0.91249999999999998</v>
      </c>
      <c r="C45" s="3">
        <v>0.91249999999999998</v>
      </c>
      <c r="D45">
        <v>0.91249999999999998</v>
      </c>
      <c r="E45" s="1">
        <v>4</v>
      </c>
      <c r="F45" s="1" t="s">
        <v>2</v>
      </c>
      <c r="G45" s="2" t="s">
        <v>16</v>
      </c>
      <c r="H45" s="2" t="s">
        <v>12</v>
      </c>
    </row>
    <row r="46" spans="1:8" x14ac:dyDescent="0.25">
      <c r="B46" s="3"/>
      <c r="C46" s="3"/>
      <c r="E46" s="1"/>
      <c r="F46" s="1"/>
      <c r="G46" s="2"/>
      <c r="H46" s="2"/>
    </row>
    <row r="47" spans="1:8" x14ac:dyDescent="0.25">
      <c r="B47" s="3"/>
      <c r="C47" s="3"/>
      <c r="E47" s="1"/>
      <c r="F47" s="1"/>
      <c r="G47" s="2"/>
      <c r="H47" s="2"/>
    </row>
    <row r="48" spans="1:8" x14ac:dyDescent="0.25">
      <c r="A48" s="10" t="s">
        <v>0</v>
      </c>
      <c r="B48" s="3">
        <v>0.88446199999999997</v>
      </c>
      <c r="C48" s="3">
        <v>0.92500000000000004</v>
      </c>
      <c r="D48">
        <v>0.904277</v>
      </c>
      <c r="E48" s="1">
        <v>5</v>
      </c>
      <c r="F48" s="1" t="s">
        <v>2</v>
      </c>
      <c r="G48" s="2" t="s">
        <v>16</v>
      </c>
      <c r="H48" s="2" t="s">
        <v>12</v>
      </c>
    </row>
    <row r="49" spans="1:13" x14ac:dyDescent="0.25">
      <c r="A49" s="10" t="s">
        <v>1</v>
      </c>
      <c r="B49" s="3">
        <v>0.92139700000000002</v>
      </c>
      <c r="C49" s="3">
        <v>0.87916700000000003</v>
      </c>
      <c r="D49">
        <v>0.899787</v>
      </c>
      <c r="E49" s="1">
        <v>5</v>
      </c>
      <c r="F49" s="1" t="s">
        <v>2</v>
      </c>
      <c r="G49" s="2" t="s">
        <v>16</v>
      </c>
      <c r="H49" s="2" t="s">
        <v>12</v>
      </c>
    </row>
    <row r="50" spans="1:13" x14ac:dyDescent="0.25">
      <c r="A50" s="10" t="s">
        <v>17</v>
      </c>
      <c r="B50" s="3">
        <v>0.90208299999999997</v>
      </c>
      <c r="C50" s="3">
        <v>0.90208299999999997</v>
      </c>
      <c r="D50">
        <v>0.90208299999999997</v>
      </c>
      <c r="E50" s="1">
        <v>5</v>
      </c>
      <c r="F50" s="1" t="s">
        <v>2</v>
      </c>
      <c r="G50" s="2" t="s">
        <v>16</v>
      </c>
      <c r="H50" s="2" t="s">
        <v>12</v>
      </c>
    </row>
    <row r="51" spans="1:13" ht="15.75" thickBot="1" x14ac:dyDescent="0.3">
      <c r="B51" s="3"/>
      <c r="C51" s="3"/>
      <c r="E51" s="1"/>
      <c r="F51" s="1"/>
      <c r="G51" s="2"/>
      <c r="H51" s="2"/>
      <c r="K51" s="11" t="s">
        <v>18</v>
      </c>
      <c r="L51" s="11" t="s">
        <v>19</v>
      </c>
      <c r="M51" s="11" t="s">
        <v>20</v>
      </c>
    </row>
    <row r="52" spans="1:13" ht="15.75" thickTop="1" x14ac:dyDescent="0.25">
      <c r="B52" s="3"/>
      <c r="C52" s="3"/>
      <c r="E52" s="1"/>
      <c r="F52" s="1"/>
      <c r="G52" s="2"/>
      <c r="H52" s="2"/>
      <c r="J52" s="6">
        <v>0</v>
      </c>
      <c r="K52" s="1">
        <f t="shared" ref="K52:L54" si="3">(B53+B58+B63+B68+B73)/5</f>
        <v>0.89357360000000008</v>
      </c>
      <c r="L52" s="1">
        <f t="shared" si="3"/>
        <v>0.88388880000000003</v>
      </c>
      <c r="M52" s="1">
        <f t="shared" ref="M52:M54" si="4">(D53+D58+D63+D68+D73)/5</f>
        <v>0.88822299999999998</v>
      </c>
    </row>
    <row r="53" spans="1:13" x14ac:dyDescent="0.25">
      <c r="A53" s="10" t="s">
        <v>0</v>
      </c>
      <c r="B53" s="3">
        <v>0.90857900000000003</v>
      </c>
      <c r="C53" s="3">
        <v>0.89722199999999996</v>
      </c>
      <c r="D53">
        <v>0.90286500000000003</v>
      </c>
      <c r="E53" s="1">
        <v>1</v>
      </c>
      <c r="F53" s="1" t="s">
        <v>2</v>
      </c>
      <c r="G53" s="2" t="s">
        <v>16</v>
      </c>
      <c r="H53" s="2" t="s">
        <v>9</v>
      </c>
      <c r="J53" s="7">
        <v>1</v>
      </c>
      <c r="K53" s="1">
        <f t="shared" si="3"/>
        <v>0.88687600000000022</v>
      </c>
      <c r="L53" s="1">
        <f t="shared" si="3"/>
        <v>0.89500000000000013</v>
      </c>
      <c r="M53" s="1">
        <f t="shared" si="4"/>
        <v>0.89049659999999997</v>
      </c>
    </row>
    <row r="54" spans="1:13" x14ac:dyDescent="0.25">
      <c r="A54" s="10" t="s">
        <v>1</v>
      </c>
      <c r="B54" s="3">
        <v>0.89849100000000004</v>
      </c>
      <c r="C54" s="3">
        <v>0.90972200000000003</v>
      </c>
      <c r="D54">
        <v>0.90407199999999999</v>
      </c>
      <c r="E54" s="1">
        <v>1</v>
      </c>
      <c r="F54" s="1" t="s">
        <v>2</v>
      </c>
      <c r="G54" s="2" t="s">
        <v>16</v>
      </c>
      <c r="H54" s="2" t="s">
        <v>9</v>
      </c>
      <c r="J54" s="6" t="s">
        <v>17</v>
      </c>
      <c r="K54" s="1">
        <f t="shared" si="3"/>
        <v>0.88944440000000002</v>
      </c>
      <c r="L54" s="1">
        <f t="shared" si="3"/>
        <v>0.88944440000000002</v>
      </c>
      <c r="M54" s="1">
        <f t="shared" si="4"/>
        <v>0.88944440000000002</v>
      </c>
    </row>
    <row r="55" spans="1:13" x14ac:dyDescent="0.25">
      <c r="A55" s="10" t="s">
        <v>17</v>
      </c>
      <c r="B55" s="3">
        <v>0.90347200000000005</v>
      </c>
      <c r="C55" s="3">
        <v>0.90347200000000005</v>
      </c>
      <c r="D55">
        <v>0.90347200000000005</v>
      </c>
      <c r="E55" s="1">
        <v>1</v>
      </c>
      <c r="F55" s="1" t="s">
        <v>2</v>
      </c>
      <c r="G55" s="2" t="s">
        <v>16</v>
      </c>
      <c r="H55" s="2" t="s">
        <v>9</v>
      </c>
    </row>
    <row r="56" spans="1:13" x14ac:dyDescent="0.25">
      <c r="B56" s="3"/>
      <c r="C56" s="3"/>
      <c r="E56" s="1"/>
      <c r="F56" s="1"/>
      <c r="G56" s="2"/>
      <c r="H56" s="2"/>
    </row>
    <row r="57" spans="1:13" x14ac:dyDescent="0.25">
      <c r="B57" s="3"/>
      <c r="C57" s="3"/>
      <c r="E57" s="1"/>
      <c r="F57" s="1"/>
      <c r="G57" s="2"/>
      <c r="H57" s="2"/>
    </row>
    <row r="58" spans="1:13" x14ac:dyDescent="0.25">
      <c r="A58" s="10" t="s">
        <v>0</v>
      </c>
      <c r="B58" s="3">
        <v>0.87538499999999997</v>
      </c>
      <c r="C58" s="3">
        <v>0.79027800000000004</v>
      </c>
      <c r="D58">
        <v>0.83065699999999998</v>
      </c>
      <c r="E58" s="1">
        <v>2</v>
      </c>
      <c r="F58" s="1" t="s">
        <v>2</v>
      </c>
      <c r="G58" s="2" t="s">
        <v>16</v>
      </c>
      <c r="H58" s="2" t="s">
        <v>9</v>
      </c>
    </row>
    <row r="59" spans="1:13" x14ac:dyDescent="0.25">
      <c r="A59" s="10" t="s">
        <v>1</v>
      </c>
      <c r="B59" s="3">
        <v>0.80886100000000005</v>
      </c>
      <c r="C59" s="3">
        <v>0.88749999999999996</v>
      </c>
      <c r="D59">
        <v>0.84635800000000005</v>
      </c>
      <c r="E59" s="1">
        <v>2</v>
      </c>
      <c r="F59" s="1" t="s">
        <v>2</v>
      </c>
      <c r="G59" s="2" t="s">
        <v>16</v>
      </c>
      <c r="H59" s="2" t="s">
        <v>9</v>
      </c>
    </row>
    <row r="60" spans="1:13" x14ac:dyDescent="0.25">
      <c r="A60" s="10" t="s">
        <v>17</v>
      </c>
      <c r="B60" s="3">
        <v>0.838889</v>
      </c>
      <c r="C60" s="3">
        <v>0.838889</v>
      </c>
      <c r="D60">
        <v>0.838889</v>
      </c>
      <c r="E60" s="1">
        <v>2</v>
      </c>
      <c r="F60" s="1" t="s">
        <v>2</v>
      </c>
      <c r="G60" s="2" t="s">
        <v>16</v>
      </c>
      <c r="H60" s="2" t="s">
        <v>9</v>
      </c>
    </row>
    <row r="61" spans="1:13" x14ac:dyDescent="0.25">
      <c r="B61" s="3"/>
      <c r="C61" s="3"/>
      <c r="E61" s="1"/>
      <c r="F61" s="1"/>
      <c r="G61" s="2"/>
      <c r="H61" s="2"/>
    </row>
    <row r="62" spans="1:13" x14ac:dyDescent="0.25">
      <c r="B62" s="3"/>
      <c r="C62" s="3"/>
      <c r="E62" s="1"/>
      <c r="F62" s="1"/>
      <c r="G62" s="2"/>
      <c r="H62" s="2"/>
    </row>
    <row r="63" spans="1:13" x14ac:dyDescent="0.25">
      <c r="A63" s="10" t="s">
        <v>0</v>
      </c>
      <c r="B63" s="3">
        <v>0.87907599999999997</v>
      </c>
      <c r="C63" s="3">
        <v>0.89861100000000005</v>
      </c>
      <c r="D63">
        <v>0.88873599999999997</v>
      </c>
      <c r="E63" s="1">
        <v>3</v>
      </c>
      <c r="F63" s="1" t="s">
        <v>2</v>
      </c>
      <c r="G63" s="2" t="s">
        <v>16</v>
      </c>
      <c r="H63" s="2" t="s">
        <v>9</v>
      </c>
    </row>
    <row r="64" spans="1:13" x14ac:dyDescent="0.25">
      <c r="A64" s="10" t="s">
        <v>1</v>
      </c>
      <c r="B64" s="3">
        <v>0.89630699999999996</v>
      </c>
      <c r="C64" s="3">
        <v>0.87638899999999997</v>
      </c>
      <c r="D64">
        <v>0.88623600000000002</v>
      </c>
      <c r="E64" s="1">
        <v>3</v>
      </c>
      <c r="F64" s="1" t="s">
        <v>2</v>
      </c>
      <c r="G64" s="2" t="s">
        <v>16</v>
      </c>
      <c r="H64" s="2" t="s">
        <v>9</v>
      </c>
    </row>
    <row r="65" spans="1:13" x14ac:dyDescent="0.25">
      <c r="A65" s="10" t="s">
        <v>17</v>
      </c>
      <c r="B65" s="3">
        <v>0.88749999999999996</v>
      </c>
      <c r="C65" s="3">
        <v>0.88749999999999996</v>
      </c>
      <c r="D65">
        <v>0.88749999999999996</v>
      </c>
      <c r="E65" s="1">
        <v>3</v>
      </c>
      <c r="F65" s="1" t="s">
        <v>2</v>
      </c>
      <c r="G65" s="2" t="s">
        <v>16</v>
      </c>
      <c r="H65" s="2" t="s">
        <v>9</v>
      </c>
    </row>
    <row r="66" spans="1:13" x14ac:dyDescent="0.25">
      <c r="B66" s="3"/>
      <c r="C66" s="3"/>
      <c r="E66" s="1"/>
      <c r="F66" s="1"/>
      <c r="G66" s="2"/>
      <c r="H66" s="2"/>
    </row>
    <row r="67" spans="1:13" x14ac:dyDescent="0.25">
      <c r="B67" s="3"/>
      <c r="C67" s="3"/>
      <c r="E67" s="1"/>
      <c r="F67" s="1"/>
      <c r="G67" s="2"/>
      <c r="H67" s="2"/>
    </row>
    <row r="68" spans="1:13" x14ac:dyDescent="0.25">
      <c r="A68" s="10" t="s">
        <v>0</v>
      </c>
      <c r="B68" s="3">
        <v>0.91249999999999998</v>
      </c>
      <c r="C68" s="3">
        <v>0.91249999999999998</v>
      </c>
      <c r="D68">
        <v>0.91249999999999998</v>
      </c>
      <c r="E68" s="1">
        <v>4</v>
      </c>
      <c r="F68" s="1" t="s">
        <v>2</v>
      </c>
      <c r="G68" s="2" t="s">
        <v>16</v>
      </c>
      <c r="H68" s="2" t="s">
        <v>9</v>
      </c>
    </row>
    <row r="69" spans="1:13" x14ac:dyDescent="0.25">
      <c r="A69" s="10" t="s">
        <v>1</v>
      </c>
      <c r="B69" s="3">
        <v>0.91249999999999998</v>
      </c>
      <c r="C69" s="3">
        <v>0.91249999999999998</v>
      </c>
      <c r="D69">
        <v>0.91249999999999998</v>
      </c>
      <c r="E69" s="1">
        <v>4</v>
      </c>
      <c r="F69" s="1" t="s">
        <v>2</v>
      </c>
      <c r="G69" s="2" t="s">
        <v>16</v>
      </c>
      <c r="H69" s="2" t="s">
        <v>9</v>
      </c>
    </row>
    <row r="70" spans="1:13" x14ac:dyDescent="0.25">
      <c r="A70" s="10" t="s">
        <v>17</v>
      </c>
      <c r="B70" s="3">
        <v>0.91249999999999998</v>
      </c>
      <c r="C70" s="3">
        <v>0.91249999999999998</v>
      </c>
      <c r="D70">
        <v>0.91249999999999998</v>
      </c>
      <c r="E70" s="1">
        <v>4</v>
      </c>
      <c r="F70" s="1" t="s">
        <v>2</v>
      </c>
      <c r="G70" s="2" t="s">
        <v>16</v>
      </c>
      <c r="H70" s="2" t="s">
        <v>9</v>
      </c>
    </row>
    <row r="71" spans="1:13" x14ac:dyDescent="0.25">
      <c r="B71" s="3"/>
      <c r="C71" s="3"/>
      <c r="E71" s="1"/>
      <c r="F71" s="1"/>
      <c r="G71" s="2"/>
      <c r="H71" s="2"/>
    </row>
    <row r="72" spans="1:13" x14ac:dyDescent="0.25">
      <c r="B72" s="3"/>
      <c r="C72" s="3"/>
      <c r="E72" s="1"/>
      <c r="F72" s="1"/>
      <c r="G72" s="2"/>
      <c r="H72" s="2"/>
    </row>
    <row r="73" spans="1:13" x14ac:dyDescent="0.25">
      <c r="A73" s="10" t="s">
        <v>0</v>
      </c>
      <c r="B73" s="3">
        <v>0.89232800000000001</v>
      </c>
      <c r="C73" s="3">
        <v>0.92083300000000001</v>
      </c>
      <c r="D73">
        <v>0.90635699999999997</v>
      </c>
      <c r="E73" s="1">
        <v>5</v>
      </c>
      <c r="F73" s="1" t="s">
        <v>2</v>
      </c>
      <c r="G73" s="2" t="s">
        <v>16</v>
      </c>
      <c r="H73" s="2" t="s">
        <v>9</v>
      </c>
    </row>
    <row r="74" spans="1:13" x14ac:dyDescent="0.25">
      <c r="A74" s="10" t="s">
        <v>1</v>
      </c>
      <c r="B74" s="3">
        <v>0.91822099999999995</v>
      </c>
      <c r="C74" s="3">
        <v>0.88888900000000004</v>
      </c>
      <c r="D74">
        <v>0.90331700000000004</v>
      </c>
      <c r="E74" s="1">
        <v>5</v>
      </c>
      <c r="F74" s="1" t="s">
        <v>2</v>
      </c>
      <c r="G74" s="2" t="s">
        <v>16</v>
      </c>
      <c r="H74" s="2" t="s">
        <v>9</v>
      </c>
    </row>
    <row r="75" spans="1:13" x14ac:dyDescent="0.25">
      <c r="A75" s="10" t="s">
        <v>17</v>
      </c>
      <c r="B75" s="3">
        <v>0.90486100000000003</v>
      </c>
      <c r="C75" s="3">
        <v>0.90486100000000003</v>
      </c>
      <c r="D75">
        <v>0.90486100000000003</v>
      </c>
      <c r="E75" s="1">
        <v>5</v>
      </c>
      <c r="F75" s="1" t="s">
        <v>2</v>
      </c>
      <c r="G75" s="2" t="s">
        <v>16</v>
      </c>
      <c r="H75" s="2" t="s">
        <v>9</v>
      </c>
    </row>
    <row r="76" spans="1:13" ht="15.75" thickBot="1" x14ac:dyDescent="0.3">
      <c r="B76" s="3"/>
      <c r="C76" s="3"/>
      <c r="E76" s="1"/>
      <c r="F76" s="1"/>
      <c r="G76" s="2"/>
      <c r="H76" s="2"/>
      <c r="K76" s="11" t="s">
        <v>18</v>
      </c>
      <c r="L76" s="11" t="s">
        <v>19</v>
      </c>
      <c r="M76" s="11" t="s">
        <v>20</v>
      </c>
    </row>
    <row r="77" spans="1:13" ht="15.75" thickTop="1" x14ac:dyDescent="0.25">
      <c r="B77" s="3"/>
      <c r="C77" s="3"/>
      <c r="E77" s="1"/>
      <c r="F77" s="1"/>
      <c r="G77" s="2"/>
      <c r="H77" s="2"/>
      <c r="J77" s="6">
        <v>0</v>
      </c>
      <c r="K77" s="1">
        <f t="shared" ref="K77:M79" si="5">(B78+B83+B88+B93+B98)/5</f>
        <v>0.89256779999999991</v>
      </c>
      <c r="L77" s="1">
        <f t="shared" si="5"/>
        <v>0.88222219999999996</v>
      </c>
      <c r="M77" s="1">
        <f t="shared" si="5"/>
        <v>0.88693680000000019</v>
      </c>
    </row>
    <row r="78" spans="1:13" x14ac:dyDescent="0.25">
      <c r="A78" s="10" t="s">
        <v>0</v>
      </c>
      <c r="B78" s="3">
        <v>0.90730299999999997</v>
      </c>
      <c r="C78" s="3">
        <v>0.89722199999999996</v>
      </c>
      <c r="D78">
        <v>0.90223500000000001</v>
      </c>
      <c r="E78" s="1">
        <v>1</v>
      </c>
      <c r="F78" s="1" t="s">
        <v>2</v>
      </c>
      <c r="G78" s="2" t="s">
        <v>16</v>
      </c>
      <c r="H78" s="2" t="s">
        <v>10</v>
      </c>
      <c r="J78" s="7">
        <v>1</v>
      </c>
      <c r="K78" s="1">
        <f t="shared" si="5"/>
        <v>0.88521620000000001</v>
      </c>
      <c r="L78" s="1">
        <f t="shared" si="5"/>
        <v>0.89416659999999992</v>
      </c>
      <c r="M78" s="1">
        <f t="shared" si="5"/>
        <v>0.88929559999999996</v>
      </c>
    </row>
    <row r="79" spans="1:13" x14ac:dyDescent="0.25">
      <c r="A79" s="10" t="s">
        <v>1</v>
      </c>
      <c r="B79" s="3">
        <v>0.89835200000000004</v>
      </c>
      <c r="C79" s="3">
        <v>0.90833299999999995</v>
      </c>
      <c r="D79">
        <v>0.90331499999999998</v>
      </c>
      <c r="E79" s="1">
        <v>1</v>
      </c>
      <c r="F79" s="1" t="s">
        <v>2</v>
      </c>
      <c r="G79" s="2" t="s">
        <v>16</v>
      </c>
      <c r="H79" s="2" t="s">
        <v>10</v>
      </c>
      <c r="J79" s="6" t="s">
        <v>17</v>
      </c>
      <c r="K79" s="1">
        <f t="shared" si="5"/>
        <v>0.88819459999999995</v>
      </c>
      <c r="L79" s="1">
        <f t="shared" si="5"/>
        <v>0.88819459999999995</v>
      </c>
      <c r="M79" s="1">
        <f t="shared" si="5"/>
        <v>0.88819459999999995</v>
      </c>
    </row>
    <row r="80" spans="1:13" x14ac:dyDescent="0.25">
      <c r="A80" s="10" t="s">
        <v>17</v>
      </c>
      <c r="B80" s="3">
        <v>0.90277799999999997</v>
      </c>
      <c r="C80" s="3">
        <v>0.90277799999999997</v>
      </c>
      <c r="D80">
        <v>0.90277799999999997</v>
      </c>
      <c r="E80" s="1">
        <v>1</v>
      </c>
      <c r="F80" s="1" t="s">
        <v>2</v>
      </c>
      <c r="G80" s="2" t="s">
        <v>16</v>
      </c>
      <c r="H80" s="2" t="s">
        <v>10</v>
      </c>
      <c r="J80" s="6"/>
    </row>
    <row r="81" spans="1:8" x14ac:dyDescent="0.25">
      <c r="B81" s="3"/>
      <c r="C81" s="3"/>
      <c r="E81" s="1"/>
      <c r="F81" s="1"/>
      <c r="G81" s="2"/>
      <c r="H81" s="2"/>
    </row>
    <row r="82" spans="1:8" x14ac:dyDescent="0.25">
      <c r="B82" s="3"/>
      <c r="C82" s="3"/>
      <c r="E82" s="1"/>
      <c r="F82" s="1"/>
      <c r="G82" s="2"/>
      <c r="H82" s="2"/>
    </row>
    <row r="83" spans="1:8" x14ac:dyDescent="0.25">
      <c r="A83" s="10" t="s">
        <v>0</v>
      </c>
      <c r="B83" s="3">
        <v>0.872699</v>
      </c>
      <c r="C83" s="3">
        <v>0.79027800000000004</v>
      </c>
      <c r="D83">
        <v>0.82944600000000002</v>
      </c>
      <c r="E83" s="1">
        <v>2</v>
      </c>
      <c r="F83" s="1" t="s">
        <v>2</v>
      </c>
      <c r="G83" s="2" t="s">
        <v>16</v>
      </c>
      <c r="H83" s="2" t="s">
        <v>10</v>
      </c>
    </row>
    <row r="84" spans="1:8" x14ac:dyDescent="0.25">
      <c r="A84" s="10" t="s">
        <v>1</v>
      </c>
      <c r="B84" s="3">
        <v>0.80837599999999998</v>
      </c>
      <c r="C84" s="3">
        <v>0.88472200000000001</v>
      </c>
      <c r="D84">
        <v>0.84482800000000002</v>
      </c>
      <c r="E84" s="1">
        <v>2</v>
      </c>
      <c r="F84" s="1" t="s">
        <v>2</v>
      </c>
      <c r="G84" s="2" t="s">
        <v>16</v>
      </c>
      <c r="H84" s="2" t="s">
        <v>10</v>
      </c>
    </row>
    <row r="85" spans="1:8" x14ac:dyDescent="0.25">
      <c r="A85" s="10" t="s">
        <v>17</v>
      </c>
      <c r="B85" s="3">
        <v>0.83750000000000002</v>
      </c>
      <c r="C85" s="3">
        <v>0.83750000000000002</v>
      </c>
      <c r="D85">
        <v>0.83750000000000002</v>
      </c>
      <c r="E85" s="1">
        <v>2</v>
      </c>
      <c r="F85" s="1" t="s">
        <v>2</v>
      </c>
      <c r="G85" s="2" t="s">
        <v>16</v>
      </c>
      <c r="H85" s="2" t="s">
        <v>10</v>
      </c>
    </row>
    <row r="86" spans="1:8" x14ac:dyDescent="0.25">
      <c r="B86" s="3"/>
      <c r="C86" s="3"/>
      <c r="E86" s="1"/>
      <c r="F86" s="1"/>
      <c r="G86" s="2"/>
      <c r="H86" s="2"/>
    </row>
    <row r="87" spans="1:8" x14ac:dyDescent="0.25">
      <c r="B87" s="3"/>
      <c r="C87" s="3"/>
      <c r="E87" s="1"/>
      <c r="F87" s="1"/>
      <c r="G87" s="2"/>
      <c r="H87" s="2"/>
    </row>
    <row r="88" spans="1:8" x14ac:dyDescent="0.25">
      <c r="A88" s="10" t="s">
        <v>0</v>
      </c>
      <c r="B88" s="3">
        <v>0.88419599999999998</v>
      </c>
      <c r="C88" s="3">
        <v>0.901389</v>
      </c>
      <c r="D88">
        <v>0.89271</v>
      </c>
      <c r="E88" s="1">
        <v>3</v>
      </c>
      <c r="F88" s="1" t="s">
        <v>2</v>
      </c>
      <c r="G88" s="2" t="s">
        <v>16</v>
      </c>
      <c r="H88" s="2" t="s">
        <v>10</v>
      </c>
    </row>
    <row r="89" spans="1:8" x14ac:dyDescent="0.25">
      <c r="A89" s="10" t="s">
        <v>1</v>
      </c>
      <c r="B89" s="3">
        <v>0.89943300000000004</v>
      </c>
      <c r="C89" s="3">
        <v>0.88194399999999995</v>
      </c>
      <c r="D89">
        <v>0.89060300000000003</v>
      </c>
      <c r="E89" s="1">
        <v>3</v>
      </c>
      <c r="F89" s="1" t="s">
        <v>2</v>
      </c>
      <c r="G89" s="2" t="s">
        <v>16</v>
      </c>
      <c r="H89" s="2" t="s">
        <v>10</v>
      </c>
    </row>
    <row r="90" spans="1:8" x14ac:dyDescent="0.25">
      <c r="A90" s="10" t="s">
        <v>17</v>
      </c>
      <c r="B90" s="3">
        <v>0.89166699999999999</v>
      </c>
      <c r="C90" s="3">
        <v>0.89166699999999999</v>
      </c>
      <c r="D90">
        <v>0.89166699999999999</v>
      </c>
      <c r="E90" s="1">
        <v>3</v>
      </c>
      <c r="F90" s="1" t="s">
        <v>2</v>
      </c>
      <c r="G90" s="2" t="s">
        <v>16</v>
      </c>
      <c r="H90" s="2" t="s">
        <v>10</v>
      </c>
    </row>
    <row r="91" spans="1:8" x14ac:dyDescent="0.25">
      <c r="B91" s="3"/>
      <c r="C91" s="3"/>
      <c r="E91" s="1"/>
      <c r="F91" s="1"/>
      <c r="G91" s="2"/>
      <c r="H91" s="2"/>
    </row>
    <row r="92" spans="1:8" x14ac:dyDescent="0.25">
      <c r="B92" s="3"/>
      <c r="C92" s="3"/>
      <c r="E92" s="1"/>
      <c r="F92" s="1"/>
      <c r="G92" s="2"/>
      <c r="H92" s="2"/>
    </row>
    <row r="93" spans="1:8" x14ac:dyDescent="0.25">
      <c r="A93" s="10" t="s">
        <v>0</v>
      </c>
      <c r="B93" s="3">
        <v>0.90568700000000002</v>
      </c>
      <c r="C93" s="3">
        <v>0.90694399999999997</v>
      </c>
      <c r="D93">
        <v>0.90631499999999998</v>
      </c>
      <c r="E93" s="1">
        <v>4</v>
      </c>
      <c r="F93" s="1" t="s">
        <v>2</v>
      </c>
      <c r="G93" s="2" t="s">
        <v>16</v>
      </c>
      <c r="H93" s="2" t="s">
        <v>10</v>
      </c>
    </row>
    <row r="94" spans="1:8" x14ac:dyDescent="0.25">
      <c r="A94" s="10" t="s">
        <v>1</v>
      </c>
      <c r="B94" s="3">
        <v>0.90681500000000004</v>
      </c>
      <c r="C94" s="3">
        <v>0.90555600000000003</v>
      </c>
      <c r="D94">
        <v>0.90618500000000002</v>
      </c>
      <c r="E94" s="1">
        <v>4</v>
      </c>
      <c r="F94" s="1" t="s">
        <v>2</v>
      </c>
      <c r="G94" s="2" t="s">
        <v>16</v>
      </c>
      <c r="H94" s="2" t="s">
        <v>10</v>
      </c>
    </row>
    <row r="95" spans="1:8" x14ac:dyDescent="0.25">
      <c r="A95" s="10" t="s">
        <v>17</v>
      </c>
      <c r="B95" s="3">
        <v>0.90625</v>
      </c>
      <c r="C95" s="3">
        <v>0.90625</v>
      </c>
      <c r="D95">
        <v>0.90625</v>
      </c>
      <c r="E95" s="1">
        <v>4</v>
      </c>
      <c r="F95" s="1" t="s">
        <v>2</v>
      </c>
      <c r="G95" s="2" t="s">
        <v>16</v>
      </c>
      <c r="H95" s="2" t="s">
        <v>10</v>
      </c>
    </row>
    <row r="96" spans="1:8" x14ac:dyDescent="0.25">
      <c r="B96" s="3"/>
      <c r="C96" s="3"/>
      <c r="E96" s="1"/>
      <c r="F96" s="1"/>
      <c r="G96" s="2"/>
      <c r="H96" s="2"/>
    </row>
    <row r="97" spans="1:13" x14ac:dyDescent="0.25">
      <c r="B97" s="3"/>
      <c r="C97" s="3"/>
      <c r="E97" s="1"/>
      <c r="F97" s="1"/>
      <c r="G97" s="2"/>
      <c r="H97" s="2"/>
    </row>
    <row r="98" spans="1:13" x14ac:dyDescent="0.25">
      <c r="A98" s="10" t="s">
        <v>0</v>
      </c>
      <c r="B98" s="3">
        <v>0.89295400000000003</v>
      </c>
      <c r="C98" s="3">
        <v>0.91527800000000004</v>
      </c>
      <c r="D98">
        <v>0.90397799999999995</v>
      </c>
      <c r="E98" s="1">
        <v>5</v>
      </c>
      <c r="F98" s="1" t="s">
        <v>2</v>
      </c>
      <c r="G98" s="2" t="s">
        <v>16</v>
      </c>
      <c r="H98" s="2" t="s">
        <v>10</v>
      </c>
    </row>
    <row r="99" spans="1:13" x14ac:dyDescent="0.25">
      <c r="A99" s="10" t="s">
        <v>1</v>
      </c>
      <c r="B99" s="3">
        <v>0.91310500000000006</v>
      </c>
      <c r="C99" s="3">
        <v>0.89027800000000001</v>
      </c>
      <c r="D99">
        <v>0.90154699999999999</v>
      </c>
      <c r="E99" s="1">
        <v>5</v>
      </c>
      <c r="F99" s="1" t="s">
        <v>2</v>
      </c>
      <c r="G99" s="2" t="s">
        <v>16</v>
      </c>
      <c r="H99" s="2" t="s">
        <v>10</v>
      </c>
    </row>
    <row r="100" spans="1:13" x14ac:dyDescent="0.25">
      <c r="A100" s="10" t="s">
        <v>17</v>
      </c>
      <c r="B100" s="3">
        <v>0.90277799999999997</v>
      </c>
      <c r="C100" s="3">
        <v>0.90277799999999997</v>
      </c>
      <c r="D100">
        <v>0.90277799999999997</v>
      </c>
      <c r="E100" s="1">
        <v>5</v>
      </c>
      <c r="F100" s="1" t="s">
        <v>2</v>
      </c>
      <c r="G100" s="2" t="s">
        <v>16</v>
      </c>
      <c r="H100" s="2" t="s">
        <v>10</v>
      </c>
    </row>
    <row r="101" spans="1:13" ht="15.75" thickBot="1" x14ac:dyDescent="0.3">
      <c r="B101" s="3"/>
      <c r="C101" s="3"/>
      <c r="E101" s="1"/>
      <c r="F101" s="1"/>
      <c r="G101" s="2"/>
      <c r="H101" s="2"/>
      <c r="K101" s="11" t="s">
        <v>18</v>
      </c>
      <c r="L101" s="11" t="s">
        <v>19</v>
      </c>
      <c r="M101" s="11" t="s">
        <v>20</v>
      </c>
    </row>
    <row r="102" spans="1:13" ht="15.75" thickTop="1" x14ac:dyDescent="0.25">
      <c r="B102" s="3"/>
      <c r="C102" s="3"/>
      <c r="E102" s="1"/>
      <c r="F102" s="1"/>
      <c r="G102" s="2"/>
      <c r="H102" s="2"/>
      <c r="J102" s="6">
        <v>0</v>
      </c>
      <c r="K102" s="1">
        <f t="shared" ref="K102:M104" si="6">(B103+B108+B113+B118+B123)/5</f>
        <v>0.8907449999999999</v>
      </c>
      <c r="L102" s="1">
        <f t="shared" si="6"/>
        <v>0.88361120000000004</v>
      </c>
      <c r="M102" s="1">
        <f t="shared" si="6"/>
        <v>0.88674420000000009</v>
      </c>
    </row>
    <row r="103" spans="1:13" x14ac:dyDescent="0.25">
      <c r="A103" s="10" t="s">
        <v>0</v>
      </c>
      <c r="B103" s="3">
        <v>0.90449400000000002</v>
      </c>
      <c r="C103" s="3">
        <v>0.89444400000000002</v>
      </c>
      <c r="D103">
        <v>0.89944100000000005</v>
      </c>
      <c r="E103" s="1">
        <v>1</v>
      </c>
      <c r="F103" s="1" t="s">
        <v>2</v>
      </c>
      <c r="G103" s="2" t="s">
        <v>16</v>
      </c>
      <c r="H103" s="2" t="s">
        <v>11</v>
      </c>
      <c r="J103" s="7">
        <v>1</v>
      </c>
      <c r="K103" s="1">
        <f t="shared" si="6"/>
        <v>0.8861542</v>
      </c>
      <c r="L103" s="1">
        <f t="shared" si="6"/>
        <v>0.89194440000000008</v>
      </c>
      <c r="M103" s="1">
        <f t="shared" si="6"/>
        <v>0.88866540000000005</v>
      </c>
    </row>
    <row r="104" spans="1:13" x14ac:dyDescent="0.25">
      <c r="A104" s="10" t="s">
        <v>1</v>
      </c>
      <c r="B104" s="3">
        <v>0.89560399999999996</v>
      </c>
      <c r="C104" s="3">
        <v>0.90555600000000003</v>
      </c>
      <c r="D104">
        <v>0.90055200000000002</v>
      </c>
      <c r="E104" s="1">
        <v>1</v>
      </c>
      <c r="F104" s="1" t="s">
        <v>2</v>
      </c>
      <c r="G104" s="2" t="s">
        <v>16</v>
      </c>
      <c r="H104" s="2" t="s">
        <v>11</v>
      </c>
      <c r="J104" s="6" t="s">
        <v>17</v>
      </c>
      <c r="K104" s="1">
        <f t="shared" si="6"/>
        <v>0.88777780000000006</v>
      </c>
      <c r="L104" s="1">
        <f t="shared" si="6"/>
        <v>0.88777780000000006</v>
      </c>
      <c r="M104" s="1">
        <f t="shared" si="6"/>
        <v>0.88777780000000006</v>
      </c>
    </row>
    <row r="105" spans="1:13" x14ac:dyDescent="0.25">
      <c r="A105" s="10" t="s">
        <v>17</v>
      </c>
      <c r="B105" s="3">
        <v>0.9</v>
      </c>
      <c r="C105" s="3">
        <v>0.9</v>
      </c>
      <c r="D105">
        <v>0.9</v>
      </c>
      <c r="E105" s="1">
        <v>1</v>
      </c>
      <c r="F105" s="1" t="s">
        <v>2</v>
      </c>
      <c r="G105" s="2" t="s">
        <v>16</v>
      </c>
      <c r="H105" s="2" t="s">
        <v>11</v>
      </c>
      <c r="J105" s="6"/>
    </row>
    <row r="106" spans="1:13" x14ac:dyDescent="0.25">
      <c r="B106" s="3"/>
      <c r="C106" s="3"/>
      <c r="E106" s="1"/>
      <c r="F106" s="1"/>
      <c r="G106" s="2"/>
      <c r="H106" s="2"/>
    </row>
    <row r="107" spans="1:13" x14ac:dyDescent="0.25">
      <c r="B107" s="3"/>
      <c r="C107" s="3"/>
      <c r="E107" s="1"/>
      <c r="F107" s="1"/>
      <c r="G107" s="2"/>
      <c r="H107" s="2"/>
    </row>
    <row r="108" spans="1:13" x14ac:dyDescent="0.25">
      <c r="A108" s="10" t="s">
        <v>0</v>
      </c>
      <c r="B108" s="3">
        <v>0.87042699999999995</v>
      </c>
      <c r="C108" s="3">
        <v>0.79305599999999998</v>
      </c>
      <c r="D108">
        <v>0.82994199999999996</v>
      </c>
      <c r="E108" s="1">
        <v>2</v>
      </c>
      <c r="F108" s="1" t="s">
        <v>2</v>
      </c>
      <c r="G108" s="2" t="s">
        <v>16</v>
      </c>
      <c r="H108" s="2" t="s">
        <v>11</v>
      </c>
    </row>
    <row r="109" spans="1:13" x14ac:dyDescent="0.25">
      <c r="A109" s="10" t="s">
        <v>1</v>
      </c>
      <c r="B109" s="3">
        <v>0.80994900000000003</v>
      </c>
      <c r="C109" s="3">
        <v>0.88194399999999995</v>
      </c>
      <c r="D109">
        <v>0.84441500000000003</v>
      </c>
      <c r="E109" s="1">
        <v>2</v>
      </c>
      <c r="F109" s="1" t="s">
        <v>2</v>
      </c>
      <c r="G109" s="2" t="s">
        <v>16</v>
      </c>
      <c r="H109" s="2" t="s">
        <v>11</v>
      </c>
    </row>
    <row r="110" spans="1:13" x14ac:dyDescent="0.25">
      <c r="A110" s="10" t="s">
        <v>17</v>
      </c>
      <c r="B110" s="3">
        <v>0.83750000000000002</v>
      </c>
      <c r="C110" s="3">
        <v>0.83750000000000002</v>
      </c>
      <c r="D110">
        <v>0.83750000000000002</v>
      </c>
      <c r="E110" s="1">
        <v>2</v>
      </c>
      <c r="F110" s="1" t="s">
        <v>2</v>
      </c>
      <c r="G110" s="2" t="s">
        <v>16</v>
      </c>
      <c r="H110" s="2" t="s">
        <v>11</v>
      </c>
    </row>
    <row r="111" spans="1:13" x14ac:dyDescent="0.25">
      <c r="B111" s="3"/>
      <c r="C111" s="3"/>
      <c r="E111" s="1"/>
      <c r="F111" s="1"/>
      <c r="G111" s="2"/>
      <c r="H111" s="2"/>
    </row>
    <row r="112" spans="1:13" x14ac:dyDescent="0.25">
      <c r="B112" s="3"/>
      <c r="C112" s="3"/>
      <c r="E112" s="1"/>
      <c r="F112" s="1"/>
      <c r="G112" s="2"/>
      <c r="H112" s="2"/>
    </row>
    <row r="113" spans="1:8" x14ac:dyDescent="0.25">
      <c r="A113" s="10" t="s">
        <v>0</v>
      </c>
      <c r="B113" s="3">
        <v>0.88299300000000003</v>
      </c>
      <c r="C113" s="3">
        <v>0.901389</v>
      </c>
      <c r="D113">
        <v>0.892096</v>
      </c>
      <c r="E113" s="1">
        <v>3</v>
      </c>
      <c r="F113" s="1" t="s">
        <v>2</v>
      </c>
      <c r="G113" s="2" t="s">
        <v>16</v>
      </c>
      <c r="H113" s="2" t="s">
        <v>11</v>
      </c>
    </row>
    <row r="114" spans="1:8" x14ac:dyDescent="0.25">
      <c r="A114" s="10" t="s">
        <v>1</v>
      </c>
      <c r="B114" s="3">
        <v>0.89929099999999995</v>
      </c>
      <c r="C114" s="3">
        <v>0.88055600000000001</v>
      </c>
      <c r="D114">
        <v>0.88982499999999998</v>
      </c>
      <c r="E114" s="1">
        <v>3</v>
      </c>
      <c r="F114" s="1" t="s">
        <v>2</v>
      </c>
      <c r="G114" s="2" t="s">
        <v>16</v>
      </c>
      <c r="H114" s="2" t="s">
        <v>11</v>
      </c>
    </row>
    <row r="115" spans="1:8" x14ac:dyDescent="0.25">
      <c r="A115" s="10" t="s">
        <v>17</v>
      </c>
      <c r="B115" s="3">
        <v>0.89097199999999999</v>
      </c>
      <c r="C115" s="3">
        <v>0.89097199999999999</v>
      </c>
      <c r="D115">
        <v>0.89097199999999999</v>
      </c>
      <c r="E115" s="1">
        <v>3</v>
      </c>
      <c r="F115" s="1" t="s">
        <v>2</v>
      </c>
      <c r="G115" s="2" t="s">
        <v>16</v>
      </c>
      <c r="H115" s="2" t="s">
        <v>11</v>
      </c>
    </row>
    <row r="116" spans="1:8" x14ac:dyDescent="0.25">
      <c r="B116" s="3"/>
      <c r="C116" s="3"/>
      <c r="E116" s="1"/>
      <c r="F116" s="1"/>
      <c r="G116" s="2"/>
      <c r="H116" s="2"/>
    </row>
    <row r="117" spans="1:8" x14ac:dyDescent="0.25">
      <c r="B117" s="3"/>
      <c r="C117" s="3"/>
      <c r="E117" s="1"/>
      <c r="F117" s="1"/>
      <c r="G117" s="2"/>
      <c r="H117" s="2"/>
    </row>
    <row r="118" spans="1:8" x14ac:dyDescent="0.25">
      <c r="A118" s="10" t="s">
        <v>0</v>
      </c>
      <c r="B118" s="3">
        <v>0.90871400000000002</v>
      </c>
      <c r="C118" s="3">
        <v>0.91249999999999998</v>
      </c>
      <c r="D118">
        <v>0.91060300000000005</v>
      </c>
      <c r="E118" s="1">
        <v>4</v>
      </c>
      <c r="F118" s="1" t="s">
        <v>2</v>
      </c>
      <c r="G118" s="2" t="s">
        <v>16</v>
      </c>
      <c r="H118" s="2" t="s">
        <v>11</v>
      </c>
    </row>
    <row r="119" spans="1:8" x14ac:dyDescent="0.25">
      <c r="A119" s="10" t="s">
        <v>1</v>
      </c>
      <c r="B119" s="3">
        <v>0.912134</v>
      </c>
      <c r="C119" s="3">
        <v>0.90833299999999995</v>
      </c>
      <c r="D119">
        <v>0.91022999999999998</v>
      </c>
      <c r="E119" s="1">
        <v>4</v>
      </c>
      <c r="F119" s="1" t="s">
        <v>2</v>
      </c>
      <c r="G119" s="2" t="s">
        <v>16</v>
      </c>
      <c r="H119" s="2" t="s">
        <v>11</v>
      </c>
    </row>
    <row r="120" spans="1:8" x14ac:dyDescent="0.25">
      <c r="A120" s="10" t="s">
        <v>17</v>
      </c>
      <c r="B120" s="3">
        <v>0.91041700000000003</v>
      </c>
      <c r="C120" s="3">
        <v>0.91041700000000003</v>
      </c>
      <c r="D120">
        <v>0.91041700000000003</v>
      </c>
      <c r="E120" s="1">
        <v>4</v>
      </c>
      <c r="F120" s="1" t="s">
        <v>2</v>
      </c>
      <c r="G120" s="2" t="s">
        <v>16</v>
      </c>
      <c r="H120" s="2" t="s">
        <v>11</v>
      </c>
    </row>
    <row r="121" spans="1:8" x14ac:dyDescent="0.25">
      <c r="B121" s="3"/>
      <c r="C121" s="3"/>
      <c r="E121" s="1"/>
      <c r="F121" s="1"/>
      <c r="G121" s="2"/>
      <c r="H121" s="2"/>
    </row>
    <row r="122" spans="1:8" x14ac:dyDescent="0.25">
      <c r="B122" s="3"/>
      <c r="C122" s="3"/>
      <c r="E122" s="1"/>
      <c r="F122" s="1"/>
      <c r="G122" s="2"/>
      <c r="H122" s="2"/>
    </row>
    <row r="123" spans="1:8" x14ac:dyDescent="0.25">
      <c r="A123" s="10" t="s">
        <v>0</v>
      </c>
      <c r="B123" s="3">
        <v>0.88709700000000002</v>
      </c>
      <c r="C123" s="3">
        <v>0.91666700000000001</v>
      </c>
      <c r="D123">
        <v>0.90163899999999997</v>
      </c>
      <c r="E123" s="1">
        <v>5</v>
      </c>
      <c r="F123" s="1" t="s">
        <v>2</v>
      </c>
      <c r="G123" s="2" t="s">
        <v>16</v>
      </c>
      <c r="H123" s="2" t="s">
        <v>11</v>
      </c>
    </row>
    <row r="124" spans="1:8" x14ac:dyDescent="0.25">
      <c r="A124" s="10" t="s">
        <v>1</v>
      </c>
      <c r="B124" s="3">
        <v>0.91379299999999997</v>
      </c>
      <c r="C124" s="3">
        <v>0.88333300000000003</v>
      </c>
      <c r="D124">
        <v>0.89830500000000002</v>
      </c>
      <c r="E124" s="1">
        <v>5</v>
      </c>
      <c r="F124" s="1" t="s">
        <v>2</v>
      </c>
      <c r="G124" s="2" t="s">
        <v>16</v>
      </c>
      <c r="H124" s="2" t="s">
        <v>11</v>
      </c>
    </row>
    <row r="125" spans="1:8" x14ac:dyDescent="0.25">
      <c r="A125" s="10" t="s">
        <v>17</v>
      </c>
      <c r="B125" s="3">
        <v>0.9</v>
      </c>
      <c r="C125" s="3">
        <v>0.9</v>
      </c>
      <c r="D125">
        <v>0.9</v>
      </c>
      <c r="E125" s="1">
        <v>5</v>
      </c>
      <c r="F125" s="1" t="s">
        <v>2</v>
      </c>
      <c r="G125" s="2" t="s">
        <v>16</v>
      </c>
      <c r="H125" s="2" t="s">
        <v>11</v>
      </c>
    </row>
    <row r="126" spans="1:8" x14ac:dyDescent="0.25">
      <c r="B126" s="3"/>
      <c r="C126" s="3"/>
      <c r="E126" s="1"/>
      <c r="F126" s="1"/>
      <c r="G126" s="2"/>
      <c r="H126" s="2"/>
    </row>
    <row r="127" spans="1:8" x14ac:dyDescent="0.25">
      <c r="B127" s="3"/>
      <c r="C127" s="3"/>
      <c r="E127" s="1"/>
      <c r="F127" s="1"/>
      <c r="G127" s="2"/>
      <c r="H127" s="2"/>
    </row>
    <row r="128" spans="1:8" x14ac:dyDescent="0.25">
      <c r="B128" s="3"/>
      <c r="E128" s="1"/>
      <c r="F128" s="1"/>
      <c r="G128" s="2"/>
      <c r="H128" s="2"/>
    </row>
    <row r="129" spans="1:13" ht="15.75" thickBot="1" x14ac:dyDescent="0.3">
      <c r="B129" s="3"/>
      <c r="E129" s="1"/>
      <c r="F129" s="1"/>
      <c r="G129" s="2"/>
      <c r="H129" s="2"/>
      <c r="K129" s="11" t="s">
        <v>18</v>
      </c>
      <c r="L129" s="11" t="s">
        <v>19</v>
      </c>
      <c r="M129" s="11" t="s">
        <v>20</v>
      </c>
    </row>
    <row r="130" spans="1:13" ht="15.75" thickTop="1" x14ac:dyDescent="0.25">
      <c r="B130" s="4" t="s">
        <v>18</v>
      </c>
      <c r="C130" s="4" t="s">
        <v>19</v>
      </c>
      <c r="D130" s="4" t="s">
        <v>20</v>
      </c>
      <c r="E130" s="4" t="s">
        <v>6</v>
      </c>
      <c r="F130" s="4" t="s">
        <v>3</v>
      </c>
      <c r="G130" s="5" t="s">
        <v>4</v>
      </c>
      <c r="H130" s="5" t="s">
        <v>7</v>
      </c>
      <c r="J130" s="6">
        <v>0</v>
      </c>
      <c r="K130" s="1">
        <f t="shared" ref="K130:M132" si="7">(B131+B136+B141+B146+B151)/5</f>
        <v>0.72448499999999982</v>
      </c>
      <c r="L130" s="1">
        <f t="shared" si="7"/>
        <v>0.71083320000000005</v>
      </c>
      <c r="M130" s="1">
        <f t="shared" si="7"/>
        <v>0.7174761999999999</v>
      </c>
    </row>
    <row r="131" spans="1:13" x14ac:dyDescent="0.25">
      <c r="A131" s="10" t="s">
        <v>0</v>
      </c>
      <c r="B131" s="3">
        <v>0.73247499999999999</v>
      </c>
      <c r="C131" s="3">
        <v>0.71111100000000005</v>
      </c>
      <c r="D131">
        <v>0.72163500000000003</v>
      </c>
      <c r="E131" s="1">
        <v>1</v>
      </c>
      <c r="F131" s="1" t="s">
        <v>13</v>
      </c>
      <c r="G131" s="2" t="s">
        <v>16</v>
      </c>
      <c r="H131" s="2" t="s">
        <v>8</v>
      </c>
      <c r="J131" s="7">
        <v>1</v>
      </c>
      <c r="K131" s="1">
        <f t="shared" si="7"/>
        <v>0.7167498000000001</v>
      </c>
      <c r="L131" s="1">
        <f t="shared" si="7"/>
        <v>0.73000000000000009</v>
      </c>
      <c r="M131" s="1">
        <f t="shared" si="7"/>
        <v>0.72320519999999999</v>
      </c>
    </row>
    <row r="132" spans="1:13" x14ac:dyDescent="0.25">
      <c r="A132" s="10" t="s">
        <v>1</v>
      </c>
      <c r="B132" s="3">
        <v>0.71929799999999999</v>
      </c>
      <c r="C132" s="3">
        <v>0.74027799999999999</v>
      </c>
      <c r="D132">
        <v>0.72963699999999998</v>
      </c>
      <c r="E132" s="1">
        <v>1</v>
      </c>
      <c r="F132" s="1" t="s">
        <v>13</v>
      </c>
      <c r="G132" s="2" t="s">
        <v>16</v>
      </c>
      <c r="H132" s="2" t="s">
        <v>8</v>
      </c>
      <c r="J132" s="6" t="s">
        <v>17</v>
      </c>
      <c r="K132" s="1">
        <f t="shared" si="7"/>
        <v>0.72041659999999985</v>
      </c>
      <c r="L132" s="1">
        <f t="shared" si="7"/>
        <v>0.72041659999999985</v>
      </c>
      <c r="M132" s="1">
        <f t="shared" si="7"/>
        <v>0.72041659999999985</v>
      </c>
    </row>
    <row r="133" spans="1:13" x14ac:dyDescent="0.25">
      <c r="A133" s="10" t="s">
        <v>17</v>
      </c>
      <c r="B133" s="3">
        <v>0.72569399999999995</v>
      </c>
      <c r="C133" s="3">
        <v>0.72569399999999995</v>
      </c>
      <c r="D133">
        <v>0.72569399999999995</v>
      </c>
      <c r="E133" s="1">
        <v>1</v>
      </c>
      <c r="F133" s="1" t="s">
        <v>13</v>
      </c>
      <c r="G133" s="2" t="s">
        <v>16</v>
      </c>
      <c r="H133" s="2" t="s">
        <v>8</v>
      </c>
      <c r="J133" s="6"/>
    </row>
    <row r="134" spans="1:13" x14ac:dyDescent="0.25">
      <c r="B134" s="3"/>
      <c r="C134" s="3"/>
      <c r="E134" s="1"/>
      <c r="F134" s="1"/>
      <c r="G134" s="2"/>
      <c r="H134" s="2"/>
    </row>
    <row r="135" spans="1:13" x14ac:dyDescent="0.25">
      <c r="B135" s="3"/>
      <c r="C135" s="3"/>
      <c r="E135" s="1"/>
      <c r="F135" s="1"/>
      <c r="G135" s="2"/>
      <c r="H135" s="2"/>
    </row>
    <row r="136" spans="1:13" x14ac:dyDescent="0.25">
      <c r="A136" s="10" t="s">
        <v>0</v>
      </c>
      <c r="B136" s="3">
        <v>0.701183</v>
      </c>
      <c r="C136" s="3">
        <v>0.65833299999999995</v>
      </c>
      <c r="D136">
        <v>0.67908299999999999</v>
      </c>
      <c r="E136" s="1">
        <v>2</v>
      </c>
      <c r="F136" s="1" t="s">
        <v>13</v>
      </c>
      <c r="G136" s="2" t="s">
        <v>16</v>
      </c>
      <c r="H136" s="2" t="s">
        <v>8</v>
      </c>
    </row>
    <row r="137" spans="1:13" x14ac:dyDescent="0.25">
      <c r="A137" s="10" t="s">
        <v>1</v>
      </c>
      <c r="B137" s="3">
        <v>0.67801</v>
      </c>
      <c r="C137" s="3">
        <v>0.71944399999999997</v>
      </c>
      <c r="D137">
        <v>0.69811299999999998</v>
      </c>
      <c r="E137" s="1">
        <v>2</v>
      </c>
      <c r="F137" s="1" t="s">
        <v>13</v>
      </c>
      <c r="G137" s="2" t="s">
        <v>16</v>
      </c>
      <c r="H137" s="2" t="s">
        <v>8</v>
      </c>
    </row>
    <row r="138" spans="1:13" x14ac:dyDescent="0.25">
      <c r="A138" s="10" t="s">
        <v>17</v>
      </c>
      <c r="B138" s="3">
        <v>0.68888899999999997</v>
      </c>
      <c r="C138" s="3">
        <v>0.68888899999999997</v>
      </c>
      <c r="D138">
        <v>0.68888899999999997</v>
      </c>
      <c r="E138" s="1">
        <v>2</v>
      </c>
      <c r="F138" s="1" t="s">
        <v>13</v>
      </c>
      <c r="G138" s="2" t="s">
        <v>16</v>
      </c>
      <c r="H138" s="2" t="s">
        <v>8</v>
      </c>
    </row>
    <row r="139" spans="1:13" x14ac:dyDescent="0.25">
      <c r="B139" s="3"/>
      <c r="C139" s="3"/>
      <c r="E139" s="1"/>
      <c r="F139" s="1"/>
      <c r="G139" s="2"/>
      <c r="H139" s="2"/>
    </row>
    <row r="140" spans="1:13" x14ac:dyDescent="0.25">
      <c r="B140" s="3"/>
      <c r="C140" s="3"/>
      <c r="E140" s="1"/>
      <c r="F140" s="1"/>
      <c r="G140" s="2"/>
      <c r="H140" s="2"/>
    </row>
    <row r="141" spans="1:13" x14ac:dyDescent="0.25">
      <c r="A141" s="10" t="s">
        <v>0</v>
      </c>
      <c r="B141" s="3">
        <v>0.71488799999999997</v>
      </c>
      <c r="C141" s="3">
        <v>0.70694400000000002</v>
      </c>
      <c r="D141">
        <v>0.71089400000000003</v>
      </c>
      <c r="E141" s="1">
        <v>3</v>
      </c>
      <c r="F141" s="1" t="s">
        <v>13</v>
      </c>
      <c r="G141" s="2" t="s">
        <v>16</v>
      </c>
      <c r="H141" s="2" t="s">
        <v>8</v>
      </c>
    </row>
    <row r="142" spans="1:13" x14ac:dyDescent="0.25">
      <c r="A142" s="10" t="s">
        <v>1</v>
      </c>
      <c r="B142" s="3">
        <v>0.71016500000000005</v>
      </c>
      <c r="C142" s="3">
        <v>0.71805600000000003</v>
      </c>
      <c r="D142">
        <v>0.71408799999999995</v>
      </c>
      <c r="E142" s="1">
        <v>3</v>
      </c>
      <c r="F142" s="1" t="s">
        <v>13</v>
      </c>
      <c r="G142" s="2" t="s">
        <v>16</v>
      </c>
      <c r="H142" s="2" t="s">
        <v>8</v>
      </c>
    </row>
    <row r="143" spans="1:13" x14ac:dyDescent="0.25">
      <c r="A143" s="10" t="s">
        <v>17</v>
      </c>
      <c r="B143" s="3">
        <v>0.71250000000000002</v>
      </c>
      <c r="C143" s="3">
        <v>0.71250000000000002</v>
      </c>
      <c r="D143">
        <v>0.71250000000000002</v>
      </c>
      <c r="E143" s="1">
        <v>3</v>
      </c>
      <c r="F143" s="1" t="s">
        <v>13</v>
      </c>
      <c r="G143" s="2" t="s">
        <v>16</v>
      </c>
      <c r="H143" s="2" t="s">
        <v>8</v>
      </c>
    </row>
    <row r="144" spans="1:13" x14ac:dyDescent="0.25">
      <c r="B144" s="3"/>
      <c r="C144" s="3"/>
      <c r="E144" s="1"/>
      <c r="F144" s="1"/>
      <c r="G144" s="2"/>
      <c r="H144" s="2"/>
    </row>
    <row r="145" spans="1:13" x14ac:dyDescent="0.25">
      <c r="B145" s="3"/>
      <c r="C145" s="3"/>
      <c r="E145" s="1"/>
      <c r="F145" s="1"/>
      <c r="G145" s="2"/>
      <c r="H145" s="2"/>
    </row>
    <row r="146" spans="1:13" x14ac:dyDescent="0.25">
      <c r="A146" s="10" t="s">
        <v>0</v>
      </c>
      <c r="B146" s="3">
        <v>0.72913799999999995</v>
      </c>
      <c r="C146" s="3">
        <v>0.74027799999999999</v>
      </c>
      <c r="D146">
        <v>0.73466600000000004</v>
      </c>
      <c r="E146" s="1">
        <v>4</v>
      </c>
      <c r="F146" s="1" t="s">
        <v>13</v>
      </c>
      <c r="G146" s="2" t="s">
        <v>16</v>
      </c>
      <c r="H146" s="2" t="s">
        <v>8</v>
      </c>
    </row>
    <row r="147" spans="1:13" x14ac:dyDescent="0.25">
      <c r="A147" s="10" t="s">
        <v>1</v>
      </c>
      <c r="B147" s="3">
        <v>0.73624800000000001</v>
      </c>
      <c r="C147" s="3">
        <v>0.72499999999999998</v>
      </c>
      <c r="D147">
        <v>0.73058100000000004</v>
      </c>
      <c r="E147" s="1">
        <v>4</v>
      </c>
      <c r="F147" s="1" t="s">
        <v>13</v>
      </c>
      <c r="G147" s="2" t="s">
        <v>16</v>
      </c>
      <c r="H147" s="2" t="s">
        <v>8</v>
      </c>
    </row>
    <row r="148" spans="1:13" x14ac:dyDescent="0.25">
      <c r="A148" s="10" t="s">
        <v>17</v>
      </c>
      <c r="B148" s="3">
        <v>0.73263900000000004</v>
      </c>
      <c r="C148" s="3">
        <v>0.73263900000000004</v>
      </c>
      <c r="D148">
        <v>0.73263900000000004</v>
      </c>
      <c r="E148" s="1">
        <v>4</v>
      </c>
      <c r="F148" s="1" t="s">
        <v>13</v>
      </c>
      <c r="G148" s="2" t="s">
        <v>16</v>
      </c>
      <c r="H148" s="2" t="s">
        <v>8</v>
      </c>
    </row>
    <row r="149" spans="1:13" x14ac:dyDescent="0.25">
      <c r="B149" s="3"/>
      <c r="C149" s="3"/>
      <c r="E149" s="1"/>
      <c r="F149" s="1"/>
      <c r="G149" s="2"/>
      <c r="H149" s="2"/>
    </row>
    <row r="150" spans="1:13" x14ac:dyDescent="0.25">
      <c r="B150" s="3"/>
      <c r="C150" s="3"/>
      <c r="E150" s="1"/>
      <c r="F150" s="1"/>
      <c r="G150" s="2"/>
      <c r="H150" s="2"/>
    </row>
    <row r="151" spans="1:13" x14ac:dyDescent="0.25">
      <c r="A151" s="10" t="s">
        <v>0</v>
      </c>
      <c r="B151" s="3">
        <v>0.74474099999999999</v>
      </c>
      <c r="C151" s="3">
        <v>0.73750000000000004</v>
      </c>
      <c r="D151">
        <v>0.74110299999999996</v>
      </c>
      <c r="E151" s="1">
        <v>5</v>
      </c>
      <c r="F151" s="1" t="s">
        <v>13</v>
      </c>
      <c r="G151" s="2" t="s">
        <v>16</v>
      </c>
      <c r="H151" s="2" t="s">
        <v>8</v>
      </c>
    </row>
    <row r="152" spans="1:13" x14ac:dyDescent="0.25">
      <c r="A152" s="10" t="s">
        <v>1</v>
      </c>
      <c r="B152" s="3">
        <v>0.74002800000000002</v>
      </c>
      <c r="C152" s="3">
        <v>0.74722200000000005</v>
      </c>
      <c r="D152">
        <v>0.74360700000000002</v>
      </c>
      <c r="E152" s="1">
        <v>5</v>
      </c>
      <c r="F152" s="1" t="s">
        <v>13</v>
      </c>
      <c r="G152" s="2" t="s">
        <v>16</v>
      </c>
      <c r="H152" s="2" t="s">
        <v>8</v>
      </c>
    </row>
    <row r="153" spans="1:13" x14ac:dyDescent="0.25">
      <c r="A153" s="10" t="s">
        <v>17</v>
      </c>
      <c r="B153" s="3">
        <v>0.74236100000000005</v>
      </c>
      <c r="C153" s="3">
        <v>0.74236100000000005</v>
      </c>
      <c r="D153">
        <v>0.74236100000000005</v>
      </c>
      <c r="E153" s="1">
        <v>5</v>
      </c>
      <c r="F153" s="1" t="s">
        <v>13</v>
      </c>
      <c r="G153" s="2" t="s">
        <v>16</v>
      </c>
      <c r="H153" s="2" t="s">
        <v>8</v>
      </c>
    </row>
    <row r="154" spans="1:13" ht="15.75" thickBot="1" x14ac:dyDescent="0.3">
      <c r="B154" s="3"/>
      <c r="C154" s="3"/>
      <c r="E154" s="1"/>
      <c r="F154" s="1"/>
      <c r="G154" s="2"/>
      <c r="H154" s="2"/>
      <c r="K154" s="11" t="s">
        <v>18</v>
      </c>
      <c r="L154" s="11" t="s">
        <v>19</v>
      </c>
      <c r="M154" s="11" t="s">
        <v>20</v>
      </c>
    </row>
    <row r="155" spans="1:13" ht="15.75" thickTop="1" x14ac:dyDescent="0.25">
      <c r="B155" s="3"/>
      <c r="C155" s="3"/>
      <c r="E155" s="1"/>
      <c r="F155" s="1"/>
      <c r="G155" s="2"/>
      <c r="H155" s="2"/>
      <c r="J155" s="6">
        <v>0</v>
      </c>
      <c r="K155" s="1">
        <f t="shared" ref="K155:M157" si="8">(B156+B161+B166+B171+B176)/5</f>
        <v>0.72448499999999982</v>
      </c>
      <c r="L155" s="1">
        <f t="shared" si="8"/>
        <v>0.71083320000000005</v>
      </c>
      <c r="M155" s="1">
        <f t="shared" si="8"/>
        <v>0.7174761999999999</v>
      </c>
    </row>
    <row r="156" spans="1:13" x14ac:dyDescent="0.25">
      <c r="A156" s="10" t="s">
        <v>0</v>
      </c>
      <c r="B156" s="3">
        <v>0.73247499999999999</v>
      </c>
      <c r="C156" s="3">
        <v>0.71111100000000005</v>
      </c>
      <c r="D156">
        <v>0.72163500000000003</v>
      </c>
      <c r="E156" s="1">
        <v>1</v>
      </c>
      <c r="F156" s="1" t="s">
        <v>13</v>
      </c>
      <c r="G156" s="2" t="s">
        <v>16</v>
      </c>
      <c r="H156" s="2" t="s">
        <v>12</v>
      </c>
      <c r="J156" s="7">
        <v>1</v>
      </c>
      <c r="K156" s="1">
        <f t="shared" si="8"/>
        <v>0.7167498000000001</v>
      </c>
      <c r="L156" s="1">
        <f t="shared" si="8"/>
        <v>0.73000000000000009</v>
      </c>
      <c r="M156" s="1">
        <f t="shared" si="8"/>
        <v>0.72320519999999999</v>
      </c>
    </row>
    <row r="157" spans="1:13" x14ac:dyDescent="0.25">
      <c r="A157" s="10" t="s">
        <v>1</v>
      </c>
      <c r="B157" s="3">
        <v>0.71929799999999999</v>
      </c>
      <c r="C157" s="3">
        <v>0.74027799999999999</v>
      </c>
      <c r="D157">
        <v>0.72963699999999998</v>
      </c>
      <c r="E157" s="1">
        <v>1</v>
      </c>
      <c r="F157" s="1" t="s">
        <v>13</v>
      </c>
      <c r="G157" s="2" t="s">
        <v>16</v>
      </c>
      <c r="H157" s="2" t="s">
        <v>12</v>
      </c>
      <c r="J157" s="6" t="s">
        <v>17</v>
      </c>
      <c r="K157" s="1">
        <f t="shared" si="8"/>
        <v>0.72041659999999985</v>
      </c>
      <c r="L157" s="1">
        <f t="shared" si="8"/>
        <v>0.72041659999999985</v>
      </c>
      <c r="M157" s="1">
        <f t="shared" si="8"/>
        <v>0.72041659999999985</v>
      </c>
    </row>
    <row r="158" spans="1:13" x14ac:dyDescent="0.25">
      <c r="A158" s="10" t="s">
        <v>17</v>
      </c>
      <c r="B158" s="3">
        <v>0.72569399999999995</v>
      </c>
      <c r="C158" s="3">
        <v>0.72569399999999995</v>
      </c>
      <c r="D158">
        <v>0.72569399999999995</v>
      </c>
      <c r="E158" s="1">
        <v>1</v>
      </c>
      <c r="F158" s="1" t="s">
        <v>13</v>
      </c>
      <c r="G158" s="2" t="s">
        <v>16</v>
      </c>
      <c r="H158" s="2" t="s">
        <v>12</v>
      </c>
      <c r="J158" s="6"/>
    </row>
    <row r="159" spans="1:13" x14ac:dyDescent="0.25">
      <c r="B159" s="3"/>
      <c r="C159" s="3"/>
      <c r="E159" s="1"/>
      <c r="F159" s="1"/>
      <c r="G159" s="2"/>
      <c r="H159" s="2"/>
    </row>
    <row r="160" spans="1:13" x14ac:dyDescent="0.25">
      <c r="B160" s="3"/>
      <c r="C160" s="3"/>
      <c r="E160" s="1"/>
      <c r="F160" s="1"/>
      <c r="G160" s="2"/>
      <c r="H160" s="2"/>
    </row>
    <row r="161" spans="1:8" x14ac:dyDescent="0.25">
      <c r="A161" s="10" t="s">
        <v>0</v>
      </c>
      <c r="B161" s="3">
        <v>0.701183</v>
      </c>
      <c r="C161" s="3">
        <v>0.65833299999999995</v>
      </c>
      <c r="D161">
        <v>0.67908299999999999</v>
      </c>
      <c r="E161" s="1">
        <v>2</v>
      </c>
      <c r="F161" s="1" t="s">
        <v>13</v>
      </c>
      <c r="G161" s="2" t="s">
        <v>16</v>
      </c>
      <c r="H161" s="2" t="s">
        <v>12</v>
      </c>
    </row>
    <row r="162" spans="1:8" x14ac:dyDescent="0.25">
      <c r="A162" s="10" t="s">
        <v>1</v>
      </c>
      <c r="B162" s="3">
        <v>0.67801</v>
      </c>
      <c r="C162" s="3">
        <v>0.71944399999999997</v>
      </c>
      <c r="D162">
        <v>0.69811299999999998</v>
      </c>
      <c r="E162" s="1">
        <v>2</v>
      </c>
      <c r="F162" s="1" t="s">
        <v>13</v>
      </c>
      <c r="G162" s="2" t="s">
        <v>16</v>
      </c>
      <c r="H162" s="2" t="s">
        <v>12</v>
      </c>
    </row>
    <row r="163" spans="1:8" x14ac:dyDescent="0.25">
      <c r="A163" s="10" t="s">
        <v>17</v>
      </c>
      <c r="B163" s="3">
        <v>0.68888899999999997</v>
      </c>
      <c r="C163" s="3">
        <v>0.68888899999999997</v>
      </c>
      <c r="D163">
        <v>0.68888899999999997</v>
      </c>
      <c r="E163" s="1">
        <v>2</v>
      </c>
      <c r="F163" s="1" t="s">
        <v>13</v>
      </c>
      <c r="G163" s="2" t="s">
        <v>16</v>
      </c>
      <c r="H163" s="2" t="s">
        <v>12</v>
      </c>
    </row>
    <row r="164" spans="1:8" x14ac:dyDescent="0.25">
      <c r="B164" s="3"/>
      <c r="C164" s="3"/>
      <c r="E164" s="1"/>
      <c r="F164" s="1"/>
      <c r="G164" s="2"/>
      <c r="H164" s="2"/>
    </row>
    <row r="165" spans="1:8" x14ac:dyDescent="0.25">
      <c r="B165" s="3"/>
      <c r="C165" s="3"/>
      <c r="E165" s="1"/>
      <c r="F165" s="1"/>
      <c r="G165" s="2"/>
      <c r="H165" s="2"/>
    </row>
    <row r="166" spans="1:8" x14ac:dyDescent="0.25">
      <c r="A166" s="10" t="s">
        <v>0</v>
      </c>
      <c r="B166" s="3">
        <v>0.71488799999999997</v>
      </c>
      <c r="C166" s="3">
        <v>0.70694400000000002</v>
      </c>
      <c r="D166">
        <v>0.71089400000000003</v>
      </c>
      <c r="E166" s="1">
        <v>3</v>
      </c>
      <c r="F166" s="1" t="s">
        <v>13</v>
      </c>
      <c r="G166" s="2" t="s">
        <v>16</v>
      </c>
      <c r="H166" s="2" t="s">
        <v>12</v>
      </c>
    </row>
    <row r="167" spans="1:8" x14ac:dyDescent="0.25">
      <c r="A167" s="10" t="s">
        <v>1</v>
      </c>
      <c r="B167" s="3">
        <v>0.71016500000000005</v>
      </c>
      <c r="C167" s="3">
        <v>0.71805600000000003</v>
      </c>
      <c r="D167">
        <v>0.71408799999999995</v>
      </c>
      <c r="E167" s="1">
        <v>3</v>
      </c>
      <c r="F167" s="1" t="s">
        <v>13</v>
      </c>
      <c r="G167" s="2" t="s">
        <v>16</v>
      </c>
      <c r="H167" s="2" t="s">
        <v>12</v>
      </c>
    </row>
    <row r="168" spans="1:8" x14ac:dyDescent="0.25">
      <c r="A168" s="10" t="s">
        <v>17</v>
      </c>
      <c r="B168" s="3">
        <v>0.71250000000000002</v>
      </c>
      <c r="C168" s="3">
        <v>0.71250000000000002</v>
      </c>
      <c r="D168">
        <v>0.71250000000000002</v>
      </c>
      <c r="E168" s="1">
        <v>3</v>
      </c>
      <c r="F168" s="1" t="s">
        <v>13</v>
      </c>
      <c r="G168" s="2" t="s">
        <v>16</v>
      </c>
      <c r="H168" s="2" t="s">
        <v>12</v>
      </c>
    </row>
    <row r="169" spans="1:8" x14ac:dyDescent="0.25">
      <c r="B169" s="3"/>
      <c r="C169" s="3"/>
      <c r="E169" s="1"/>
      <c r="F169" s="1"/>
      <c r="G169" s="2"/>
      <c r="H169" s="2"/>
    </row>
    <row r="170" spans="1:8" x14ac:dyDescent="0.25">
      <c r="B170" s="3"/>
      <c r="C170" s="3"/>
      <c r="E170" s="1"/>
      <c r="F170" s="1"/>
      <c r="G170" s="2"/>
      <c r="H170" s="2"/>
    </row>
    <row r="171" spans="1:8" x14ac:dyDescent="0.25">
      <c r="A171" s="10" t="s">
        <v>0</v>
      </c>
      <c r="B171" s="3">
        <v>0.72913799999999995</v>
      </c>
      <c r="C171" s="3">
        <v>0.74027799999999999</v>
      </c>
      <c r="D171">
        <v>0.73466600000000004</v>
      </c>
      <c r="E171" s="1">
        <v>4</v>
      </c>
      <c r="F171" s="1" t="s">
        <v>13</v>
      </c>
      <c r="G171" s="2" t="s">
        <v>16</v>
      </c>
      <c r="H171" s="2" t="s">
        <v>12</v>
      </c>
    </row>
    <row r="172" spans="1:8" x14ac:dyDescent="0.25">
      <c r="A172" s="10" t="s">
        <v>1</v>
      </c>
      <c r="B172" s="3">
        <v>0.73624800000000001</v>
      </c>
      <c r="C172" s="3">
        <v>0.72499999999999998</v>
      </c>
      <c r="D172">
        <v>0.73058100000000004</v>
      </c>
      <c r="E172" s="1">
        <v>4</v>
      </c>
      <c r="F172" s="1" t="s">
        <v>13</v>
      </c>
      <c r="G172" s="2" t="s">
        <v>16</v>
      </c>
      <c r="H172" s="2" t="s">
        <v>12</v>
      </c>
    </row>
    <row r="173" spans="1:8" x14ac:dyDescent="0.25">
      <c r="A173" s="10" t="s">
        <v>17</v>
      </c>
      <c r="B173" s="3">
        <v>0.73263900000000004</v>
      </c>
      <c r="C173" s="3">
        <v>0.73263900000000004</v>
      </c>
      <c r="D173">
        <v>0.73263900000000004</v>
      </c>
      <c r="E173" s="1">
        <v>4</v>
      </c>
      <c r="F173" s="1" t="s">
        <v>13</v>
      </c>
      <c r="G173" s="2" t="s">
        <v>16</v>
      </c>
      <c r="H173" s="2" t="s">
        <v>12</v>
      </c>
    </row>
    <row r="174" spans="1:8" x14ac:dyDescent="0.25">
      <c r="B174" s="3"/>
      <c r="C174" s="3"/>
      <c r="E174" s="1"/>
      <c r="F174" s="1"/>
      <c r="G174" s="2"/>
      <c r="H174" s="2"/>
    </row>
    <row r="175" spans="1:8" x14ac:dyDescent="0.25">
      <c r="B175" s="3"/>
      <c r="C175" s="3"/>
      <c r="E175" s="1"/>
      <c r="F175" s="1"/>
      <c r="G175" s="2"/>
      <c r="H175" s="2"/>
    </row>
    <row r="176" spans="1:8" x14ac:dyDescent="0.25">
      <c r="A176" s="10" t="s">
        <v>0</v>
      </c>
      <c r="B176" s="3">
        <v>0.74474099999999999</v>
      </c>
      <c r="C176" s="3">
        <v>0.73750000000000004</v>
      </c>
      <c r="D176">
        <v>0.74110299999999996</v>
      </c>
      <c r="E176" s="1">
        <v>5</v>
      </c>
      <c r="F176" s="1" t="s">
        <v>13</v>
      </c>
      <c r="G176" s="2" t="s">
        <v>16</v>
      </c>
      <c r="H176" s="2" t="s">
        <v>12</v>
      </c>
    </row>
    <row r="177" spans="1:13" x14ac:dyDescent="0.25">
      <c r="A177" s="10" t="s">
        <v>1</v>
      </c>
      <c r="B177" s="3">
        <v>0.74002800000000002</v>
      </c>
      <c r="C177" s="3">
        <v>0.74722200000000005</v>
      </c>
      <c r="D177">
        <v>0.74360700000000002</v>
      </c>
      <c r="E177" s="1">
        <v>5</v>
      </c>
      <c r="F177" s="1" t="s">
        <v>13</v>
      </c>
      <c r="G177" s="2" t="s">
        <v>16</v>
      </c>
      <c r="H177" s="2" t="s">
        <v>12</v>
      </c>
    </row>
    <row r="178" spans="1:13" x14ac:dyDescent="0.25">
      <c r="A178" s="10" t="s">
        <v>17</v>
      </c>
      <c r="B178" s="3">
        <v>0.74236100000000005</v>
      </c>
      <c r="C178" s="3">
        <v>0.74236100000000005</v>
      </c>
      <c r="D178">
        <v>0.74236100000000005</v>
      </c>
      <c r="E178" s="1">
        <v>5</v>
      </c>
      <c r="F178" s="1" t="s">
        <v>13</v>
      </c>
      <c r="G178" s="2" t="s">
        <v>16</v>
      </c>
      <c r="H178" s="2" t="s">
        <v>12</v>
      </c>
    </row>
    <row r="179" spans="1:13" ht="15.75" thickBot="1" x14ac:dyDescent="0.3">
      <c r="B179" s="3"/>
      <c r="C179" s="3"/>
      <c r="E179" s="1"/>
      <c r="F179" s="1"/>
      <c r="G179" s="2"/>
      <c r="H179" s="2"/>
      <c r="K179" s="11" t="s">
        <v>18</v>
      </c>
      <c r="L179" s="11" t="s">
        <v>19</v>
      </c>
      <c r="M179" s="11" t="s">
        <v>20</v>
      </c>
    </row>
    <row r="180" spans="1:13" ht="15.75" thickTop="1" x14ac:dyDescent="0.25">
      <c r="B180" s="3"/>
      <c r="C180" s="3"/>
      <c r="E180" s="1"/>
      <c r="F180" s="1"/>
      <c r="G180" s="2"/>
      <c r="H180" s="2"/>
      <c r="J180" s="6">
        <v>0</v>
      </c>
      <c r="K180" s="1">
        <f t="shared" ref="K180:M182" si="9">(B181+B186+B191+B196+B201)/5</f>
        <v>0.72448499999999982</v>
      </c>
      <c r="L180" s="1">
        <f t="shared" si="9"/>
        <v>0.71083320000000005</v>
      </c>
      <c r="M180" s="1">
        <f t="shared" si="9"/>
        <v>0.7174761999999999</v>
      </c>
    </row>
    <row r="181" spans="1:13" x14ac:dyDescent="0.25">
      <c r="A181" s="10" t="s">
        <v>0</v>
      </c>
      <c r="B181" s="3">
        <v>0.73247499999999999</v>
      </c>
      <c r="C181" s="3">
        <v>0.71111100000000005</v>
      </c>
      <c r="D181">
        <v>0.72163500000000003</v>
      </c>
      <c r="E181" s="1">
        <v>1</v>
      </c>
      <c r="F181" s="1" t="s">
        <v>13</v>
      </c>
      <c r="G181" s="2" t="s">
        <v>16</v>
      </c>
      <c r="H181" s="2" t="s">
        <v>9</v>
      </c>
      <c r="J181" s="7">
        <v>1</v>
      </c>
      <c r="K181" s="1">
        <f t="shared" si="9"/>
        <v>0.7167498000000001</v>
      </c>
      <c r="L181" s="1">
        <f t="shared" si="9"/>
        <v>0.73000000000000009</v>
      </c>
      <c r="M181" s="1">
        <f t="shared" si="9"/>
        <v>0.72320519999999999</v>
      </c>
    </row>
    <row r="182" spans="1:13" x14ac:dyDescent="0.25">
      <c r="A182" s="10" t="s">
        <v>1</v>
      </c>
      <c r="B182" s="3">
        <v>0.71929799999999999</v>
      </c>
      <c r="C182" s="3">
        <v>0.74027799999999999</v>
      </c>
      <c r="D182">
        <v>0.72963699999999998</v>
      </c>
      <c r="E182" s="1">
        <v>1</v>
      </c>
      <c r="F182" s="1" t="s">
        <v>13</v>
      </c>
      <c r="G182" s="2" t="s">
        <v>16</v>
      </c>
      <c r="H182" s="2" t="s">
        <v>9</v>
      </c>
      <c r="J182" s="6" t="s">
        <v>17</v>
      </c>
      <c r="K182" s="1">
        <f t="shared" si="9"/>
        <v>0.72041659999999985</v>
      </c>
      <c r="L182" s="1">
        <f t="shared" si="9"/>
        <v>0.72041659999999985</v>
      </c>
      <c r="M182" s="1">
        <f t="shared" si="9"/>
        <v>0.72041659999999985</v>
      </c>
    </row>
    <row r="183" spans="1:13" x14ac:dyDescent="0.25">
      <c r="A183" s="10" t="s">
        <v>17</v>
      </c>
      <c r="B183" s="3">
        <v>0.72569399999999995</v>
      </c>
      <c r="C183" s="3">
        <v>0.72569399999999995</v>
      </c>
      <c r="D183">
        <v>0.72569399999999995</v>
      </c>
      <c r="E183" s="1">
        <v>1</v>
      </c>
      <c r="F183" s="1" t="s">
        <v>13</v>
      </c>
      <c r="G183" s="2" t="s">
        <v>16</v>
      </c>
      <c r="H183" s="2" t="s">
        <v>9</v>
      </c>
      <c r="J183" s="6"/>
    </row>
    <row r="184" spans="1:13" x14ac:dyDescent="0.25">
      <c r="B184" s="3"/>
      <c r="C184" s="3"/>
      <c r="E184" s="1"/>
      <c r="F184" s="1"/>
      <c r="G184" s="2"/>
      <c r="H184" s="2"/>
    </row>
    <row r="185" spans="1:13" x14ac:dyDescent="0.25">
      <c r="B185" s="3"/>
      <c r="C185" s="3"/>
      <c r="E185" s="1"/>
      <c r="F185" s="1"/>
      <c r="G185" s="2"/>
      <c r="H185" s="2"/>
    </row>
    <row r="186" spans="1:13" x14ac:dyDescent="0.25">
      <c r="A186" s="10" t="s">
        <v>0</v>
      </c>
      <c r="B186" s="3">
        <v>0.701183</v>
      </c>
      <c r="C186" s="3">
        <v>0.65833299999999995</v>
      </c>
      <c r="D186">
        <v>0.67908299999999999</v>
      </c>
      <c r="E186" s="1">
        <v>2</v>
      </c>
      <c r="F186" s="1" t="s">
        <v>13</v>
      </c>
      <c r="G186" s="2" t="s">
        <v>16</v>
      </c>
      <c r="H186" s="2" t="s">
        <v>9</v>
      </c>
    </row>
    <row r="187" spans="1:13" x14ac:dyDescent="0.25">
      <c r="A187" s="10" t="s">
        <v>1</v>
      </c>
      <c r="B187" s="3">
        <v>0.67801</v>
      </c>
      <c r="C187" s="3">
        <v>0.71944399999999997</v>
      </c>
      <c r="D187">
        <v>0.69811299999999998</v>
      </c>
      <c r="E187" s="1">
        <v>2</v>
      </c>
      <c r="F187" s="1" t="s">
        <v>13</v>
      </c>
      <c r="G187" s="2" t="s">
        <v>16</v>
      </c>
      <c r="H187" s="2" t="s">
        <v>9</v>
      </c>
    </row>
    <row r="188" spans="1:13" x14ac:dyDescent="0.25">
      <c r="A188" s="10" t="s">
        <v>17</v>
      </c>
      <c r="B188" s="3">
        <v>0.68888899999999997</v>
      </c>
      <c r="C188" s="3">
        <v>0.68888899999999997</v>
      </c>
      <c r="D188">
        <v>0.68888899999999997</v>
      </c>
      <c r="E188" s="1">
        <v>2</v>
      </c>
      <c r="F188" s="1" t="s">
        <v>13</v>
      </c>
      <c r="G188" s="2" t="s">
        <v>16</v>
      </c>
      <c r="H188" s="2" t="s">
        <v>9</v>
      </c>
    </row>
    <row r="189" spans="1:13" x14ac:dyDescent="0.25">
      <c r="B189" s="3"/>
      <c r="C189" s="3"/>
      <c r="E189" s="1"/>
      <c r="F189" s="1"/>
      <c r="G189" s="2"/>
      <c r="H189" s="2"/>
    </row>
    <row r="190" spans="1:13" x14ac:dyDescent="0.25">
      <c r="B190" s="3"/>
      <c r="C190" s="3"/>
      <c r="E190" s="1"/>
      <c r="F190" s="1"/>
      <c r="G190" s="2"/>
      <c r="H190" s="2"/>
    </row>
    <row r="191" spans="1:13" x14ac:dyDescent="0.25">
      <c r="A191" s="10" t="s">
        <v>0</v>
      </c>
      <c r="B191" s="3">
        <v>0.71488799999999997</v>
      </c>
      <c r="C191" s="3">
        <v>0.70694400000000002</v>
      </c>
      <c r="D191">
        <v>0.71089400000000003</v>
      </c>
      <c r="E191" s="1">
        <v>3</v>
      </c>
      <c r="F191" s="1" t="s">
        <v>13</v>
      </c>
      <c r="G191" s="2" t="s">
        <v>16</v>
      </c>
      <c r="H191" s="2" t="s">
        <v>9</v>
      </c>
    </row>
    <row r="192" spans="1:13" x14ac:dyDescent="0.25">
      <c r="A192" s="10" t="s">
        <v>1</v>
      </c>
      <c r="B192" s="3">
        <v>0.71016500000000005</v>
      </c>
      <c r="C192" s="3">
        <v>0.71805600000000003</v>
      </c>
      <c r="D192">
        <v>0.71408799999999995</v>
      </c>
      <c r="E192" s="1">
        <v>3</v>
      </c>
      <c r="F192" s="1" t="s">
        <v>13</v>
      </c>
      <c r="G192" s="2" t="s">
        <v>16</v>
      </c>
      <c r="H192" s="2" t="s">
        <v>9</v>
      </c>
    </row>
    <row r="193" spans="1:13" x14ac:dyDescent="0.25">
      <c r="A193" s="10" t="s">
        <v>17</v>
      </c>
      <c r="B193" s="3">
        <v>0.71250000000000002</v>
      </c>
      <c r="C193" s="3">
        <v>0.71250000000000002</v>
      </c>
      <c r="D193">
        <v>0.71250000000000002</v>
      </c>
      <c r="E193" s="1">
        <v>3</v>
      </c>
      <c r="F193" s="1" t="s">
        <v>13</v>
      </c>
      <c r="G193" s="2" t="s">
        <v>16</v>
      </c>
      <c r="H193" s="2" t="s">
        <v>9</v>
      </c>
    </row>
    <row r="194" spans="1:13" x14ac:dyDescent="0.25">
      <c r="B194" s="3"/>
      <c r="C194" s="3"/>
      <c r="E194" s="1"/>
      <c r="F194" s="1"/>
      <c r="G194" s="2"/>
      <c r="H194" s="2"/>
    </row>
    <row r="195" spans="1:13" x14ac:dyDescent="0.25">
      <c r="B195" s="3"/>
      <c r="C195" s="3"/>
      <c r="E195" s="1"/>
      <c r="F195" s="1"/>
      <c r="G195" s="2"/>
      <c r="H195" s="2"/>
    </row>
    <row r="196" spans="1:13" x14ac:dyDescent="0.25">
      <c r="A196" s="10" t="s">
        <v>0</v>
      </c>
      <c r="B196" s="3">
        <v>0.72913799999999995</v>
      </c>
      <c r="C196" s="3">
        <v>0.74027799999999999</v>
      </c>
      <c r="D196">
        <v>0.73466600000000004</v>
      </c>
      <c r="E196" s="1">
        <v>4</v>
      </c>
      <c r="F196" s="1" t="s">
        <v>13</v>
      </c>
      <c r="G196" s="2" t="s">
        <v>16</v>
      </c>
      <c r="H196" s="2" t="s">
        <v>9</v>
      </c>
    </row>
    <row r="197" spans="1:13" x14ac:dyDescent="0.25">
      <c r="A197" s="10" t="s">
        <v>1</v>
      </c>
      <c r="B197" s="3">
        <v>0.73624800000000001</v>
      </c>
      <c r="C197" s="3">
        <v>0.72499999999999998</v>
      </c>
      <c r="D197">
        <v>0.73058100000000004</v>
      </c>
      <c r="E197" s="1">
        <v>4</v>
      </c>
      <c r="F197" s="1" t="s">
        <v>13</v>
      </c>
      <c r="G197" s="2" t="s">
        <v>16</v>
      </c>
      <c r="H197" s="2" t="s">
        <v>9</v>
      </c>
    </row>
    <row r="198" spans="1:13" x14ac:dyDescent="0.25">
      <c r="A198" s="10" t="s">
        <v>17</v>
      </c>
      <c r="B198" s="3">
        <v>0.73263900000000004</v>
      </c>
      <c r="C198" s="3">
        <v>0.73263900000000004</v>
      </c>
      <c r="D198">
        <v>0.73263900000000004</v>
      </c>
      <c r="E198" s="1">
        <v>4</v>
      </c>
      <c r="F198" s="1" t="s">
        <v>13</v>
      </c>
      <c r="G198" s="2" t="s">
        <v>16</v>
      </c>
      <c r="H198" s="2" t="s">
        <v>9</v>
      </c>
    </row>
    <row r="199" spans="1:13" x14ac:dyDescent="0.25">
      <c r="B199" s="3"/>
      <c r="C199" s="3"/>
      <c r="E199" s="1"/>
      <c r="F199" s="1"/>
      <c r="G199" s="2"/>
      <c r="H199" s="2"/>
    </row>
    <row r="200" spans="1:13" x14ac:dyDescent="0.25">
      <c r="B200" s="3"/>
      <c r="C200" s="3"/>
      <c r="E200" s="1"/>
      <c r="F200" s="1"/>
      <c r="G200" s="2"/>
      <c r="H200" s="2"/>
    </row>
    <row r="201" spans="1:13" x14ac:dyDescent="0.25">
      <c r="A201" s="10" t="s">
        <v>0</v>
      </c>
      <c r="B201" s="3">
        <v>0.74474099999999999</v>
      </c>
      <c r="C201" s="3">
        <v>0.73750000000000004</v>
      </c>
      <c r="D201">
        <v>0.74110299999999996</v>
      </c>
      <c r="E201" s="1">
        <v>5</v>
      </c>
      <c r="F201" s="1" t="s">
        <v>13</v>
      </c>
      <c r="G201" s="2" t="s">
        <v>16</v>
      </c>
      <c r="H201" s="2" t="s">
        <v>9</v>
      </c>
    </row>
    <row r="202" spans="1:13" x14ac:dyDescent="0.25">
      <c r="A202" s="10" t="s">
        <v>1</v>
      </c>
      <c r="B202" s="3">
        <v>0.74002800000000002</v>
      </c>
      <c r="C202" s="3">
        <v>0.74722200000000005</v>
      </c>
      <c r="D202">
        <v>0.74360700000000002</v>
      </c>
      <c r="E202" s="1">
        <v>5</v>
      </c>
      <c r="F202" s="1" t="s">
        <v>13</v>
      </c>
      <c r="G202" s="2" t="s">
        <v>16</v>
      </c>
      <c r="H202" s="2" t="s">
        <v>9</v>
      </c>
    </row>
    <row r="203" spans="1:13" x14ac:dyDescent="0.25">
      <c r="A203" s="10" t="s">
        <v>17</v>
      </c>
      <c r="B203" s="3">
        <v>0.74236100000000005</v>
      </c>
      <c r="C203" s="3">
        <v>0.74236100000000005</v>
      </c>
      <c r="D203">
        <v>0.74236100000000005</v>
      </c>
      <c r="E203" s="1">
        <v>5</v>
      </c>
      <c r="F203" s="1" t="s">
        <v>13</v>
      </c>
      <c r="G203" s="2" t="s">
        <v>16</v>
      </c>
      <c r="H203" s="2" t="s">
        <v>9</v>
      </c>
    </row>
    <row r="204" spans="1:13" ht="15.75" thickBot="1" x14ac:dyDescent="0.3">
      <c r="B204" s="3"/>
      <c r="C204" s="3"/>
      <c r="E204" s="1"/>
      <c r="F204" s="1"/>
      <c r="G204" s="2"/>
      <c r="H204" s="2"/>
      <c r="K204" s="11" t="s">
        <v>18</v>
      </c>
      <c r="L204" s="11" t="s">
        <v>19</v>
      </c>
      <c r="M204" s="11" t="s">
        <v>20</v>
      </c>
    </row>
    <row r="205" spans="1:13" ht="15.75" thickTop="1" x14ac:dyDescent="0.25">
      <c r="B205" s="3"/>
      <c r="C205" s="3"/>
      <c r="E205" s="1"/>
      <c r="F205" s="1"/>
      <c r="G205" s="2"/>
      <c r="H205" s="2"/>
      <c r="J205" s="6">
        <v>0</v>
      </c>
      <c r="K205" s="1">
        <f t="shared" ref="K205:M207" si="10">(B206+B211+B216+B221+B226)/5</f>
        <v>0.72448499999999982</v>
      </c>
      <c r="L205" s="1">
        <f t="shared" si="10"/>
        <v>0.71083320000000005</v>
      </c>
      <c r="M205" s="1">
        <f t="shared" si="10"/>
        <v>0.7174761999999999</v>
      </c>
    </row>
    <row r="206" spans="1:13" x14ac:dyDescent="0.25">
      <c r="A206" s="10" t="s">
        <v>0</v>
      </c>
      <c r="B206" s="3">
        <v>0.73247499999999999</v>
      </c>
      <c r="C206" s="3">
        <v>0.71111100000000005</v>
      </c>
      <c r="D206">
        <v>0.72163500000000003</v>
      </c>
      <c r="E206" s="1">
        <v>1</v>
      </c>
      <c r="F206" s="1" t="s">
        <v>13</v>
      </c>
      <c r="G206" s="2" t="s">
        <v>16</v>
      </c>
      <c r="H206" s="2" t="s">
        <v>10</v>
      </c>
      <c r="J206" s="7">
        <v>1</v>
      </c>
      <c r="K206" s="1">
        <f t="shared" si="10"/>
        <v>0.7167498000000001</v>
      </c>
      <c r="L206" s="1">
        <f t="shared" si="10"/>
        <v>0.73000000000000009</v>
      </c>
      <c r="M206" s="1">
        <f t="shared" si="10"/>
        <v>0.72320519999999999</v>
      </c>
    </row>
    <row r="207" spans="1:13" x14ac:dyDescent="0.25">
      <c r="A207" s="10" t="s">
        <v>1</v>
      </c>
      <c r="B207" s="3">
        <v>0.71929799999999999</v>
      </c>
      <c r="C207" s="3">
        <v>0.74027799999999999</v>
      </c>
      <c r="D207">
        <v>0.72963699999999998</v>
      </c>
      <c r="E207" s="1">
        <v>1</v>
      </c>
      <c r="F207" s="1" t="s">
        <v>13</v>
      </c>
      <c r="G207" s="2" t="s">
        <v>16</v>
      </c>
      <c r="H207" s="2" t="s">
        <v>10</v>
      </c>
      <c r="J207" s="6" t="s">
        <v>17</v>
      </c>
      <c r="K207" s="1">
        <f t="shared" si="10"/>
        <v>0.72041659999999985</v>
      </c>
      <c r="L207" s="1">
        <f t="shared" si="10"/>
        <v>0.72041659999999985</v>
      </c>
      <c r="M207" s="1">
        <f t="shared" si="10"/>
        <v>0.72041659999999985</v>
      </c>
    </row>
    <row r="208" spans="1:13" x14ac:dyDescent="0.25">
      <c r="A208" s="10" t="s">
        <v>17</v>
      </c>
      <c r="B208" s="3">
        <v>0.72569399999999995</v>
      </c>
      <c r="C208" s="3">
        <v>0.72569399999999995</v>
      </c>
      <c r="D208">
        <v>0.72569399999999995</v>
      </c>
      <c r="E208" s="1">
        <v>1</v>
      </c>
      <c r="F208" s="1" t="s">
        <v>13</v>
      </c>
      <c r="G208" s="2" t="s">
        <v>16</v>
      </c>
      <c r="H208" s="2" t="s">
        <v>10</v>
      </c>
      <c r="J208" s="6"/>
    </row>
    <row r="209" spans="1:8" x14ac:dyDescent="0.25">
      <c r="B209" s="3"/>
      <c r="C209" s="3"/>
      <c r="E209" s="1"/>
      <c r="F209" s="1"/>
      <c r="G209" s="2"/>
      <c r="H209" s="2"/>
    </row>
    <row r="210" spans="1:8" x14ac:dyDescent="0.25">
      <c r="B210" s="3"/>
      <c r="C210" s="3"/>
      <c r="E210" s="1"/>
      <c r="F210" s="1"/>
      <c r="G210" s="2"/>
      <c r="H210" s="2"/>
    </row>
    <row r="211" spans="1:8" x14ac:dyDescent="0.25">
      <c r="A211" s="10" t="s">
        <v>0</v>
      </c>
      <c r="B211" s="3">
        <v>0.701183</v>
      </c>
      <c r="C211" s="3">
        <v>0.65833299999999995</v>
      </c>
      <c r="D211">
        <v>0.67908299999999999</v>
      </c>
      <c r="E211" s="1">
        <v>2</v>
      </c>
      <c r="F211" s="1" t="s">
        <v>13</v>
      </c>
      <c r="G211" s="2" t="s">
        <v>16</v>
      </c>
      <c r="H211" s="2" t="s">
        <v>10</v>
      </c>
    </row>
    <row r="212" spans="1:8" x14ac:dyDescent="0.25">
      <c r="A212" s="10" t="s">
        <v>1</v>
      </c>
      <c r="B212" s="3">
        <v>0.67801</v>
      </c>
      <c r="C212" s="3">
        <v>0.71944399999999997</v>
      </c>
      <c r="D212">
        <v>0.69811299999999998</v>
      </c>
      <c r="E212" s="1">
        <v>2</v>
      </c>
      <c r="F212" s="1" t="s">
        <v>13</v>
      </c>
      <c r="G212" s="2" t="s">
        <v>16</v>
      </c>
      <c r="H212" s="2" t="s">
        <v>10</v>
      </c>
    </row>
    <row r="213" spans="1:8" x14ac:dyDescent="0.25">
      <c r="A213" s="10" t="s">
        <v>17</v>
      </c>
      <c r="B213" s="3">
        <v>0.68888899999999997</v>
      </c>
      <c r="C213" s="3">
        <v>0.68888899999999997</v>
      </c>
      <c r="D213">
        <v>0.68888899999999997</v>
      </c>
      <c r="E213" s="1">
        <v>2</v>
      </c>
      <c r="F213" s="1" t="s">
        <v>13</v>
      </c>
      <c r="G213" s="2" t="s">
        <v>16</v>
      </c>
      <c r="H213" s="2" t="s">
        <v>10</v>
      </c>
    </row>
    <row r="214" spans="1:8" x14ac:dyDescent="0.25">
      <c r="B214" s="3"/>
      <c r="C214" s="3"/>
      <c r="E214" s="1"/>
      <c r="F214" s="1"/>
      <c r="G214" s="2"/>
      <c r="H214" s="2"/>
    </row>
    <row r="215" spans="1:8" x14ac:dyDescent="0.25">
      <c r="B215" s="3"/>
      <c r="C215" s="3"/>
      <c r="E215" s="1"/>
      <c r="F215" s="1"/>
      <c r="G215" s="2"/>
      <c r="H215" s="2"/>
    </row>
    <row r="216" spans="1:8" x14ac:dyDescent="0.25">
      <c r="A216" s="10" t="s">
        <v>0</v>
      </c>
      <c r="B216" s="3">
        <v>0.71488799999999997</v>
      </c>
      <c r="C216" s="3">
        <v>0.70694400000000002</v>
      </c>
      <c r="D216">
        <v>0.71089400000000003</v>
      </c>
      <c r="E216" s="1">
        <v>3</v>
      </c>
      <c r="F216" s="1" t="s">
        <v>13</v>
      </c>
      <c r="G216" s="2" t="s">
        <v>16</v>
      </c>
      <c r="H216" s="2" t="s">
        <v>10</v>
      </c>
    </row>
    <row r="217" spans="1:8" x14ac:dyDescent="0.25">
      <c r="A217" s="10" t="s">
        <v>1</v>
      </c>
      <c r="B217" s="3">
        <v>0.71016500000000005</v>
      </c>
      <c r="C217" s="3">
        <v>0.71805600000000003</v>
      </c>
      <c r="D217">
        <v>0.71408799999999995</v>
      </c>
      <c r="E217" s="1">
        <v>3</v>
      </c>
      <c r="F217" s="1" t="s">
        <v>13</v>
      </c>
      <c r="G217" s="2" t="s">
        <v>16</v>
      </c>
      <c r="H217" s="2" t="s">
        <v>10</v>
      </c>
    </row>
    <row r="218" spans="1:8" x14ac:dyDescent="0.25">
      <c r="A218" s="10" t="s">
        <v>17</v>
      </c>
      <c r="B218" s="3">
        <v>0.71250000000000002</v>
      </c>
      <c r="C218" s="3">
        <v>0.71250000000000002</v>
      </c>
      <c r="D218">
        <v>0.71250000000000002</v>
      </c>
      <c r="E218" s="1">
        <v>3</v>
      </c>
      <c r="F218" s="1" t="s">
        <v>13</v>
      </c>
      <c r="G218" s="2" t="s">
        <v>16</v>
      </c>
      <c r="H218" s="2" t="s">
        <v>10</v>
      </c>
    </row>
    <row r="219" spans="1:8" x14ac:dyDescent="0.25">
      <c r="B219" s="3"/>
      <c r="C219" s="3"/>
      <c r="E219" s="1"/>
      <c r="F219" s="1"/>
      <c r="G219" s="2"/>
      <c r="H219" s="2"/>
    </row>
    <row r="220" spans="1:8" x14ac:dyDescent="0.25">
      <c r="B220" s="3"/>
      <c r="C220" s="3"/>
      <c r="E220" s="1"/>
      <c r="F220" s="1"/>
      <c r="G220" s="2"/>
      <c r="H220" s="2"/>
    </row>
    <row r="221" spans="1:8" x14ac:dyDescent="0.25">
      <c r="A221" s="10" t="s">
        <v>0</v>
      </c>
      <c r="B221" s="3">
        <v>0.72913799999999995</v>
      </c>
      <c r="C221" s="3">
        <v>0.74027799999999999</v>
      </c>
      <c r="D221">
        <v>0.73466600000000004</v>
      </c>
      <c r="E221" s="1">
        <v>4</v>
      </c>
      <c r="F221" s="1" t="s">
        <v>13</v>
      </c>
      <c r="G221" s="2" t="s">
        <v>16</v>
      </c>
      <c r="H221" s="2" t="s">
        <v>10</v>
      </c>
    </row>
    <row r="222" spans="1:8" x14ac:dyDescent="0.25">
      <c r="A222" s="10" t="s">
        <v>1</v>
      </c>
      <c r="B222" s="3">
        <v>0.73624800000000001</v>
      </c>
      <c r="C222" s="3">
        <v>0.72499999999999998</v>
      </c>
      <c r="D222">
        <v>0.73058100000000004</v>
      </c>
      <c r="E222" s="1">
        <v>4</v>
      </c>
      <c r="F222" s="1" t="s">
        <v>13</v>
      </c>
      <c r="G222" s="2" t="s">
        <v>16</v>
      </c>
      <c r="H222" s="2" t="s">
        <v>10</v>
      </c>
    </row>
    <row r="223" spans="1:8" x14ac:dyDescent="0.25">
      <c r="A223" s="10" t="s">
        <v>17</v>
      </c>
      <c r="B223" s="3">
        <v>0.73263900000000004</v>
      </c>
      <c r="C223" s="3">
        <v>0.73263900000000004</v>
      </c>
      <c r="D223">
        <v>0.73263900000000004</v>
      </c>
      <c r="E223" s="1">
        <v>4</v>
      </c>
      <c r="F223" s="1" t="s">
        <v>13</v>
      </c>
      <c r="G223" s="2" t="s">
        <v>16</v>
      </c>
      <c r="H223" s="2" t="s">
        <v>10</v>
      </c>
    </row>
    <row r="224" spans="1:8" x14ac:dyDescent="0.25">
      <c r="B224" s="3"/>
      <c r="C224" s="3"/>
      <c r="E224" s="1"/>
      <c r="F224" s="1"/>
      <c r="G224" s="2"/>
      <c r="H224" s="2"/>
    </row>
    <row r="225" spans="1:13" x14ac:dyDescent="0.25">
      <c r="B225" s="3"/>
      <c r="C225" s="3"/>
      <c r="E225" s="1"/>
      <c r="F225" s="1"/>
      <c r="G225" s="2"/>
      <c r="H225" s="2"/>
    </row>
    <row r="226" spans="1:13" x14ac:dyDescent="0.25">
      <c r="A226" s="10" t="s">
        <v>0</v>
      </c>
      <c r="B226" s="3">
        <v>0.74474099999999999</v>
      </c>
      <c r="C226" s="3">
        <v>0.73750000000000004</v>
      </c>
      <c r="D226">
        <v>0.74110299999999996</v>
      </c>
      <c r="E226" s="1">
        <v>5</v>
      </c>
      <c r="F226" s="1" t="s">
        <v>13</v>
      </c>
      <c r="G226" s="2" t="s">
        <v>16</v>
      </c>
      <c r="H226" s="2" t="s">
        <v>10</v>
      </c>
    </row>
    <row r="227" spans="1:13" x14ac:dyDescent="0.25">
      <c r="A227" s="10" t="s">
        <v>1</v>
      </c>
      <c r="B227" s="3">
        <v>0.74002800000000002</v>
      </c>
      <c r="C227" s="3">
        <v>0.74722200000000005</v>
      </c>
      <c r="D227">
        <v>0.74360700000000002</v>
      </c>
      <c r="E227" s="1">
        <v>5</v>
      </c>
      <c r="F227" s="1" t="s">
        <v>13</v>
      </c>
      <c r="G227" s="2" t="s">
        <v>16</v>
      </c>
      <c r="H227" s="2" t="s">
        <v>10</v>
      </c>
    </row>
    <row r="228" spans="1:13" x14ac:dyDescent="0.25">
      <c r="A228" s="10" t="s">
        <v>17</v>
      </c>
      <c r="B228" s="3">
        <v>0.74236100000000005</v>
      </c>
      <c r="C228" s="3">
        <v>0.74236100000000005</v>
      </c>
      <c r="D228">
        <v>0.74236100000000005</v>
      </c>
      <c r="E228" s="1">
        <v>5</v>
      </c>
      <c r="F228" s="1" t="s">
        <v>13</v>
      </c>
      <c r="G228" s="2" t="s">
        <v>16</v>
      </c>
      <c r="H228" s="2" t="s">
        <v>10</v>
      </c>
    </row>
    <row r="229" spans="1:13" ht="15.75" thickBot="1" x14ac:dyDescent="0.3">
      <c r="B229" s="3"/>
      <c r="C229" s="3"/>
      <c r="E229" s="1"/>
      <c r="F229" s="1"/>
      <c r="G229" s="2"/>
      <c r="H229" s="2"/>
      <c r="K229" s="11" t="s">
        <v>18</v>
      </c>
      <c r="L229" s="11" t="s">
        <v>19</v>
      </c>
      <c r="M229" s="11" t="s">
        <v>20</v>
      </c>
    </row>
    <row r="230" spans="1:13" ht="15.75" thickTop="1" x14ac:dyDescent="0.25">
      <c r="B230" s="3"/>
      <c r="C230" s="3"/>
      <c r="E230" s="1"/>
      <c r="F230" s="1"/>
      <c r="G230" s="2"/>
      <c r="H230" s="2"/>
      <c r="J230" s="6">
        <v>0</v>
      </c>
      <c r="K230" s="1">
        <f t="shared" ref="K230:M232" si="11">(B231+B236+B241+B246+B251)/5</f>
        <v>0.72448499999999982</v>
      </c>
      <c r="L230" s="1">
        <f t="shared" si="11"/>
        <v>0.71083320000000005</v>
      </c>
      <c r="M230" s="1">
        <f t="shared" si="11"/>
        <v>0.7174761999999999</v>
      </c>
    </row>
    <row r="231" spans="1:13" x14ac:dyDescent="0.25">
      <c r="A231" s="10" t="s">
        <v>0</v>
      </c>
      <c r="B231" s="3">
        <v>0.73247499999999999</v>
      </c>
      <c r="C231" s="3">
        <v>0.71111100000000005</v>
      </c>
      <c r="D231">
        <v>0.72163500000000003</v>
      </c>
      <c r="E231" s="1">
        <v>1</v>
      </c>
      <c r="F231" s="1" t="s">
        <v>13</v>
      </c>
      <c r="G231" s="2" t="s">
        <v>16</v>
      </c>
      <c r="H231" s="2" t="s">
        <v>11</v>
      </c>
      <c r="J231" s="7">
        <v>1</v>
      </c>
      <c r="K231" s="1">
        <f t="shared" si="11"/>
        <v>0.7167498000000001</v>
      </c>
      <c r="L231" s="1">
        <f t="shared" si="11"/>
        <v>0.73000000000000009</v>
      </c>
      <c r="M231" s="1">
        <f t="shared" si="11"/>
        <v>0.72320519999999999</v>
      </c>
    </row>
    <row r="232" spans="1:13" x14ac:dyDescent="0.25">
      <c r="A232" s="10" t="s">
        <v>1</v>
      </c>
      <c r="B232" s="3">
        <v>0.71929799999999999</v>
      </c>
      <c r="C232" s="3">
        <v>0.74027799999999999</v>
      </c>
      <c r="D232">
        <v>0.72963699999999998</v>
      </c>
      <c r="E232" s="1">
        <v>1</v>
      </c>
      <c r="F232" s="1" t="s">
        <v>13</v>
      </c>
      <c r="G232" s="2" t="s">
        <v>16</v>
      </c>
      <c r="H232" s="2" t="s">
        <v>11</v>
      </c>
      <c r="J232" s="6" t="s">
        <v>17</v>
      </c>
      <c r="K232" s="1">
        <f t="shared" si="11"/>
        <v>0.72041659999999985</v>
      </c>
      <c r="L232" s="1">
        <f t="shared" si="11"/>
        <v>0.72041659999999985</v>
      </c>
      <c r="M232" s="1">
        <f t="shared" si="11"/>
        <v>0.72041659999999985</v>
      </c>
    </row>
    <row r="233" spans="1:13" x14ac:dyDescent="0.25">
      <c r="A233" s="10" t="s">
        <v>17</v>
      </c>
      <c r="B233" s="3">
        <v>0.72569399999999995</v>
      </c>
      <c r="C233" s="3">
        <v>0.72569399999999995</v>
      </c>
      <c r="D233">
        <v>0.72569399999999995</v>
      </c>
      <c r="E233" s="1">
        <v>1</v>
      </c>
      <c r="F233" s="1" t="s">
        <v>13</v>
      </c>
      <c r="G233" s="2" t="s">
        <v>16</v>
      </c>
      <c r="H233" s="2" t="s">
        <v>11</v>
      </c>
      <c r="J233" s="6"/>
    </row>
    <row r="234" spans="1:13" x14ac:dyDescent="0.25">
      <c r="B234" s="3"/>
      <c r="C234" s="3"/>
      <c r="E234" s="1"/>
      <c r="F234" s="1"/>
      <c r="G234" s="2"/>
      <c r="H234" s="2"/>
    </row>
    <row r="235" spans="1:13" x14ac:dyDescent="0.25">
      <c r="B235" s="3"/>
      <c r="C235" s="3"/>
      <c r="E235" s="1"/>
      <c r="F235" s="1"/>
      <c r="G235" s="2"/>
      <c r="H235" s="2"/>
    </row>
    <row r="236" spans="1:13" x14ac:dyDescent="0.25">
      <c r="A236" s="10" t="s">
        <v>0</v>
      </c>
      <c r="B236" s="3">
        <v>0.701183</v>
      </c>
      <c r="C236" s="3">
        <v>0.65833299999999995</v>
      </c>
      <c r="D236">
        <v>0.67908299999999999</v>
      </c>
      <c r="E236" s="1">
        <v>2</v>
      </c>
      <c r="F236" s="1" t="s">
        <v>13</v>
      </c>
      <c r="G236" s="2" t="s">
        <v>16</v>
      </c>
      <c r="H236" s="2" t="s">
        <v>11</v>
      </c>
    </row>
    <row r="237" spans="1:13" x14ac:dyDescent="0.25">
      <c r="A237" s="10" t="s">
        <v>1</v>
      </c>
      <c r="B237" s="3">
        <v>0.67801</v>
      </c>
      <c r="C237" s="3">
        <v>0.71944399999999997</v>
      </c>
      <c r="D237">
        <v>0.69811299999999998</v>
      </c>
      <c r="E237" s="1">
        <v>2</v>
      </c>
      <c r="F237" s="1" t="s">
        <v>13</v>
      </c>
      <c r="G237" s="2" t="s">
        <v>16</v>
      </c>
      <c r="H237" s="2" t="s">
        <v>11</v>
      </c>
    </row>
    <row r="238" spans="1:13" x14ac:dyDescent="0.25">
      <c r="A238" s="10" t="s">
        <v>17</v>
      </c>
      <c r="B238" s="3">
        <v>0.68888899999999997</v>
      </c>
      <c r="C238" s="3">
        <v>0.68888899999999997</v>
      </c>
      <c r="D238">
        <v>0.68888899999999997</v>
      </c>
      <c r="E238" s="1">
        <v>2</v>
      </c>
      <c r="F238" s="1" t="s">
        <v>13</v>
      </c>
      <c r="G238" s="2" t="s">
        <v>16</v>
      </c>
      <c r="H238" s="2" t="s">
        <v>11</v>
      </c>
    </row>
    <row r="239" spans="1:13" x14ac:dyDescent="0.25">
      <c r="B239" s="3"/>
      <c r="C239" s="3"/>
      <c r="E239" s="1"/>
      <c r="F239" s="1"/>
      <c r="G239" s="2"/>
      <c r="H239" s="2"/>
    </row>
    <row r="240" spans="1:13" x14ac:dyDescent="0.25">
      <c r="B240" s="3"/>
      <c r="C240" s="3"/>
      <c r="E240" s="1"/>
      <c r="F240" s="1"/>
      <c r="G240" s="2"/>
      <c r="H240" s="2"/>
    </row>
    <row r="241" spans="1:8" x14ac:dyDescent="0.25">
      <c r="A241" s="10" t="s">
        <v>0</v>
      </c>
      <c r="B241" s="3">
        <v>0.71488799999999997</v>
      </c>
      <c r="C241" s="3">
        <v>0.70694400000000002</v>
      </c>
      <c r="D241">
        <v>0.71089400000000003</v>
      </c>
      <c r="E241" s="1">
        <v>3</v>
      </c>
      <c r="F241" s="1" t="s">
        <v>13</v>
      </c>
      <c r="G241" s="2" t="s">
        <v>16</v>
      </c>
      <c r="H241" s="2" t="s">
        <v>11</v>
      </c>
    </row>
    <row r="242" spans="1:8" x14ac:dyDescent="0.25">
      <c r="A242" s="10" t="s">
        <v>1</v>
      </c>
      <c r="B242" s="3">
        <v>0.71016500000000005</v>
      </c>
      <c r="C242" s="3">
        <v>0.71805600000000003</v>
      </c>
      <c r="D242">
        <v>0.71408799999999995</v>
      </c>
      <c r="E242" s="1">
        <v>3</v>
      </c>
      <c r="F242" s="1" t="s">
        <v>13</v>
      </c>
      <c r="G242" s="2" t="s">
        <v>16</v>
      </c>
      <c r="H242" s="2" t="s">
        <v>11</v>
      </c>
    </row>
    <row r="243" spans="1:8" x14ac:dyDescent="0.25">
      <c r="A243" s="10" t="s">
        <v>17</v>
      </c>
      <c r="B243" s="3">
        <v>0.71250000000000002</v>
      </c>
      <c r="C243" s="3">
        <v>0.71250000000000002</v>
      </c>
      <c r="D243">
        <v>0.71250000000000002</v>
      </c>
      <c r="E243" s="1">
        <v>3</v>
      </c>
      <c r="F243" s="1" t="s">
        <v>13</v>
      </c>
      <c r="G243" s="2" t="s">
        <v>16</v>
      </c>
      <c r="H243" s="2" t="s">
        <v>11</v>
      </c>
    </row>
    <row r="244" spans="1:8" x14ac:dyDescent="0.25">
      <c r="B244" s="3"/>
      <c r="C244" s="3"/>
      <c r="E244" s="1"/>
      <c r="F244" s="1"/>
      <c r="G244" s="2"/>
      <c r="H244" s="2"/>
    </row>
    <row r="245" spans="1:8" x14ac:dyDescent="0.25">
      <c r="B245" s="3"/>
      <c r="C245" s="3"/>
      <c r="E245" s="1"/>
      <c r="F245" s="1"/>
      <c r="G245" s="2"/>
      <c r="H245" s="2"/>
    </row>
    <row r="246" spans="1:8" x14ac:dyDescent="0.25">
      <c r="A246" s="10" t="s">
        <v>0</v>
      </c>
      <c r="B246" s="3">
        <v>0.72913799999999995</v>
      </c>
      <c r="C246" s="3">
        <v>0.74027799999999999</v>
      </c>
      <c r="D246">
        <v>0.73466600000000004</v>
      </c>
      <c r="E246" s="1">
        <v>4</v>
      </c>
      <c r="F246" s="1" t="s">
        <v>13</v>
      </c>
      <c r="G246" s="2" t="s">
        <v>16</v>
      </c>
      <c r="H246" s="2" t="s">
        <v>11</v>
      </c>
    </row>
    <row r="247" spans="1:8" x14ac:dyDescent="0.25">
      <c r="A247" s="10" t="s">
        <v>1</v>
      </c>
      <c r="B247" s="3">
        <v>0.73624800000000001</v>
      </c>
      <c r="C247" s="3">
        <v>0.72499999999999998</v>
      </c>
      <c r="D247">
        <v>0.73058100000000004</v>
      </c>
      <c r="E247" s="1">
        <v>4</v>
      </c>
      <c r="F247" s="1" t="s">
        <v>13</v>
      </c>
      <c r="G247" s="2" t="s">
        <v>16</v>
      </c>
      <c r="H247" s="2" t="s">
        <v>11</v>
      </c>
    </row>
    <row r="248" spans="1:8" x14ac:dyDescent="0.25">
      <c r="A248" s="10" t="s">
        <v>17</v>
      </c>
      <c r="B248" s="3">
        <v>0.73263900000000004</v>
      </c>
      <c r="C248" s="3">
        <v>0.73263900000000004</v>
      </c>
      <c r="D248">
        <v>0.73263900000000004</v>
      </c>
      <c r="E248" s="1">
        <v>4</v>
      </c>
      <c r="F248" s="1" t="s">
        <v>13</v>
      </c>
      <c r="G248" s="2" t="s">
        <v>16</v>
      </c>
      <c r="H248" s="2" t="s">
        <v>11</v>
      </c>
    </row>
    <row r="249" spans="1:8" x14ac:dyDescent="0.25">
      <c r="B249" s="3"/>
      <c r="C249" s="3"/>
      <c r="E249" s="1"/>
      <c r="F249" s="1"/>
      <c r="G249" s="2"/>
      <c r="H249" s="2"/>
    </row>
    <row r="250" spans="1:8" x14ac:dyDescent="0.25">
      <c r="B250" s="3"/>
      <c r="C250" s="3"/>
      <c r="E250" s="1"/>
      <c r="F250" s="1"/>
      <c r="G250" s="2"/>
      <c r="H250" s="2"/>
    </row>
    <row r="251" spans="1:8" x14ac:dyDescent="0.25">
      <c r="A251" s="10" t="s">
        <v>0</v>
      </c>
      <c r="B251" s="3">
        <v>0.74474099999999999</v>
      </c>
      <c r="C251" s="3">
        <v>0.73750000000000004</v>
      </c>
      <c r="D251">
        <v>0.74110299999999996</v>
      </c>
      <c r="E251" s="1">
        <v>5</v>
      </c>
      <c r="F251" s="1" t="s">
        <v>13</v>
      </c>
      <c r="G251" s="2" t="s">
        <v>16</v>
      </c>
      <c r="H251" s="2" t="s">
        <v>11</v>
      </c>
    </row>
    <row r="252" spans="1:8" x14ac:dyDescent="0.25">
      <c r="A252" s="10" t="s">
        <v>1</v>
      </c>
      <c r="B252" s="3">
        <v>0.74002800000000002</v>
      </c>
      <c r="C252" s="3">
        <v>0.74722200000000005</v>
      </c>
      <c r="D252">
        <v>0.74360700000000002</v>
      </c>
      <c r="E252" s="1">
        <v>5</v>
      </c>
      <c r="F252" s="1" t="s">
        <v>13</v>
      </c>
      <c r="G252" s="2" t="s">
        <v>16</v>
      </c>
      <c r="H252" s="2" t="s">
        <v>11</v>
      </c>
    </row>
    <row r="253" spans="1:8" x14ac:dyDescent="0.25">
      <c r="A253" s="10" t="s">
        <v>17</v>
      </c>
      <c r="B253" s="3">
        <v>0.74236100000000005</v>
      </c>
      <c r="C253" s="3">
        <v>0.74236100000000005</v>
      </c>
      <c r="D253">
        <v>0.74236100000000005</v>
      </c>
      <c r="E253" s="1">
        <v>5</v>
      </c>
      <c r="F253" s="1" t="s">
        <v>13</v>
      </c>
      <c r="G253" s="2" t="s">
        <v>16</v>
      </c>
      <c r="H253" s="2" t="s">
        <v>11</v>
      </c>
    </row>
    <row r="254" spans="1:8" x14ac:dyDescent="0.25">
      <c r="B254" s="3"/>
      <c r="C254" s="3"/>
      <c r="E254" s="1"/>
      <c r="F254" s="1"/>
      <c r="G254" s="2"/>
      <c r="H254" s="2"/>
    </row>
    <row r="255" spans="1:8" x14ac:dyDescent="0.25">
      <c r="B255" s="3"/>
      <c r="C255" s="3"/>
      <c r="E255" s="1"/>
      <c r="F255" s="1"/>
      <c r="G255" s="2"/>
      <c r="H255" s="2"/>
    </row>
    <row r="256" spans="1:8" x14ac:dyDescent="0.25">
      <c r="B256" s="3"/>
      <c r="E256" s="1"/>
      <c r="F256" s="1"/>
      <c r="G256" s="2"/>
      <c r="H256" s="2"/>
    </row>
    <row r="257" spans="1:13" ht="15.75" thickBot="1" x14ac:dyDescent="0.3">
      <c r="B257" s="3"/>
      <c r="E257" s="1"/>
      <c r="F257" s="1"/>
      <c r="G257" s="2"/>
      <c r="H257" s="2"/>
      <c r="K257" s="11" t="s">
        <v>18</v>
      </c>
      <c r="L257" s="11" t="s">
        <v>19</v>
      </c>
      <c r="M257" s="11" t="s">
        <v>20</v>
      </c>
    </row>
    <row r="258" spans="1:13" ht="15.75" thickTop="1" x14ac:dyDescent="0.25">
      <c r="B258" s="4" t="s">
        <v>18</v>
      </c>
      <c r="C258" s="4" t="s">
        <v>19</v>
      </c>
      <c r="D258" s="4" t="s">
        <v>20</v>
      </c>
      <c r="E258" s="4" t="s">
        <v>6</v>
      </c>
      <c r="F258" s="4" t="s">
        <v>3</v>
      </c>
      <c r="G258" s="5" t="s">
        <v>4</v>
      </c>
      <c r="H258" s="5" t="s">
        <v>7</v>
      </c>
      <c r="J258" s="6">
        <v>0</v>
      </c>
      <c r="K258" s="1">
        <f t="shared" ref="K258:M260" si="12">(B259+B264+B269+B274+B279)/5</f>
        <v>0.87357319999999983</v>
      </c>
      <c r="L258" s="1">
        <f t="shared" si="12"/>
        <v>0.89222219999999997</v>
      </c>
      <c r="M258" s="1">
        <f t="shared" si="12"/>
        <v>0.88212460000000004</v>
      </c>
    </row>
    <row r="259" spans="1:13" x14ac:dyDescent="0.25">
      <c r="A259" s="10" t="s">
        <v>0</v>
      </c>
      <c r="B259" s="3">
        <v>0.88800000000000001</v>
      </c>
      <c r="C259" s="3">
        <v>0.92500000000000004</v>
      </c>
      <c r="D259">
        <v>0.90612199999999998</v>
      </c>
      <c r="E259" s="1">
        <v>1</v>
      </c>
      <c r="F259" s="1" t="s">
        <v>14</v>
      </c>
      <c r="G259" s="2" t="s">
        <v>16</v>
      </c>
      <c r="H259" s="2" t="s">
        <v>8</v>
      </c>
      <c r="J259" s="7">
        <v>1</v>
      </c>
      <c r="K259" s="1">
        <f t="shared" si="12"/>
        <v>0.89208639999999995</v>
      </c>
      <c r="L259" s="1">
        <f t="shared" si="12"/>
        <v>0.87083340000000009</v>
      </c>
      <c r="M259" s="1">
        <f t="shared" si="12"/>
        <v>0.88069179999999991</v>
      </c>
    </row>
    <row r="260" spans="1:13" x14ac:dyDescent="0.25">
      <c r="A260" s="10" t="s">
        <v>1</v>
      </c>
      <c r="B260" s="3">
        <v>0.92173899999999998</v>
      </c>
      <c r="C260" s="3">
        <v>0.88333300000000003</v>
      </c>
      <c r="D260">
        <v>0.90212800000000004</v>
      </c>
      <c r="E260" s="1">
        <v>1</v>
      </c>
      <c r="F260" s="1" t="s">
        <v>14</v>
      </c>
      <c r="G260" s="2" t="s">
        <v>16</v>
      </c>
      <c r="H260" s="2" t="s">
        <v>8</v>
      </c>
      <c r="J260" s="6" t="s">
        <v>17</v>
      </c>
      <c r="K260" s="1">
        <f t="shared" si="12"/>
        <v>0.88152800000000009</v>
      </c>
      <c r="L260" s="1">
        <f t="shared" si="12"/>
        <v>0.88152800000000009</v>
      </c>
      <c r="M260" s="1">
        <f t="shared" si="12"/>
        <v>0.88152800000000009</v>
      </c>
    </row>
    <row r="261" spans="1:13" x14ac:dyDescent="0.25">
      <c r="A261" s="10" t="s">
        <v>17</v>
      </c>
      <c r="B261" s="3">
        <v>0.90416700000000005</v>
      </c>
      <c r="C261" s="3">
        <v>0.90416700000000005</v>
      </c>
      <c r="D261">
        <v>0.90416700000000005</v>
      </c>
      <c r="E261" s="1">
        <v>1</v>
      </c>
      <c r="F261" s="1" t="s">
        <v>14</v>
      </c>
      <c r="G261" s="2" t="s">
        <v>16</v>
      </c>
      <c r="H261" s="2" t="s">
        <v>8</v>
      </c>
      <c r="J261" s="6"/>
    </row>
    <row r="262" spans="1:13" x14ac:dyDescent="0.25">
      <c r="B262" s="3"/>
      <c r="C262" s="3"/>
      <c r="E262" s="1"/>
      <c r="F262" s="1"/>
      <c r="G262" s="2"/>
      <c r="H262" s="2"/>
    </row>
    <row r="263" spans="1:13" x14ac:dyDescent="0.25">
      <c r="B263" s="3"/>
      <c r="C263" s="3"/>
      <c r="E263" s="1"/>
      <c r="F263" s="1"/>
      <c r="G263" s="2"/>
      <c r="H263" s="2"/>
    </row>
    <row r="264" spans="1:13" x14ac:dyDescent="0.25">
      <c r="A264" s="10" t="s">
        <v>0</v>
      </c>
      <c r="B264" s="3">
        <v>0.86910200000000004</v>
      </c>
      <c r="C264" s="3">
        <v>0.79305599999999998</v>
      </c>
      <c r="D264">
        <v>0.82933900000000005</v>
      </c>
      <c r="E264" s="1">
        <v>2</v>
      </c>
      <c r="F264" s="1" t="s">
        <v>14</v>
      </c>
      <c r="G264" s="2" t="s">
        <v>16</v>
      </c>
      <c r="H264" s="2" t="s">
        <v>8</v>
      </c>
    </row>
    <row r="265" spans="1:13" x14ac:dyDescent="0.25">
      <c r="A265" s="10" t="s">
        <v>1</v>
      </c>
      <c r="B265" s="3">
        <v>0.80970600000000004</v>
      </c>
      <c r="C265" s="3">
        <v>0.88055600000000001</v>
      </c>
      <c r="D265">
        <v>0.84364600000000001</v>
      </c>
      <c r="E265" s="1">
        <v>2</v>
      </c>
      <c r="F265" s="1" t="s">
        <v>14</v>
      </c>
      <c r="G265" s="2" t="s">
        <v>16</v>
      </c>
      <c r="H265" s="2" t="s">
        <v>8</v>
      </c>
    </row>
    <row r="266" spans="1:13" x14ac:dyDescent="0.25">
      <c r="A266" s="10" t="s">
        <v>17</v>
      </c>
      <c r="B266" s="3">
        <v>0.83680600000000005</v>
      </c>
      <c r="C266" s="3">
        <v>0.83680600000000005</v>
      </c>
      <c r="D266">
        <v>0.83680600000000005</v>
      </c>
      <c r="E266" s="1">
        <v>2</v>
      </c>
      <c r="F266" s="1" t="s">
        <v>14</v>
      </c>
      <c r="G266" s="2" t="s">
        <v>16</v>
      </c>
      <c r="H266" s="2" t="s">
        <v>8</v>
      </c>
    </row>
    <row r="267" spans="1:13" x14ac:dyDescent="0.25">
      <c r="B267" s="3"/>
      <c r="C267" s="3"/>
      <c r="E267" s="1"/>
      <c r="F267" s="1"/>
      <c r="G267" s="2"/>
      <c r="H267" s="2"/>
    </row>
    <row r="268" spans="1:13" x14ac:dyDescent="0.25">
      <c r="B268" s="3"/>
      <c r="C268" s="3"/>
      <c r="E268" s="1"/>
      <c r="F268" s="1"/>
      <c r="G268" s="2"/>
      <c r="H268" s="2"/>
    </row>
    <row r="269" spans="1:13" x14ac:dyDescent="0.25">
      <c r="A269" s="10" t="s">
        <v>0</v>
      </c>
      <c r="B269" s="3">
        <v>0.85546900000000003</v>
      </c>
      <c r="C269" s="3">
        <v>0.91249999999999998</v>
      </c>
      <c r="D269">
        <v>0.88306499999999999</v>
      </c>
      <c r="E269" s="1">
        <v>3</v>
      </c>
      <c r="F269" s="1" t="s">
        <v>14</v>
      </c>
      <c r="G269" s="2" t="s">
        <v>16</v>
      </c>
      <c r="H269" s="2" t="s">
        <v>8</v>
      </c>
    </row>
    <row r="270" spans="1:13" x14ac:dyDescent="0.25">
      <c r="A270" s="10" t="s">
        <v>1</v>
      </c>
      <c r="B270" s="3">
        <v>0.90625</v>
      </c>
      <c r="C270" s="3">
        <v>0.84583299999999995</v>
      </c>
      <c r="D270">
        <v>0.875</v>
      </c>
      <c r="E270" s="1">
        <v>3</v>
      </c>
      <c r="F270" s="1" t="s">
        <v>14</v>
      </c>
      <c r="G270" s="2" t="s">
        <v>16</v>
      </c>
      <c r="H270" s="2" t="s">
        <v>8</v>
      </c>
    </row>
    <row r="271" spans="1:13" x14ac:dyDescent="0.25">
      <c r="A271" s="10" t="s">
        <v>17</v>
      </c>
      <c r="B271" s="3">
        <v>0.87916700000000003</v>
      </c>
      <c r="C271" s="3">
        <v>0.87916700000000003</v>
      </c>
      <c r="D271">
        <v>0.87916700000000003</v>
      </c>
      <c r="E271" s="1">
        <v>3</v>
      </c>
      <c r="F271" s="1" t="s">
        <v>14</v>
      </c>
      <c r="G271" s="2" t="s">
        <v>16</v>
      </c>
      <c r="H271" s="2" t="s">
        <v>8</v>
      </c>
    </row>
    <row r="272" spans="1:13" x14ac:dyDescent="0.25">
      <c r="B272" s="3"/>
      <c r="C272" s="3"/>
      <c r="E272" s="1"/>
      <c r="F272" s="1"/>
      <c r="G272" s="2"/>
      <c r="H272" s="2"/>
    </row>
    <row r="273" spans="1:13" x14ac:dyDescent="0.25">
      <c r="B273" s="3"/>
      <c r="C273" s="3"/>
      <c r="E273" s="1"/>
      <c r="F273" s="1"/>
      <c r="G273" s="2"/>
      <c r="H273" s="2"/>
    </row>
    <row r="274" spans="1:13" x14ac:dyDescent="0.25">
      <c r="A274" s="10" t="s">
        <v>0</v>
      </c>
      <c r="B274" s="3">
        <v>0.89381699999999997</v>
      </c>
      <c r="C274" s="3">
        <v>0.92361099999999996</v>
      </c>
      <c r="D274">
        <v>0.90847</v>
      </c>
      <c r="E274" s="1">
        <v>4</v>
      </c>
      <c r="F274" s="1" t="s">
        <v>14</v>
      </c>
      <c r="G274" s="2" t="s">
        <v>16</v>
      </c>
      <c r="H274" s="2" t="s">
        <v>8</v>
      </c>
    </row>
    <row r="275" spans="1:13" x14ac:dyDescent="0.25">
      <c r="A275" s="10" t="s">
        <v>1</v>
      </c>
      <c r="B275" s="3">
        <v>0.92097700000000005</v>
      </c>
      <c r="C275" s="3">
        <v>0.89027800000000001</v>
      </c>
      <c r="D275">
        <v>0.90536700000000003</v>
      </c>
      <c r="E275" s="1">
        <v>4</v>
      </c>
      <c r="F275" s="1" t="s">
        <v>14</v>
      </c>
      <c r="G275" s="2" t="s">
        <v>16</v>
      </c>
      <c r="H275" s="2" t="s">
        <v>8</v>
      </c>
    </row>
    <row r="276" spans="1:13" x14ac:dyDescent="0.25">
      <c r="A276" s="10" t="s">
        <v>17</v>
      </c>
      <c r="B276" s="3">
        <v>0.90694399999999997</v>
      </c>
      <c r="C276" s="3">
        <v>0.90694399999999997</v>
      </c>
      <c r="D276">
        <v>0.90694399999999997</v>
      </c>
      <c r="E276" s="1">
        <v>4</v>
      </c>
      <c r="F276" s="1" t="s">
        <v>14</v>
      </c>
      <c r="G276" s="2" t="s">
        <v>16</v>
      </c>
      <c r="H276" s="2" t="s">
        <v>8</v>
      </c>
    </row>
    <row r="277" spans="1:13" x14ac:dyDescent="0.25">
      <c r="B277" s="3"/>
      <c r="C277" s="3"/>
      <c r="E277" s="1"/>
      <c r="F277" s="1"/>
      <c r="G277" s="2"/>
      <c r="H277" s="2"/>
    </row>
    <row r="278" spans="1:13" x14ac:dyDescent="0.25">
      <c r="B278" s="3"/>
      <c r="C278" s="3"/>
      <c r="E278" s="1"/>
      <c r="F278" s="1"/>
      <c r="G278" s="2"/>
      <c r="H278" s="2"/>
    </row>
    <row r="279" spans="1:13" x14ac:dyDescent="0.25">
      <c r="A279" s="10" t="s">
        <v>0</v>
      </c>
      <c r="B279" s="3">
        <v>0.86147799999999997</v>
      </c>
      <c r="C279" s="3">
        <v>0.90694399999999997</v>
      </c>
      <c r="D279">
        <v>0.88362700000000005</v>
      </c>
      <c r="E279" s="1">
        <v>5</v>
      </c>
      <c r="F279" s="1" t="s">
        <v>14</v>
      </c>
      <c r="G279" s="2" t="s">
        <v>16</v>
      </c>
      <c r="H279" s="2" t="s">
        <v>8</v>
      </c>
    </row>
    <row r="280" spans="1:13" x14ac:dyDescent="0.25">
      <c r="A280" s="10" t="s">
        <v>1</v>
      </c>
      <c r="B280" s="3">
        <v>0.90176000000000001</v>
      </c>
      <c r="C280" s="3">
        <v>0.85416700000000001</v>
      </c>
      <c r="D280">
        <v>0.87731800000000004</v>
      </c>
      <c r="E280" s="1">
        <v>5</v>
      </c>
      <c r="F280" s="1" t="s">
        <v>14</v>
      </c>
      <c r="G280" s="2" t="s">
        <v>16</v>
      </c>
      <c r="H280" s="2" t="s">
        <v>8</v>
      </c>
    </row>
    <row r="281" spans="1:13" x14ac:dyDescent="0.25">
      <c r="A281" s="10" t="s">
        <v>17</v>
      </c>
      <c r="B281" s="3">
        <v>0.88055600000000001</v>
      </c>
      <c r="C281" s="3">
        <v>0.88055600000000001</v>
      </c>
      <c r="D281">
        <v>0.88055600000000001</v>
      </c>
      <c r="E281" s="1">
        <v>5</v>
      </c>
      <c r="F281" s="1" t="s">
        <v>14</v>
      </c>
      <c r="G281" s="2" t="s">
        <v>16</v>
      </c>
      <c r="H281" s="2" t="s">
        <v>8</v>
      </c>
    </row>
    <row r="282" spans="1:13" ht="15.75" thickBot="1" x14ac:dyDescent="0.3">
      <c r="B282" s="3"/>
      <c r="C282" s="3"/>
      <c r="E282" s="1"/>
      <c r="F282" s="1"/>
      <c r="G282" s="2"/>
      <c r="H282" s="2"/>
      <c r="K282" s="11" t="s">
        <v>18</v>
      </c>
      <c r="L282" s="11" t="s">
        <v>19</v>
      </c>
      <c r="M282" s="11" t="s">
        <v>20</v>
      </c>
    </row>
    <row r="283" spans="1:13" ht="15.75" thickTop="1" x14ac:dyDescent="0.25">
      <c r="B283" s="3"/>
      <c r="C283" s="3"/>
      <c r="E283" s="1"/>
      <c r="F283" s="1"/>
      <c r="G283" s="2"/>
      <c r="H283" s="2"/>
      <c r="J283" s="6">
        <v>0</v>
      </c>
      <c r="K283" s="1">
        <f t="shared" ref="K283:M285" si="13">(B284+B289+B294+B299+B304)/5</f>
        <v>0.87004720000000013</v>
      </c>
      <c r="L283" s="1">
        <f t="shared" si="13"/>
        <v>0.89055560000000011</v>
      </c>
      <c r="M283" s="1">
        <f t="shared" si="13"/>
        <v>0.87981259999999994</v>
      </c>
    </row>
    <row r="284" spans="1:13" x14ac:dyDescent="0.25">
      <c r="A284" s="10" t="s">
        <v>0</v>
      </c>
      <c r="B284" s="3">
        <v>0.89395999999999998</v>
      </c>
      <c r="C284" s="3">
        <v>0.92500000000000004</v>
      </c>
      <c r="D284">
        <v>0.909215</v>
      </c>
      <c r="E284" s="1">
        <v>1</v>
      </c>
      <c r="F284" s="1" t="s">
        <v>14</v>
      </c>
      <c r="G284" s="2" t="s">
        <v>16</v>
      </c>
      <c r="H284" s="2" t="s">
        <v>12</v>
      </c>
      <c r="J284" s="7">
        <v>1</v>
      </c>
      <c r="K284" s="1">
        <f t="shared" si="13"/>
        <v>0.88945360000000007</v>
      </c>
      <c r="L284" s="1">
        <f t="shared" si="13"/>
        <v>0.86722219999999994</v>
      </c>
      <c r="M284" s="1">
        <f t="shared" si="13"/>
        <v>0.87781819999999988</v>
      </c>
    </row>
    <row r="285" spans="1:13" x14ac:dyDescent="0.25">
      <c r="A285" s="10" t="s">
        <v>1</v>
      </c>
      <c r="B285" s="3">
        <v>0.92230199999999996</v>
      </c>
      <c r="C285" s="3">
        <v>0.89027800000000001</v>
      </c>
      <c r="D285">
        <v>0.90600700000000001</v>
      </c>
      <c r="E285" s="1">
        <v>1</v>
      </c>
      <c r="F285" s="1" t="s">
        <v>14</v>
      </c>
      <c r="G285" s="2" t="s">
        <v>16</v>
      </c>
      <c r="H285" s="2" t="s">
        <v>12</v>
      </c>
      <c r="J285" s="6" t="s">
        <v>17</v>
      </c>
      <c r="K285" s="1">
        <f t="shared" si="13"/>
        <v>0.87888860000000002</v>
      </c>
      <c r="L285" s="1">
        <f t="shared" si="13"/>
        <v>0.87888860000000002</v>
      </c>
      <c r="M285" s="1">
        <f t="shared" si="13"/>
        <v>0.87888860000000002</v>
      </c>
    </row>
    <row r="286" spans="1:13" x14ac:dyDescent="0.25">
      <c r="A286" s="10" t="s">
        <v>17</v>
      </c>
      <c r="B286" s="3">
        <v>0.90763899999999997</v>
      </c>
      <c r="C286" s="3">
        <v>0.90763899999999997</v>
      </c>
      <c r="D286">
        <v>0.90763899999999997</v>
      </c>
      <c r="E286" s="1">
        <v>1</v>
      </c>
      <c r="F286" s="1" t="s">
        <v>14</v>
      </c>
      <c r="G286" s="2" t="s">
        <v>16</v>
      </c>
      <c r="H286" s="2" t="s">
        <v>12</v>
      </c>
      <c r="J286" s="6"/>
    </row>
    <row r="287" spans="1:13" x14ac:dyDescent="0.25">
      <c r="B287" s="3"/>
      <c r="C287" s="3"/>
      <c r="E287" s="1"/>
      <c r="F287" s="1"/>
      <c r="G287" s="2"/>
      <c r="H287" s="2"/>
    </row>
    <row r="288" spans="1:13" x14ac:dyDescent="0.25">
      <c r="B288" s="3"/>
      <c r="C288" s="3"/>
      <c r="E288" s="1"/>
      <c r="F288" s="1"/>
      <c r="G288" s="2"/>
      <c r="H288" s="2"/>
    </row>
    <row r="289" spans="1:8" x14ac:dyDescent="0.25">
      <c r="A289" s="10" t="s">
        <v>0</v>
      </c>
      <c r="B289" s="3">
        <v>0.85043999999999997</v>
      </c>
      <c r="C289" s="3">
        <v>0.80555600000000005</v>
      </c>
      <c r="D289">
        <v>0.82738900000000004</v>
      </c>
      <c r="E289" s="1">
        <v>2</v>
      </c>
      <c r="F289" s="1" t="s">
        <v>14</v>
      </c>
      <c r="G289" s="2" t="s">
        <v>16</v>
      </c>
      <c r="H289" s="2" t="s">
        <v>12</v>
      </c>
    </row>
    <row r="290" spans="1:8" x14ac:dyDescent="0.25">
      <c r="A290" s="10" t="s">
        <v>1</v>
      </c>
      <c r="B290" s="3">
        <v>0.815303</v>
      </c>
      <c r="C290" s="3">
        <v>0.85833300000000001</v>
      </c>
      <c r="D290">
        <v>0.83626500000000004</v>
      </c>
      <c r="E290" s="1">
        <v>2</v>
      </c>
      <c r="F290" s="1" t="s">
        <v>14</v>
      </c>
      <c r="G290" s="2" t="s">
        <v>16</v>
      </c>
      <c r="H290" s="2" t="s">
        <v>12</v>
      </c>
    </row>
    <row r="291" spans="1:8" x14ac:dyDescent="0.25">
      <c r="A291" s="10" t="s">
        <v>17</v>
      </c>
      <c r="B291" s="3">
        <v>0.83194400000000002</v>
      </c>
      <c r="C291" s="3">
        <v>0.83194400000000002</v>
      </c>
      <c r="D291">
        <v>0.83194400000000002</v>
      </c>
      <c r="E291" s="1">
        <v>2</v>
      </c>
      <c r="F291" s="1" t="s">
        <v>14</v>
      </c>
      <c r="G291" s="2" t="s">
        <v>16</v>
      </c>
      <c r="H291" s="2" t="s">
        <v>12</v>
      </c>
    </row>
    <row r="292" spans="1:8" x14ac:dyDescent="0.25">
      <c r="B292" s="3"/>
      <c r="C292" s="3"/>
      <c r="E292" s="1"/>
      <c r="F292" s="1"/>
      <c r="G292" s="2"/>
      <c r="H292" s="2"/>
    </row>
    <row r="293" spans="1:8" x14ac:dyDescent="0.25">
      <c r="B293" s="3"/>
      <c r="C293" s="3"/>
      <c r="E293" s="1"/>
      <c r="F293" s="1"/>
      <c r="G293" s="2"/>
      <c r="H293" s="2"/>
    </row>
    <row r="294" spans="1:8" x14ac:dyDescent="0.25">
      <c r="A294" s="10" t="s">
        <v>0</v>
      </c>
      <c r="B294" s="3">
        <v>0.85084300000000002</v>
      </c>
      <c r="C294" s="3">
        <v>0.911111</v>
      </c>
      <c r="D294">
        <v>0.87994600000000001</v>
      </c>
      <c r="E294" s="1">
        <v>3</v>
      </c>
      <c r="F294" s="1" t="s">
        <v>14</v>
      </c>
      <c r="G294" s="2" t="s">
        <v>16</v>
      </c>
      <c r="H294" s="2" t="s">
        <v>12</v>
      </c>
    </row>
    <row r="295" spans="1:8" x14ac:dyDescent="0.25">
      <c r="A295" s="10" t="s">
        <v>1</v>
      </c>
      <c r="B295" s="3">
        <v>0.904335</v>
      </c>
      <c r="C295" s="3">
        <v>0.84027799999999997</v>
      </c>
      <c r="D295">
        <v>0.87112999999999996</v>
      </c>
      <c r="E295" s="1">
        <v>3</v>
      </c>
      <c r="F295" s="1" t="s">
        <v>14</v>
      </c>
      <c r="G295" s="2" t="s">
        <v>16</v>
      </c>
      <c r="H295" s="2" t="s">
        <v>12</v>
      </c>
    </row>
    <row r="296" spans="1:8" x14ac:dyDescent="0.25">
      <c r="A296" s="10" t="s">
        <v>17</v>
      </c>
      <c r="B296" s="3">
        <v>0.87569399999999997</v>
      </c>
      <c r="C296" s="3">
        <v>0.87569399999999997</v>
      </c>
      <c r="D296">
        <v>0.87569399999999997</v>
      </c>
      <c r="E296" s="1">
        <v>3</v>
      </c>
      <c r="F296" s="1" t="s">
        <v>14</v>
      </c>
      <c r="G296" s="2" t="s">
        <v>16</v>
      </c>
      <c r="H296" s="2" t="s">
        <v>12</v>
      </c>
    </row>
    <row r="297" spans="1:8" x14ac:dyDescent="0.25">
      <c r="B297" s="3"/>
      <c r="C297" s="3"/>
      <c r="E297" s="1"/>
      <c r="F297" s="1"/>
      <c r="G297" s="2"/>
      <c r="H297" s="2"/>
    </row>
    <row r="298" spans="1:8" x14ac:dyDescent="0.25">
      <c r="B298" s="3"/>
      <c r="C298" s="3"/>
      <c r="E298" s="1"/>
      <c r="F298" s="1"/>
      <c r="G298" s="2"/>
      <c r="H298" s="2"/>
    </row>
    <row r="299" spans="1:8" x14ac:dyDescent="0.25">
      <c r="A299" s="10" t="s">
        <v>0</v>
      </c>
      <c r="B299" s="3">
        <v>0.87931000000000004</v>
      </c>
      <c r="C299" s="3">
        <v>0.92083300000000001</v>
      </c>
      <c r="D299">
        <v>0.89959299999999998</v>
      </c>
      <c r="E299" s="1">
        <v>4</v>
      </c>
      <c r="F299" s="1" t="s">
        <v>14</v>
      </c>
      <c r="G299" s="2" t="s">
        <v>16</v>
      </c>
      <c r="H299" s="2" t="s">
        <v>12</v>
      </c>
    </row>
    <row r="300" spans="1:8" x14ac:dyDescent="0.25">
      <c r="A300" s="10" t="s">
        <v>1</v>
      </c>
      <c r="B300" s="3">
        <v>0.91691</v>
      </c>
      <c r="C300" s="3">
        <v>0.87361100000000003</v>
      </c>
      <c r="D300">
        <v>0.894737</v>
      </c>
      <c r="E300" s="1">
        <v>4</v>
      </c>
      <c r="F300" s="1" t="s">
        <v>14</v>
      </c>
      <c r="G300" s="2" t="s">
        <v>16</v>
      </c>
      <c r="H300" s="2" t="s">
        <v>12</v>
      </c>
    </row>
    <row r="301" spans="1:8" x14ac:dyDescent="0.25">
      <c r="A301" s="10" t="s">
        <v>17</v>
      </c>
      <c r="B301" s="3">
        <v>0.89722199999999996</v>
      </c>
      <c r="C301" s="3">
        <v>0.89722199999999996</v>
      </c>
      <c r="D301">
        <v>0.89722199999999996</v>
      </c>
      <c r="E301" s="1">
        <v>4</v>
      </c>
      <c r="F301" s="1" t="s">
        <v>14</v>
      </c>
      <c r="G301" s="2" t="s">
        <v>16</v>
      </c>
      <c r="H301" s="2" t="s">
        <v>12</v>
      </c>
    </row>
    <row r="302" spans="1:8" x14ac:dyDescent="0.25">
      <c r="B302" s="3"/>
      <c r="C302" s="3"/>
      <c r="E302" s="1"/>
      <c r="F302" s="1"/>
      <c r="G302" s="2"/>
      <c r="H302" s="2"/>
    </row>
    <row r="303" spans="1:8" x14ac:dyDescent="0.25">
      <c r="B303" s="3"/>
      <c r="C303" s="3"/>
      <c r="E303" s="1"/>
      <c r="F303" s="1"/>
      <c r="G303" s="2"/>
      <c r="H303" s="2"/>
    </row>
    <row r="304" spans="1:8" x14ac:dyDescent="0.25">
      <c r="A304" s="10" t="s">
        <v>0</v>
      </c>
      <c r="B304" s="3">
        <v>0.87568299999999999</v>
      </c>
      <c r="C304" s="3">
        <v>0.89027800000000001</v>
      </c>
      <c r="D304">
        <v>0.88292000000000004</v>
      </c>
      <c r="E304" s="1">
        <v>5</v>
      </c>
      <c r="F304" s="1" t="s">
        <v>14</v>
      </c>
      <c r="G304" s="2" t="s">
        <v>16</v>
      </c>
      <c r="H304" s="2" t="s">
        <v>12</v>
      </c>
    </row>
    <row r="305" spans="1:13" x14ac:dyDescent="0.25">
      <c r="A305" s="10" t="s">
        <v>1</v>
      </c>
      <c r="B305" s="3">
        <v>0.88841800000000004</v>
      </c>
      <c r="C305" s="3">
        <v>0.87361100000000003</v>
      </c>
      <c r="D305">
        <v>0.88095199999999996</v>
      </c>
      <c r="E305" s="1">
        <v>5</v>
      </c>
      <c r="F305" s="1" t="s">
        <v>14</v>
      </c>
      <c r="G305" s="2" t="s">
        <v>16</v>
      </c>
      <c r="H305" s="2" t="s">
        <v>12</v>
      </c>
    </row>
    <row r="306" spans="1:13" x14ac:dyDescent="0.25">
      <c r="A306" s="10" t="s">
        <v>17</v>
      </c>
      <c r="B306" s="3">
        <v>0.88194399999999995</v>
      </c>
      <c r="C306" s="3">
        <v>0.88194399999999995</v>
      </c>
      <c r="D306">
        <v>0.88194399999999995</v>
      </c>
      <c r="E306" s="1">
        <v>5</v>
      </c>
      <c r="F306" s="1" t="s">
        <v>14</v>
      </c>
      <c r="G306" s="2" t="s">
        <v>16</v>
      </c>
      <c r="H306" s="2" t="s">
        <v>12</v>
      </c>
    </row>
    <row r="307" spans="1:13" ht="15.75" thickBot="1" x14ac:dyDescent="0.3">
      <c r="B307" s="3"/>
      <c r="C307" s="3"/>
      <c r="E307" s="1"/>
      <c r="F307" s="1"/>
      <c r="G307" s="2"/>
      <c r="H307" s="2"/>
      <c r="K307" s="11" t="s">
        <v>18</v>
      </c>
      <c r="L307" s="11" t="s">
        <v>19</v>
      </c>
      <c r="M307" s="11" t="s">
        <v>20</v>
      </c>
    </row>
    <row r="308" spans="1:13" ht="15.75" thickTop="1" x14ac:dyDescent="0.25">
      <c r="B308" s="3"/>
      <c r="C308" s="3"/>
      <c r="E308" s="1"/>
      <c r="F308" s="1"/>
      <c r="G308" s="2"/>
      <c r="H308" s="2"/>
      <c r="J308" s="6">
        <v>0</v>
      </c>
      <c r="K308" s="1">
        <f t="shared" ref="K308:M310" si="14">(B309+B314+B319+B324+B329)/5</f>
        <v>0.87392700000000012</v>
      </c>
      <c r="L308" s="1">
        <f t="shared" si="14"/>
        <v>0.89277779999999995</v>
      </c>
      <c r="M308" s="1">
        <f t="shared" si="14"/>
        <v>0.88259200000000004</v>
      </c>
    </row>
    <row r="309" spans="1:13" x14ac:dyDescent="0.25">
      <c r="A309" s="10" t="s">
        <v>0</v>
      </c>
      <c r="B309" s="3">
        <v>0.89743600000000001</v>
      </c>
      <c r="C309" s="3">
        <v>0.92361099999999996</v>
      </c>
      <c r="D309">
        <v>0.91033500000000001</v>
      </c>
      <c r="E309" s="1">
        <v>1</v>
      </c>
      <c r="F309" s="1" t="s">
        <v>14</v>
      </c>
      <c r="G309" s="2" t="s">
        <v>16</v>
      </c>
      <c r="H309" s="2" t="s">
        <v>9</v>
      </c>
      <c r="J309" s="7">
        <v>1</v>
      </c>
      <c r="K309" s="1">
        <f t="shared" si="14"/>
        <v>0.89254659999999997</v>
      </c>
      <c r="L309" s="1">
        <f t="shared" si="14"/>
        <v>0.87111099999999997</v>
      </c>
      <c r="M309" s="1">
        <f t="shared" si="14"/>
        <v>0.88106580000000001</v>
      </c>
    </row>
    <row r="310" spans="1:13" x14ac:dyDescent="0.25">
      <c r="A310" s="10" t="s">
        <v>1</v>
      </c>
      <c r="B310" s="3">
        <v>0.92131600000000002</v>
      </c>
      <c r="C310" s="3">
        <v>0.89444400000000002</v>
      </c>
      <c r="D310">
        <v>0.90768099999999996</v>
      </c>
      <c r="E310" s="1">
        <v>1</v>
      </c>
      <c r="F310" s="1" t="s">
        <v>14</v>
      </c>
      <c r="G310" s="2" t="s">
        <v>16</v>
      </c>
      <c r="H310" s="2" t="s">
        <v>9</v>
      </c>
      <c r="J310" s="6" t="s">
        <v>17</v>
      </c>
      <c r="K310" s="1">
        <f t="shared" si="14"/>
        <v>0.88194440000000007</v>
      </c>
      <c r="L310" s="1">
        <f t="shared" si="14"/>
        <v>0.88194440000000007</v>
      </c>
      <c r="M310" s="1">
        <f t="shared" si="14"/>
        <v>0.88194440000000007</v>
      </c>
    </row>
    <row r="311" spans="1:13" x14ac:dyDescent="0.25">
      <c r="A311" s="10" t="s">
        <v>17</v>
      </c>
      <c r="B311" s="3">
        <v>0.90902799999999995</v>
      </c>
      <c r="C311" s="3">
        <v>0.90902799999999995</v>
      </c>
      <c r="D311">
        <v>0.90902799999999995</v>
      </c>
      <c r="E311" s="1">
        <v>1</v>
      </c>
      <c r="F311" s="1" t="s">
        <v>14</v>
      </c>
      <c r="G311" s="2" t="s">
        <v>16</v>
      </c>
      <c r="H311" s="2" t="s">
        <v>9</v>
      </c>
      <c r="J311" s="6"/>
    </row>
    <row r="312" spans="1:13" x14ac:dyDescent="0.25">
      <c r="B312" s="3"/>
      <c r="C312" s="3"/>
      <c r="E312" s="1"/>
      <c r="F312" s="1"/>
      <c r="G312" s="2"/>
      <c r="H312" s="2"/>
    </row>
    <row r="313" spans="1:13" x14ac:dyDescent="0.25">
      <c r="B313" s="3"/>
      <c r="C313" s="3"/>
      <c r="E313" s="1"/>
      <c r="F313" s="1"/>
      <c r="G313" s="2"/>
      <c r="H313" s="2"/>
    </row>
    <row r="314" spans="1:13" x14ac:dyDescent="0.25">
      <c r="A314" s="10" t="s">
        <v>0</v>
      </c>
      <c r="B314" s="3">
        <v>0.87101700000000004</v>
      </c>
      <c r="C314" s="3">
        <v>0.79722199999999999</v>
      </c>
      <c r="D314">
        <v>0.83248699999999998</v>
      </c>
      <c r="E314" s="1">
        <v>2</v>
      </c>
      <c r="F314" s="1" t="s">
        <v>14</v>
      </c>
      <c r="G314" s="2" t="s">
        <v>16</v>
      </c>
      <c r="H314" s="2" t="s">
        <v>9</v>
      </c>
    </row>
    <row r="315" spans="1:13" x14ac:dyDescent="0.25">
      <c r="A315" s="10" t="s">
        <v>1</v>
      </c>
      <c r="B315" s="3">
        <v>0.81306</v>
      </c>
      <c r="C315" s="3">
        <v>0.88194399999999995</v>
      </c>
      <c r="D315">
        <v>0.84610300000000005</v>
      </c>
      <c r="E315" s="1">
        <v>2</v>
      </c>
      <c r="F315" s="1" t="s">
        <v>14</v>
      </c>
      <c r="G315" s="2" t="s">
        <v>16</v>
      </c>
      <c r="H315" s="2" t="s">
        <v>9</v>
      </c>
    </row>
    <row r="316" spans="1:13" x14ac:dyDescent="0.25">
      <c r="A316" s="10" t="s">
        <v>17</v>
      </c>
      <c r="B316" s="3">
        <v>0.83958299999999997</v>
      </c>
      <c r="C316" s="3">
        <v>0.83958299999999997</v>
      </c>
      <c r="D316">
        <v>0.83958299999999997</v>
      </c>
      <c r="E316" s="1">
        <v>2</v>
      </c>
      <c r="F316" s="1" t="s">
        <v>14</v>
      </c>
      <c r="G316" s="2" t="s">
        <v>16</v>
      </c>
      <c r="H316" s="2" t="s">
        <v>9</v>
      </c>
    </row>
    <row r="317" spans="1:13" x14ac:dyDescent="0.25">
      <c r="B317" s="3"/>
      <c r="C317" s="3"/>
      <c r="E317" s="1"/>
      <c r="F317" s="1"/>
      <c r="G317" s="2"/>
      <c r="H317" s="2"/>
    </row>
    <row r="318" spans="1:13" x14ac:dyDescent="0.25">
      <c r="B318" s="3"/>
      <c r="C318" s="3"/>
      <c r="E318" s="1"/>
      <c r="F318" s="1"/>
      <c r="G318" s="2"/>
      <c r="H318" s="2"/>
    </row>
    <row r="319" spans="1:13" x14ac:dyDescent="0.25">
      <c r="A319" s="10" t="s">
        <v>0</v>
      </c>
      <c r="B319" s="3">
        <v>0.85305600000000004</v>
      </c>
      <c r="C319" s="3">
        <v>0.911111</v>
      </c>
      <c r="D319">
        <v>0.88112800000000002</v>
      </c>
      <c r="E319" s="1">
        <v>3</v>
      </c>
      <c r="F319" s="1" t="s">
        <v>14</v>
      </c>
      <c r="G319" s="2" t="s">
        <v>16</v>
      </c>
      <c r="H319" s="2" t="s">
        <v>9</v>
      </c>
    </row>
    <row r="320" spans="1:13" x14ac:dyDescent="0.25">
      <c r="A320" s="10" t="s">
        <v>1</v>
      </c>
      <c r="B320" s="3">
        <v>0.90461999999999998</v>
      </c>
      <c r="C320" s="3">
        <v>0.84305600000000003</v>
      </c>
      <c r="D320">
        <v>0.872753</v>
      </c>
      <c r="E320" s="1">
        <v>3</v>
      </c>
      <c r="F320" s="1" t="s">
        <v>14</v>
      </c>
      <c r="G320" s="2" t="s">
        <v>16</v>
      </c>
      <c r="H320" s="2" t="s">
        <v>9</v>
      </c>
    </row>
    <row r="321" spans="1:13" x14ac:dyDescent="0.25">
      <c r="A321" s="10" t="s">
        <v>17</v>
      </c>
      <c r="B321" s="3">
        <v>0.87708299999999995</v>
      </c>
      <c r="C321" s="3">
        <v>0.87708299999999995</v>
      </c>
      <c r="D321">
        <v>0.87708299999999995</v>
      </c>
      <c r="E321" s="1">
        <v>3</v>
      </c>
      <c r="F321" s="1" t="s">
        <v>14</v>
      </c>
      <c r="G321" s="2" t="s">
        <v>16</v>
      </c>
      <c r="H321" s="2" t="s">
        <v>9</v>
      </c>
    </row>
    <row r="322" spans="1:13" x14ac:dyDescent="0.25">
      <c r="B322" s="3"/>
      <c r="C322" s="3"/>
      <c r="E322" s="1"/>
      <c r="F322" s="1"/>
      <c r="G322" s="2"/>
      <c r="H322" s="2"/>
    </row>
    <row r="323" spans="1:13" x14ac:dyDescent="0.25">
      <c r="B323" s="3"/>
      <c r="C323" s="3"/>
      <c r="E323" s="1"/>
      <c r="F323" s="1"/>
      <c r="G323" s="2"/>
      <c r="H323" s="2"/>
    </row>
    <row r="324" spans="1:13" x14ac:dyDescent="0.25">
      <c r="A324" s="10" t="s">
        <v>0</v>
      </c>
      <c r="B324" s="3">
        <v>0.87663999999999997</v>
      </c>
      <c r="C324" s="3">
        <v>0.92777799999999999</v>
      </c>
      <c r="D324">
        <v>0.90148399999999995</v>
      </c>
      <c r="E324" s="1">
        <v>4</v>
      </c>
      <c r="F324" s="1" t="s">
        <v>14</v>
      </c>
      <c r="G324" s="2" t="s">
        <v>16</v>
      </c>
      <c r="H324" s="2" t="s">
        <v>9</v>
      </c>
    </row>
    <row r="325" spans="1:13" x14ac:dyDescent="0.25">
      <c r="A325" s="10" t="s">
        <v>1</v>
      </c>
      <c r="B325" s="3">
        <v>0.92330400000000001</v>
      </c>
      <c r="C325" s="3">
        <v>0.86944399999999999</v>
      </c>
      <c r="D325">
        <v>0.89556500000000006</v>
      </c>
      <c r="E325" s="1">
        <v>4</v>
      </c>
      <c r="F325" s="1" t="s">
        <v>14</v>
      </c>
      <c r="G325" s="2" t="s">
        <v>16</v>
      </c>
      <c r="H325" s="2" t="s">
        <v>9</v>
      </c>
    </row>
    <row r="326" spans="1:13" x14ac:dyDescent="0.25">
      <c r="A326" s="10" t="s">
        <v>17</v>
      </c>
      <c r="B326" s="3">
        <v>0.89861100000000005</v>
      </c>
      <c r="C326" s="3">
        <v>0.89861100000000005</v>
      </c>
      <c r="D326">
        <v>0.89861100000000005</v>
      </c>
      <c r="E326" s="1">
        <v>4</v>
      </c>
      <c r="F326" s="1" t="s">
        <v>14</v>
      </c>
      <c r="G326" s="2" t="s">
        <v>16</v>
      </c>
      <c r="H326" s="2" t="s">
        <v>9</v>
      </c>
    </row>
    <row r="327" spans="1:13" x14ac:dyDescent="0.25">
      <c r="B327" s="3"/>
      <c r="C327" s="3"/>
      <c r="E327" s="1"/>
      <c r="F327" s="1"/>
      <c r="G327" s="2"/>
      <c r="H327" s="2"/>
    </row>
    <row r="328" spans="1:13" x14ac:dyDescent="0.25">
      <c r="B328" s="3"/>
      <c r="C328" s="3"/>
      <c r="E328" s="1"/>
      <c r="F328" s="1"/>
      <c r="G328" s="2"/>
      <c r="H328" s="2"/>
    </row>
    <row r="329" spans="1:13" x14ac:dyDescent="0.25">
      <c r="A329" s="10" t="s">
        <v>0</v>
      </c>
      <c r="B329" s="3">
        <v>0.87148599999999998</v>
      </c>
      <c r="C329" s="3">
        <v>0.90416700000000005</v>
      </c>
      <c r="D329">
        <v>0.88752600000000004</v>
      </c>
      <c r="E329" s="1">
        <v>5</v>
      </c>
      <c r="F329" s="1" t="s">
        <v>14</v>
      </c>
      <c r="G329" s="2" t="s">
        <v>16</v>
      </c>
      <c r="H329" s="2" t="s">
        <v>9</v>
      </c>
    </row>
    <row r="330" spans="1:13" x14ac:dyDescent="0.25">
      <c r="A330" s="10" t="s">
        <v>1</v>
      </c>
      <c r="B330" s="3">
        <v>0.90043300000000004</v>
      </c>
      <c r="C330" s="3">
        <v>0.86666699999999997</v>
      </c>
      <c r="D330">
        <v>0.88322699999999998</v>
      </c>
      <c r="E330" s="1">
        <v>5</v>
      </c>
      <c r="F330" s="1" t="s">
        <v>14</v>
      </c>
      <c r="G330" s="2" t="s">
        <v>16</v>
      </c>
      <c r="H330" s="2" t="s">
        <v>9</v>
      </c>
    </row>
    <row r="331" spans="1:13" x14ac:dyDescent="0.25">
      <c r="A331" s="10" t="s">
        <v>17</v>
      </c>
      <c r="B331" s="3">
        <v>0.88541700000000001</v>
      </c>
      <c r="C331" s="3">
        <v>0.88541700000000001</v>
      </c>
      <c r="D331">
        <v>0.88541700000000001</v>
      </c>
      <c r="E331" s="1">
        <v>5</v>
      </c>
      <c r="F331" s="1" t="s">
        <v>14</v>
      </c>
      <c r="G331" s="2" t="s">
        <v>16</v>
      </c>
      <c r="H331" s="2" t="s">
        <v>9</v>
      </c>
    </row>
    <row r="332" spans="1:13" ht="15.75" thickBot="1" x14ac:dyDescent="0.3">
      <c r="B332" s="3"/>
      <c r="C332" s="3"/>
      <c r="E332" s="1"/>
      <c r="F332" s="1"/>
      <c r="G332" s="2"/>
      <c r="H332" s="2"/>
      <c r="K332" s="11" t="s">
        <v>18</v>
      </c>
      <c r="L332" s="11" t="s">
        <v>19</v>
      </c>
      <c r="M332" s="11" t="s">
        <v>20</v>
      </c>
    </row>
    <row r="333" spans="1:13" ht="15.75" thickTop="1" x14ac:dyDescent="0.25">
      <c r="B333" s="3"/>
      <c r="C333" s="3"/>
      <c r="E333" s="1"/>
      <c r="F333" s="1"/>
      <c r="G333" s="2"/>
      <c r="H333" s="2"/>
      <c r="J333" s="6">
        <v>0</v>
      </c>
      <c r="K333" s="1">
        <f t="shared" ref="K333:M335" si="15">(B334+B339+B344+B349+B354)/5</f>
        <v>0.87409920000000008</v>
      </c>
      <c r="L333" s="1">
        <f t="shared" si="15"/>
        <v>0.89444439999999992</v>
      </c>
      <c r="M333" s="1">
        <f t="shared" si="15"/>
        <v>0.88356960000000007</v>
      </c>
    </row>
    <row r="334" spans="1:13" x14ac:dyDescent="0.25">
      <c r="A334" s="10" t="s">
        <v>0</v>
      </c>
      <c r="B334" s="3">
        <v>0.88666699999999998</v>
      </c>
      <c r="C334" s="3">
        <v>0.92361099999999996</v>
      </c>
      <c r="D334">
        <v>0.90476199999999996</v>
      </c>
      <c r="E334" s="1">
        <v>1</v>
      </c>
      <c r="F334" s="1" t="s">
        <v>14</v>
      </c>
      <c r="G334" s="2" t="s">
        <v>16</v>
      </c>
      <c r="H334" s="2" t="s">
        <v>10</v>
      </c>
      <c r="J334" s="7">
        <v>1</v>
      </c>
      <c r="K334" s="1">
        <f t="shared" si="15"/>
        <v>0.89442880000000002</v>
      </c>
      <c r="L334" s="1">
        <f t="shared" si="15"/>
        <v>0.87166680000000007</v>
      </c>
      <c r="M334" s="1">
        <f t="shared" si="15"/>
        <v>0.88233099999999998</v>
      </c>
    </row>
    <row r="335" spans="1:13" x14ac:dyDescent="0.25">
      <c r="A335" s="10" t="s">
        <v>1</v>
      </c>
      <c r="B335" s="3">
        <v>0.92029000000000005</v>
      </c>
      <c r="C335" s="3">
        <v>0.88194399999999995</v>
      </c>
      <c r="D335">
        <v>0.90070899999999998</v>
      </c>
      <c r="E335" s="1">
        <v>1</v>
      </c>
      <c r="F335" s="1" t="s">
        <v>14</v>
      </c>
      <c r="G335" s="2" t="s">
        <v>16</v>
      </c>
      <c r="H335" s="2" t="s">
        <v>10</v>
      </c>
      <c r="J335" s="6" t="s">
        <v>17</v>
      </c>
      <c r="K335" s="1">
        <f t="shared" si="15"/>
        <v>0.88305559999999994</v>
      </c>
      <c r="L335" s="1">
        <f t="shared" si="15"/>
        <v>0.88305559999999994</v>
      </c>
      <c r="M335" s="1">
        <f t="shared" si="15"/>
        <v>0.88305559999999994</v>
      </c>
    </row>
    <row r="336" spans="1:13" x14ac:dyDescent="0.25">
      <c r="A336" s="10" t="s">
        <v>17</v>
      </c>
      <c r="B336" s="3">
        <v>0.90277799999999997</v>
      </c>
      <c r="C336" s="3">
        <v>0.90277799999999997</v>
      </c>
      <c r="D336">
        <v>0.90277799999999997</v>
      </c>
      <c r="E336" s="1">
        <v>1</v>
      </c>
      <c r="F336" s="1" t="s">
        <v>14</v>
      </c>
      <c r="G336" s="2" t="s">
        <v>16</v>
      </c>
      <c r="H336" s="2" t="s">
        <v>10</v>
      </c>
      <c r="J336" s="6"/>
    </row>
    <row r="337" spans="1:8" x14ac:dyDescent="0.25">
      <c r="B337" s="3"/>
      <c r="C337" s="3"/>
      <c r="E337" s="1"/>
      <c r="F337" s="1"/>
      <c r="G337" s="2"/>
      <c r="H337" s="2"/>
    </row>
    <row r="338" spans="1:8" x14ac:dyDescent="0.25">
      <c r="B338" s="3"/>
      <c r="C338" s="3"/>
      <c r="E338" s="1"/>
      <c r="F338" s="1"/>
      <c r="G338" s="2"/>
      <c r="H338" s="2"/>
    </row>
    <row r="339" spans="1:8" x14ac:dyDescent="0.25">
      <c r="A339" s="10" t="s">
        <v>0</v>
      </c>
      <c r="B339" s="3">
        <v>0.85391600000000001</v>
      </c>
      <c r="C339" s="3">
        <v>0.78749999999999998</v>
      </c>
      <c r="D339">
        <v>0.81936399999999998</v>
      </c>
      <c r="E339" s="1">
        <v>2</v>
      </c>
      <c r="F339" s="1" t="s">
        <v>14</v>
      </c>
      <c r="G339" s="2" t="s">
        <v>16</v>
      </c>
      <c r="H339" s="2" t="s">
        <v>10</v>
      </c>
    </row>
    <row r="340" spans="1:8" x14ac:dyDescent="0.25">
      <c r="A340" s="10" t="s">
        <v>1</v>
      </c>
      <c r="B340" s="3">
        <v>0.80283499999999997</v>
      </c>
      <c r="C340" s="3">
        <v>0.86527799999999999</v>
      </c>
      <c r="D340">
        <v>0.83288799999999996</v>
      </c>
      <c r="E340" s="1">
        <v>2</v>
      </c>
      <c r="F340" s="1" t="s">
        <v>14</v>
      </c>
      <c r="G340" s="2" t="s">
        <v>16</v>
      </c>
      <c r="H340" s="2" t="s">
        <v>10</v>
      </c>
    </row>
    <row r="341" spans="1:8" x14ac:dyDescent="0.25">
      <c r="A341" s="10" t="s">
        <v>17</v>
      </c>
      <c r="B341" s="3">
        <v>0.82638900000000004</v>
      </c>
      <c r="C341" s="3">
        <v>0.82638900000000004</v>
      </c>
      <c r="D341">
        <v>0.82638900000000004</v>
      </c>
      <c r="E341" s="1">
        <v>2</v>
      </c>
      <c r="F341" s="1" t="s">
        <v>14</v>
      </c>
      <c r="G341" s="2" t="s">
        <v>16</v>
      </c>
      <c r="H341" s="2" t="s">
        <v>10</v>
      </c>
    </row>
    <row r="342" spans="1:8" x14ac:dyDescent="0.25">
      <c r="B342" s="3"/>
      <c r="C342" s="3"/>
      <c r="E342" s="1"/>
      <c r="F342" s="1"/>
      <c r="G342" s="2"/>
      <c r="H342" s="2"/>
    </row>
    <row r="343" spans="1:8" x14ac:dyDescent="0.25">
      <c r="B343" s="3"/>
      <c r="C343" s="3"/>
      <c r="E343" s="1"/>
      <c r="F343" s="1"/>
      <c r="G343" s="2"/>
      <c r="H343" s="2"/>
    </row>
    <row r="344" spans="1:8" x14ac:dyDescent="0.25">
      <c r="A344" s="10" t="s">
        <v>0</v>
      </c>
      <c r="B344" s="3">
        <v>0.86493500000000001</v>
      </c>
      <c r="C344" s="3">
        <v>0.92500000000000004</v>
      </c>
      <c r="D344">
        <v>0.89395999999999998</v>
      </c>
      <c r="E344" s="1">
        <v>3</v>
      </c>
      <c r="F344" s="1" t="s">
        <v>14</v>
      </c>
      <c r="G344" s="2" t="s">
        <v>16</v>
      </c>
      <c r="H344" s="2" t="s">
        <v>10</v>
      </c>
    </row>
    <row r="345" spans="1:8" x14ac:dyDescent="0.25">
      <c r="A345" s="10" t="s">
        <v>1</v>
      </c>
      <c r="B345" s="3">
        <v>0.91940299999999997</v>
      </c>
      <c r="C345" s="3">
        <v>0.85555599999999998</v>
      </c>
      <c r="D345">
        <v>0.88633099999999998</v>
      </c>
      <c r="E345" s="1">
        <v>3</v>
      </c>
      <c r="F345" s="1" t="s">
        <v>14</v>
      </c>
      <c r="G345" s="2" t="s">
        <v>16</v>
      </c>
      <c r="H345" s="2" t="s">
        <v>10</v>
      </c>
    </row>
    <row r="346" spans="1:8" x14ac:dyDescent="0.25">
      <c r="A346" s="10" t="s">
        <v>17</v>
      </c>
      <c r="B346" s="3">
        <v>0.89027800000000001</v>
      </c>
      <c r="C346" s="3">
        <v>0.89027800000000001</v>
      </c>
      <c r="D346">
        <v>0.89027800000000001</v>
      </c>
      <c r="E346" s="1">
        <v>3</v>
      </c>
      <c r="F346" s="1" t="s">
        <v>14</v>
      </c>
      <c r="G346" s="2" t="s">
        <v>16</v>
      </c>
      <c r="H346" s="2" t="s">
        <v>10</v>
      </c>
    </row>
    <row r="347" spans="1:8" x14ac:dyDescent="0.25">
      <c r="B347" s="3"/>
      <c r="C347" s="3"/>
      <c r="E347" s="1"/>
      <c r="F347" s="1"/>
      <c r="G347" s="2"/>
      <c r="H347" s="2"/>
    </row>
    <row r="348" spans="1:8" x14ac:dyDescent="0.25">
      <c r="B348" s="3"/>
      <c r="C348" s="3"/>
      <c r="E348" s="1"/>
      <c r="F348" s="1"/>
      <c r="G348" s="2"/>
      <c r="H348" s="2"/>
    </row>
    <row r="349" spans="1:8" x14ac:dyDescent="0.25">
      <c r="A349" s="10" t="s">
        <v>0</v>
      </c>
      <c r="B349" s="3">
        <v>0.88405800000000001</v>
      </c>
      <c r="C349" s="3">
        <v>0.93194399999999999</v>
      </c>
      <c r="D349">
        <v>0.90737000000000001</v>
      </c>
      <c r="E349" s="1">
        <v>4</v>
      </c>
      <c r="F349" s="1" t="s">
        <v>14</v>
      </c>
      <c r="G349" s="2" t="s">
        <v>16</v>
      </c>
      <c r="H349" s="2" t="s">
        <v>10</v>
      </c>
    </row>
    <row r="350" spans="1:8" x14ac:dyDescent="0.25">
      <c r="A350" s="10" t="s">
        <v>1</v>
      </c>
      <c r="B350" s="3">
        <v>0.92804699999999996</v>
      </c>
      <c r="C350" s="3">
        <v>0.87777799999999995</v>
      </c>
      <c r="D350">
        <v>0.90221300000000004</v>
      </c>
      <c r="E350" s="1">
        <v>4</v>
      </c>
      <c r="F350" s="1" t="s">
        <v>14</v>
      </c>
      <c r="G350" s="2" t="s">
        <v>16</v>
      </c>
      <c r="H350" s="2" t="s">
        <v>10</v>
      </c>
    </row>
    <row r="351" spans="1:8" x14ac:dyDescent="0.25">
      <c r="A351" s="10" t="s">
        <v>17</v>
      </c>
      <c r="B351" s="3">
        <v>0.90486100000000003</v>
      </c>
      <c r="C351" s="3">
        <v>0.90486100000000003</v>
      </c>
      <c r="D351">
        <v>0.90486100000000003</v>
      </c>
      <c r="E351" s="1">
        <v>4</v>
      </c>
      <c r="F351" s="1" t="s">
        <v>14</v>
      </c>
      <c r="G351" s="2" t="s">
        <v>16</v>
      </c>
      <c r="H351" s="2" t="s">
        <v>10</v>
      </c>
    </row>
    <row r="352" spans="1:8" x14ac:dyDescent="0.25">
      <c r="B352" s="3"/>
      <c r="C352" s="3"/>
      <c r="E352" s="1"/>
      <c r="F352" s="1"/>
      <c r="G352" s="2"/>
      <c r="H352" s="2"/>
    </row>
    <row r="353" spans="1:13" x14ac:dyDescent="0.25">
      <c r="B353" s="3"/>
      <c r="C353" s="3"/>
      <c r="E353" s="1"/>
      <c r="F353" s="1"/>
      <c r="G353" s="2"/>
      <c r="H353" s="2"/>
    </row>
    <row r="354" spans="1:13" x14ac:dyDescent="0.25">
      <c r="A354" s="10" t="s">
        <v>0</v>
      </c>
      <c r="B354" s="3">
        <v>0.88092000000000004</v>
      </c>
      <c r="C354" s="3">
        <v>0.90416700000000005</v>
      </c>
      <c r="D354">
        <v>0.89239199999999996</v>
      </c>
      <c r="E354" s="1">
        <v>5</v>
      </c>
      <c r="F354" s="1" t="s">
        <v>14</v>
      </c>
      <c r="G354" s="2" t="s">
        <v>16</v>
      </c>
      <c r="H354" s="2" t="s">
        <v>10</v>
      </c>
    </row>
    <row r="355" spans="1:13" x14ac:dyDescent="0.25">
      <c r="A355" s="10" t="s">
        <v>1</v>
      </c>
      <c r="B355" s="3">
        <v>0.90156899999999995</v>
      </c>
      <c r="C355" s="3">
        <v>0.87777799999999995</v>
      </c>
      <c r="D355">
        <v>0.88951400000000003</v>
      </c>
      <c r="E355" s="1">
        <v>5</v>
      </c>
      <c r="F355" s="1" t="s">
        <v>14</v>
      </c>
      <c r="G355" s="2" t="s">
        <v>16</v>
      </c>
      <c r="H355" s="2" t="s">
        <v>10</v>
      </c>
    </row>
    <row r="356" spans="1:13" x14ac:dyDescent="0.25">
      <c r="A356" s="10" t="s">
        <v>17</v>
      </c>
      <c r="B356" s="3">
        <v>0.89097199999999999</v>
      </c>
      <c r="C356" s="3">
        <v>0.89097199999999999</v>
      </c>
      <c r="D356">
        <v>0.89097199999999999</v>
      </c>
      <c r="E356" s="1">
        <v>5</v>
      </c>
      <c r="F356" s="1" t="s">
        <v>14</v>
      </c>
      <c r="G356" s="2" t="s">
        <v>16</v>
      </c>
      <c r="H356" s="2" t="s">
        <v>10</v>
      </c>
    </row>
    <row r="357" spans="1:13" ht="15.75" thickBot="1" x14ac:dyDescent="0.3">
      <c r="B357" s="3"/>
      <c r="C357" s="3"/>
      <c r="E357" s="1"/>
      <c r="F357" s="1"/>
      <c r="G357" s="2"/>
      <c r="H357" s="2"/>
      <c r="K357" s="11" t="s">
        <v>18</v>
      </c>
      <c r="L357" s="11" t="s">
        <v>19</v>
      </c>
      <c r="M357" s="11" t="s">
        <v>20</v>
      </c>
    </row>
    <row r="358" spans="1:13" ht="15.75" thickTop="1" x14ac:dyDescent="0.25">
      <c r="B358" s="3"/>
      <c r="C358" s="3"/>
      <c r="E358" s="1"/>
      <c r="F358" s="1"/>
      <c r="G358" s="2"/>
      <c r="H358" s="2"/>
      <c r="J358" s="6">
        <v>0</v>
      </c>
      <c r="K358" s="1">
        <f t="shared" ref="K358:M360" si="16">(B359+B364+B369+B374+B379)/5</f>
        <v>0.87396360000000006</v>
      </c>
      <c r="L358" s="1">
        <f t="shared" si="16"/>
        <v>0.89138879999999998</v>
      </c>
      <c r="M358" s="1">
        <f t="shared" si="16"/>
        <v>0.88203200000000004</v>
      </c>
    </row>
    <row r="359" spans="1:13" x14ac:dyDescent="0.25">
      <c r="A359" s="10" t="s">
        <v>0</v>
      </c>
      <c r="B359" s="3">
        <v>0.89395999999999998</v>
      </c>
      <c r="C359" s="3">
        <v>0.92500000000000004</v>
      </c>
      <c r="D359">
        <v>0.909215</v>
      </c>
      <c r="E359" s="1">
        <v>1</v>
      </c>
      <c r="F359" s="1" t="s">
        <v>14</v>
      </c>
      <c r="G359" s="2" t="s">
        <v>16</v>
      </c>
      <c r="H359" s="2" t="s">
        <v>11</v>
      </c>
      <c r="J359" s="7">
        <v>1</v>
      </c>
      <c r="K359" s="1">
        <f t="shared" si="16"/>
        <v>0.89127159999999994</v>
      </c>
      <c r="L359" s="1">
        <f t="shared" si="16"/>
        <v>0.87166659999999996</v>
      </c>
      <c r="M359" s="1">
        <f t="shared" si="16"/>
        <v>0.88082559999999999</v>
      </c>
    </row>
    <row r="360" spans="1:13" x14ac:dyDescent="0.25">
      <c r="A360" s="10" t="s">
        <v>1</v>
      </c>
      <c r="B360" s="3">
        <v>0.92230199999999996</v>
      </c>
      <c r="C360" s="3">
        <v>0.89027800000000001</v>
      </c>
      <c r="D360">
        <v>0.90600700000000001</v>
      </c>
      <c r="E360" s="1">
        <v>1</v>
      </c>
      <c r="F360" s="1" t="s">
        <v>14</v>
      </c>
      <c r="G360" s="2" t="s">
        <v>16</v>
      </c>
      <c r="H360" s="2" t="s">
        <v>11</v>
      </c>
      <c r="J360" s="6" t="s">
        <v>17</v>
      </c>
      <c r="K360" s="1">
        <f t="shared" si="16"/>
        <v>0.88152799999999998</v>
      </c>
      <c r="L360" s="1">
        <f t="shared" si="16"/>
        <v>0.88152799999999998</v>
      </c>
      <c r="M360" s="1">
        <f t="shared" si="16"/>
        <v>0.88152799999999998</v>
      </c>
    </row>
    <row r="361" spans="1:13" x14ac:dyDescent="0.25">
      <c r="A361" s="10" t="s">
        <v>17</v>
      </c>
      <c r="B361" s="3">
        <v>0.90763899999999997</v>
      </c>
      <c r="C361" s="3">
        <v>0.90763899999999997</v>
      </c>
      <c r="D361">
        <v>0.90763899999999997</v>
      </c>
      <c r="E361" s="1">
        <v>1</v>
      </c>
      <c r="F361" s="1" t="s">
        <v>14</v>
      </c>
      <c r="G361" s="2" t="s">
        <v>16</v>
      </c>
      <c r="H361" s="2" t="s">
        <v>11</v>
      </c>
      <c r="J361" s="6"/>
    </row>
    <row r="362" spans="1:13" x14ac:dyDescent="0.25">
      <c r="B362" s="3"/>
      <c r="C362" s="3"/>
      <c r="E362" s="1"/>
      <c r="F362" s="1"/>
      <c r="G362" s="2"/>
      <c r="H362" s="2"/>
    </row>
    <row r="363" spans="1:13" x14ac:dyDescent="0.25">
      <c r="B363" s="3"/>
      <c r="C363" s="3"/>
      <c r="E363" s="1"/>
      <c r="F363" s="1"/>
      <c r="G363" s="2"/>
      <c r="H363" s="2"/>
    </row>
    <row r="364" spans="1:13" x14ac:dyDescent="0.25">
      <c r="A364" s="10" t="s">
        <v>0</v>
      </c>
      <c r="B364" s="3">
        <v>0.86274499999999998</v>
      </c>
      <c r="C364" s="3">
        <v>0.79444400000000004</v>
      </c>
      <c r="D364">
        <v>0.82718700000000001</v>
      </c>
      <c r="E364" s="1">
        <v>2</v>
      </c>
      <c r="F364" s="1" t="s">
        <v>14</v>
      </c>
      <c r="G364" s="2" t="s">
        <v>16</v>
      </c>
      <c r="H364" s="2" t="s">
        <v>11</v>
      </c>
    </row>
    <row r="365" spans="1:13" x14ac:dyDescent="0.25">
      <c r="A365" s="10" t="s">
        <v>1</v>
      </c>
      <c r="B365" s="3">
        <v>0.80952400000000002</v>
      </c>
      <c r="C365" s="3">
        <v>0.87361100000000003</v>
      </c>
      <c r="D365">
        <v>0.84034699999999996</v>
      </c>
      <c r="E365" s="1">
        <v>2</v>
      </c>
      <c r="F365" s="1" t="s">
        <v>14</v>
      </c>
      <c r="G365" s="2" t="s">
        <v>16</v>
      </c>
      <c r="H365" s="2" t="s">
        <v>11</v>
      </c>
    </row>
    <row r="366" spans="1:13" x14ac:dyDescent="0.25">
      <c r="A366" s="10" t="s">
        <v>17</v>
      </c>
      <c r="B366" s="3">
        <v>0.83402799999999999</v>
      </c>
      <c r="C366" s="3">
        <v>0.83402799999999999</v>
      </c>
      <c r="D366">
        <v>0.83402799999999999</v>
      </c>
      <c r="E366" s="1">
        <v>2</v>
      </c>
      <c r="F366" s="1" t="s">
        <v>14</v>
      </c>
      <c r="G366" s="2" t="s">
        <v>16</v>
      </c>
      <c r="H366" s="2" t="s">
        <v>11</v>
      </c>
    </row>
    <row r="367" spans="1:13" x14ac:dyDescent="0.25">
      <c r="B367" s="3"/>
      <c r="C367" s="3"/>
      <c r="E367" s="1"/>
      <c r="F367" s="1"/>
      <c r="G367" s="2"/>
      <c r="H367" s="2"/>
    </row>
    <row r="368" spans="1:13" x14ac:dyDescent="0.25">
      <c r="B368" s="3"/>
      <c r="C368" s="3"/>
      <c r="E368" s="1"/>
      <c r="F368" s="1"/>
      <c r="G368" s="2"/>
      <c r="H368" s="2"/>
    </row>
    <row r="369" spans="1:8" x14ac:dyDescent="0.25">
      <c r="A369" s="10" t="s">
        <v>0</v>
      </c>
      <c r="B369" s="3">
        <v>0.85639699999999996</v>
      </c>
      <c r="C369" s="3">
        <v>0.911111</v>
      </c>
      <c r="D369">
        <v>0.882907</v>
      </c>
      <c r="E369" s="1">
        <v>3</v>
      </c>
      <c r="F369" s="1" t="s">
        <v>14</v>
      </c>
      <c r="G369" s="2" t="s">
        <v>16</v>
      </c>
      <c r="H369" s="2" t="s">
        <v>11</v>
      </c>
    </row>
    <row r="370" spans="1:8" x14ac:dyDescent="0.25">
      <c r="A370" s="10" t="s">
        <v>1</v>
      </c>
      <c r="B370" s="3">
        <v>0.90504499999999999</v>
      </c>
      <c r="C370" s="3">
        <v>0.84722200000000003</v>
      </c>
      <c r="D370">
        <v>0.87517900000000004</v>
      </c>
      <c r="E370" s="1">
        <v>3</v>
      </c>
      <c r="F370" s="1" t="s">
        <v>14</v>
      </c>
      <c r="G370" s="2" t="s">
        <v>16</v>
      </c>
      <c r="H370" s="2" t="s">
        <v>11</v>
      </c>
    </row>
    <row r="371" spans="1:8" x14ac:dyDescent="0.25">
      <c r="A371" s="10" t="s">
        <v>17</v>
      </c>
      <c r="B371" s="3">
        <v>0.87916700000000003</v>
      </c>
      <c r="C371" s="3">
        <v>0.87916700000000003</v>
      </c>
      <c r="D371">
        <v>0.87916700000000003</v>
      </c>
      <c r="E371" s="1">
        <v>3</v>
      </c>
      <c r="F371" s="1" t="s">
        <v>14</v>
      </c>
      <c r="G371" s="2" t="s">
        <v>16</v>
      </c>
      <c r="H371" s="2" t="s">
        <v>11</v>
      </c>
    </row>
    <row r="372" spans="1:8" x14ac:dyDescent="0.25">
      <c r="B372" s="3"/>
      <c r="C372" s="3"/>
      <c r="E372" s="1"/>
      <c r="F372" s="1"/>
      <c r="G372" s="2"/>
      <c r="H372" s="2"/>
    </row>
    <row r="373" spans="1:8" x14ac:dyDescent="0.25">
      <c r="B373" s="3"/>
      <c r="C373" s="3"/>
      <c r="E373" s="1"/>
      <c r="F373" s="1"/>
      <c r="G373" s="2"/>
      <c r="H373" s="2"/>
    </row>
    <row r="374" spans="1:8" x14ac:dyDescent="0.25">
      <c r="A374" s="10" t="s">
        <v>0</v>
      </c>
      <c r="B374" s="3">
        <v>0.88726799999999995</v>
      </c>
      <c r="C374" s="3">
        <v>0.92916699999999997</v>
      </c>
      <c r="D374">
        <v>0.90773400000000004</v>
      </c>
      <c r="E374" s="1">
        <v>4</v>
      </c>
      <c r="F374" s="1" t="s">
        <v>14</v>
      </c>
      <c r="G374" s="2" t="s">
        <v>16</v>
      </c>
      <c r="H374" s="2" t="s">
        <v>11</v>
      </c>
    </row>
    <row r="375" spans="1:8" x14ac:dyDescent="0.25">
      <c r="A375" s="10" t="s">
        <v>1</v>
      </c>
      <c r="B375" s="3">
        <v>0.92565600000000003</v>
      </c>
      <c r="C375" s="3">
        <v>0.88194399999999995</v>
      </c>
      <c r="D375">
        <v>0.90327199999999996</v>
      </c>
      <c r="E375" s="1">
        <v>4</v>
      </c>
      <c r="F375" s="1" t="s">
        <v>14</v>
      </c>
      <c r="G375" s="2" t="s">
        <v>16</v>
      </c>
      <c r="H375" s="2" t="s">
        <v>11</v>
      </c>
    </row>
    <row r="376" spans="1:8" x14ac:dyDescent="0.25">
      <c r="A376" s="10" t="s">
        <v>17</v>
      </c>
      <c r="B376" s="3">
        <v>0.90555600000000003</v>
      </c>
      <c r="C376" s="3">
        <v>0.90555600000000003</v>
      </c>
      <c r="D376">
        <v>0.90555600000000003</v>
      </c>
      <c r="E376" s="1">
        <v>4</v>
      </c>
      <c r="F376" s="1" t="s">
        <v>14</v>
      </c>
      <c r="G376" s="2" t="s">
        <v>16</v>
      </c>
      <c r="H376" s="2" t="s">
        <v>11</v>
      </c>
    </row>
    <row r="377" spans="1:8" x14ac:dyDescent="0.25">
      <c r="B377" s="3"/>
      <c r="C377" s="3"/>
      <c r="E377" s="1"/>
      <c r="F377" s="1"/>
      <c r="G377" s="2"/>
      <c r="H377" s="2"/>
    </row>
    <row r="378" spans="1:8" x14ac:dyDescent="0.25">
      <c r="B378" s="3"/>
      <c r="C378" s="3"/>
      <c r="E378" s="1"/>
      <c r="F378" s="1"/>
      <c r="G378" s="2"/>
      <c r="H378" s="2"/>
    </row>
    <row r="379" spans="1:8" x14ac:dyDescent="0.25">
      <c r="A379" s="10" t="s">
        <v>0</v>
      </c>
      <c r="B379" s="3">
        <v>0.869448</v>
      </c>
      <c r="C379" s="3">
        <v>0.89722199999999996</v>
      </c>
      <c r="D379">
        <v>0.88311700000000004</v>
      </c>
      <c r="E379" s="1">
        <v>5</v>
      </c>
      <c r="F379" s="1" t="s">
        <v>14</v>
      </c>
      <c r="G379" s="2" t="s">
        <v>16</v>
      </c>
      <c r="H379" s="2" t="s">
        <v>11</v>
      </c>
    </row>
    <row r="380" spans="1:8" x14ac:dyDescent="0.25">
      <c r="A380" s="10" t="s">
        <v>1</v>
      </c>
      <c r="B380" s="3">
        <v>0.89383100000000004</v>
      </c>
      <c r="C380" s="3">
        <v>0.86527799999999999</v>
      </c>
      <c r="D380">
        <v>0.87932299999999997</v>
      </c>
      <c r="E380" s="1">
        <v>5</v>
      </c>
      <c r="F380" s="1" t="s">
        <v>14</v>
      </c>
      <c r="G380" s="2" t="s">
        <v>16</v>
      </c>
      <c r="H380" s="2" t="s">
        <v>11</v>
      </c>
    </row>
    <row r="381" spans="1:8" x14ac:dyDescent="0.25">
      <c r="A381" s="10" t="s">
        <v>17</v>
      </c>
      <c r="B381" s="3">
        <v>0.88124999999999998</v>
      </c>
      <c r="C381" s="3">
        <v>0.88124999999999998</v>
      </c>
      <c r="D381">
        <v>0.88124999999999998</v>
      </c>
      <c r="E381" s="1">
        <v>5</v>
      </c>
      <c r="F381" s="1" t="s">
        <v>14</v>
      </c>
      <c r="G381" s="2" t="s">
        <v>16</v>
      </c>
      <c r="H381" s="2" t="s">
        <v>11</v>
      </c>
    </row>
    <row r="382" spans="1:8" x14ac:dyDescent="0.25">
      <c r="B382" s="3"/>
      <c r="C382" s="3"/>
      <c r="E382" s="1"/>
      <c r="F382" s="1"/>
      <c r="G382" s="2"/>
      <c r="H382" s="2"/>
    </row>
    <row r="383" spans="1:8" x14ac:dyDescent="0.25">
      <c r="B383" s="3"/>
      <c r="C383" s="3"/>
      <c r="E383" s="1"/>
      <c r="F383" s="1"/>
      <c r="G383" s="2"/>
      <c r="H383" s="2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075D-0DDC-4483-AF47-DAA7C5262CAC}">
  <dimension ref="A1:M383"/>
  <sheetViews>
    <sheetView showGridLines="0" workbookViewId="0">
      <selection activeCell="P6" sqref="P6"/>
    </sheetView>
  </sheetViews>
  <sheetFormatPr defaultRowHeight="15" x14ac:dyDescent="0.25"/>
  <cols>
    <col min="1" max="1" width="12.85546875" style="10" bestFit="1" customWidth="1"/>
    <col min="10" max="10" width="8.42578125" style="1" bestFit="1" customWidth="1"/>
    <col min="11" max="13" width="9.140625" style="1"/>
  </cols>
  <sheetData>
    <row r="1" spans="1:13" ht="15.75" thickBot="1" x14ac:dyDescent="0.3">
      <c r="K1" s="11" t="s">
        <v>18</v>
      </c>
      <c r="L1" s="11" t="s">
        <v>19</v>
      </c>
      <c r="M1" s="11" t="s">
        <v>20</v>
      </c>
    </row>
    <row r="2" spans="1:13" ht="15.75" thickTop="1" x14ac:dyDescent="0.25">
      <c r="B2" s="4" t="s">
        <v>18</v>
      </c>
      <c r="C2" s="4" t="s">
        <v>19</v>
      </c>
      <c r="D2" s="4" t="s">
        <v>20</v>
      </c>
      <c r="E2" s="4" t="s">
        <v>6</v>
      </c>
      <c r="F2" s="4" t="s">
        <v>3</v>
      </c>
      <c r="G2" s="5" t="s">
        <v>4</v>
      </c>
      <c r="H2" s="5" t="s">
        <v>7</v>
      </c>
      <c r="J2" s="6">
        <v>0</v>
      </c>
      <c r="K2" s="1">
        <f t="shared" ref="K2:M4" si="0">(B3+B8+B13+B18+B23)/5</f>
        <v>0.83894979999999997</v>
      </c>
      <c r="L2" s="1">
        <f t="shared" si="0"/>
        <v>0.81888880000000008</v>
      </c>
      <c r="M2" s="1">
        <f t="shared" si="0"/>
        <v>0.82865260000000007</v>
      </c>
    </row>
    <row r="3" spans="1:13" x14ac:dyDescent="0.25">
      <c r="A3" s="10" t="s">
        <v>0</v>
      </c>
      <c r="B3" s="1">
        <v>0.86046500000000004</v>
      </c>
      <c r="C3" s="1">
        <v>0.82222200000000001</v>
      </c>
      <c r="D3" s="1">
        <v>0.84090900000000002</v>
      </c>
      <c r="E3" s="1">
        <v>1</v>
      </c>
      <c r="F3" s="1" t="s">
        <v>2</v>
      </c>
      <c r="G3" s="2" t="s">
        <v>16</v>
      </c>
      <c r="H3" s="2" t="s">
        <v>8</v>
      </c>
      <c r="J3" s="7">
        <v>1</v>
      </c>
      <c r="K3" s="1">
        <f t="shared" si="0"/>
        <v>0.82350420000000002</v>
      </c>
      <c r="L3" s="1">
        <f t="shared" si="0"/>
        <v>0.84277780000000002</v>
      </c>
      <c r="M3" s="1">
        <f t="shared" si="0"/>
        <v>0.832897</v>
      </c>
    </row>
    <row r="4" spans="1:13" x14ac:dyDescent="0.25">
      <c r="A4" s="10" t="s">
        <v>1</v>
      </c>
      <c r="B4" s="1">
        <v>0.82978700000000005</v>
      </c>
      <c r="C4" s="1">
        <v>0.86666699999999997</v>
      </c>
      <c r="D4" s="1">
        <v>0.84782599999999997</v>
      </c>
      <c r="E4" s="1">
        <v>1</v>
      </c>
      <c r="F4" s="1" t="s">
        <v>2</v>
      </c>
      <c r="G4" s="2" t="s">
        <v>16</v>
      </c>
      <c r="H4" s="2" t="s">
        <v>8</v>
      </c>
      <c r="J4" s="6" t="s">
        <v>17</v>
      </c>
      <c r="K4" s="1">
        <f t="shared" si="0"/>
        <v>0.83083320000000005</v>
      </c>
      <c r="L4" s="1">
        <f t="shared" si="0"/>
        <v>0.83083320000000005</v>
      </c>
      <c r="M4" s="1">
        <f t="shared" si="0"/>
        <v>0.83083320000000005</v>
      </c>
    </row>
    <row r="5" spans="1:13" x14ac:dyDescent="0.25">
      <c r="A5" s="10" t="s">
        <v>17</v>
      </c>
      <c r="B5" s="1">
        <v>0.84444399999999997</v>
      </c>
      <c r="C5" s="1">
        <v>0.84444399999999997</v>
      </c>
      <c r="D5" s="1">
        <v>0.84444399999999997</v>
      </c>
      <c r="E5" s="1">
        <v>1</v>
      </c>
      <c r="F5" s="1" t="s">
        <v>2</v>
      </c>
      <c r="G5" s="2" t="s">
        <v>16</v>
      </c>
      <c r="H5" s="2" t="s">
        <v>8</v>
      </c>
      <c r="J5" s="2"/>
    </row>
    <row r="6" spans="1:13" x14ac:dyDescent="0.25">
      <c r="B6" s="1"/>
      <c r="C6" s="1"/>
      <c r="D6" s="1"/>
      <c r="E6" s="1"/>
      <c r="F6" s="1"/>
      <c r="G6" s="2"/>
      <c r="H6" s="2"/>
      <c r="J6" s="2"/>
    </row>
    <row r="7" spans="1:13" x14ac:dyDescent="0.25">
      <c r="B7" s="1"/>
      <c r="C7" s="1"/>
      <c r="D7" s="1"/>
      <c r="E7" s="1"/>
      <c r="F7" s="1"/>
      <c r="G7" s="2"/>
      <c r="H7" s="2"/>
      <c r="J7" s="2"/>
    </row>
    <row r="8" spans="1:13" x14ac:dyDescent="0.25">
      <c r="A8" s="10" t="s">
        <v>0</v>
      </c>
      <c r="B8" s="1">
        <v>0.81213000000000002</v>
      </c>
      <c r="C8" s="1">
        <v>0.76249999999999996</v>
      </c>
      <c r="D8" s="1">
        <v>0.78653300000000004</v>
      </c>
      <c r="E8" s="1">
        <v>2</v>
      </c>
      <c r="F8" s="1" t="s">
        <v>2</v>
      </c>
      <c r="G8" s="2" t="s">
        <v>16</v>
      </c>
      <c r="H8" s="2" t="s">
        <v>8</v>
      </c>
      <c r="J8" s="2"/>
    </row>
    <row r="9" spans="1:13" x14ac:dyDescent="0.25">
      <c r="A9" s="10" t="s">
        <v>1</v>
      </c>
      <c r="B9" s="1">
        <v>0.77617800000000003</v>
      </c>
      <c r="C9" s="1">
        <v>0.82361099999999998</v>
      </c>
      <c r="D9" s="1">
        <v>0.79919099999999998</v>
      </c>
      <c r="E9" s="1">
        <v>2</v>
      </c>
      <c r="F9" s="1" t="s">
        <v>2</v>
      </c>
      <c r="G9" s="2" t="s">
        <v>16</v>
      </c>
      <c r="H9" s="2" t="s">
        <v>8</v>
      </c>
      <c r="J9" s="2"/>
    </row>
    <row r="10" spans="1:13" x14ac:dyDescent="0.25">
      <c r="A10" s="10" t="s">
        <v>17</v>
      </c>
      <c r="B10" s="1">
        <v>0.79305599999999998</v>
      </c>
      <c r="C10" s="1">
        <v>0.79305599999999998</v>
      </c>
      <c r="D10" s="1">
        <v>0.79305599999999998</v>
      </c>
      <c r="E10" s="1">
        <v>2</v>
      </c>
      <c r="F10" s="1" t="s">
        <v>2</v>
      </c>
      <c r="G10" s="2" t="s">
        <v>16</v>
      </c>
      <c r="H10" s="2" t="s">
        <v>8</v>
      </c>
      <c r="J10" s="2"/>
    </row>
    <row r="11" spans="1:13" x14ac:dyDescent="0.25">
      <c r="B11" s="1"/>
      <c r="C11" s="1"/>
      <c r="D11" s="1"/>
      <c r="E11" s="1"/>
      <c r="F11" s="1"/>
      <c r="G11" s="2"/>
      <c r="H11" s="2"/>
      <c r="J11" s="2"/>
    </row>
    <row r="12" spans="1:13" x14ac:dyDescent="0.25">
      <c r="B12" s="1"/>
      <c r="C12" s="1"/>
      <c r="D12" s="1"/>
      <c r="E12" s="1"/>
      <c r="F12" s="1"/>
      <c r="G12" s="2"/>
      <c r="H12" s="2"/>
    </row>
    <row r="13" spans="1:13" x14ac:dyDescent="0.25">
      <c r="A13" s="10" t="s">
        <v>0</v>
      </c>
      <c r="B13" s="1">
        <v>0.81344300000000003</v>
      </c>
      <c r="C13" s="1">
        <v>0.82361099999999998</v>
      </c>
      <c r="D13" s="1">
        <v>0.818496</v>
      </c>
      <c r="E13" s="1">
        <v>3</v>
      </c>
      <c r="F13" s="1" t="s">
        <v>2</v>
      </c>
      <c r="G13" s="2" t="s">
        <v>16</v>
      </c>
      <c r="H13" s="2" t="s">
        <v>8</v>
      </c>
    </row>
    <row r="14" spans="1:13" x14ac:dyDescent="0.25">
      <c r="A14" s="10" t="s">
        <v>1</v>
      </c>
      <c r="B14" s="1">
        <v>0.82137800000000005</v>
      </c>
      <c r="C14" s="1">
        <v>0.81111100000000003</v>
      </c>
      <c r="D14" s="1">
        <v>0.81621200000000005</v>
      </c>
      <c r="E14" s="1">
        <v>3</v>
      </c>
      <c r="F14" s="1" t="s">
        <v>2</v>
      </c>
      <c r="G14" s="2" t="s">
        <v>16</v>
      </c>
      <c r="H14" s="2" t="s">
        <v>8</v>
      </c>
    </row>
    <row r="15" spans="1:13" x14ac:dyDescent="0.25">
      <c r="A15" s="10" t="s">
        <v>17</v>
      </c>
      <c r="B15" s="1">
        <v>0.817361</v>
      </c>
      <c r="C15" s="1">
        <v>0.817361</v>
      </c>
      <c r="D15" s="1">
        <v>0.817361</v>
      </c>
      <c r="E15" s="1">
        <v>3</v>
      </c>
      <c r="F15" s="1" t="s">
        <v>2</v>
      </c>
      <c r="G15" s="2" t="s">
        <v>16</v>
      </c>
      <c r="H15" s="2" t="s">
        <v>8</v>
      </c>
    </row>
    <row r="16" spans="1:13" x14ac:dyDescent="0.25">
      <c r="B16" s="1"/>
      <c r="C16" s="1"/>
      <c r="D16" s="1"/>
      <c r="E16" s="1"/>
      <c r="F16" s="1"/>
      <c r="G16" s="2"/>
      <c r="H16" s="2"/>
    </row>
    <row r="17" spans="1:13" x14ac:dyDescent="0.25">
      <c r="B17" s="1"/>
      <c r="C17" s="1"/>
      <c r="D17" s="1"/>
      <c r="E17" s="1"/>
      <c r="F17" s="1"/>
      <c r="G17" s="2"/>
      <c r="H17" s="2"/>
    </row>
    <row r="18" spans="1:13" x14ac:dyDescent="0.25">
      <c r="A18" s="10" t="s">
        <v>0</v>
      </c>
      <c r="B18" s="1">
        <v>0.85997199999999996</v>
      </c>
      <c r="C18" s="1">
        <v>0.84444399999999997</v>
      </c>
      <c r="D18" s="1">
        <v>0.85213700000000003</v>
      </c>
      <c r="E18" s="1">
        <v>4</v>
      </c>
      <c r="F18" s="1" t="s">
        <v>2</v>
      </c>
      <c r="G18" s="2" t="s">
        <v>16</v>
      </c>
      <c r="H18" s="2" t="s">
        <v>8</v>
      </c>
    </row>
    <row r="19" spans="1:13" x14ac:dyDescent="0.25">
      <c r="A19" s="10" t="s">
        <v>1</v>
      </c>
      <c r="B19" s="1">
        <v>0.84720300000000004</v>
      </c>
      <c r="C19" s="1">
        <v>0.86250000000000004</v>
      </c>
      <c r="D19" s="1">
        <v>0.85478299999999996</v>
      </c>
      <c r="E19" s="1">
        <v>4</v>
      </c>
      <c r="F19" s="1" t="s">
        <v>2</v>
      </c>
      <c r="G19" s="2" t="s">
        <v>16</v>
      </c>
      <c r="H19" s="2" t="s">
        <v>8</v>
      </c>
    </row>
    <row r="20" spans="1:13" x14ac:dyDescent="0.25">
      <c r="A20" s="10" t="s">
        <v>17</v>
      </c>
      <c r="B20" s="1">
        <v>0.85347200000000001</v>
      </c>
      <c r="C20" s="1">
        <v>0.85347200000000001</v>
      </c>
      <c r="D20" s="1">
        <v>0.85347200000000001</v>
      </c>
      <c r="E20" s="1">
        <v>4</v>
      </c>
      <c r="F20" s="1" t="s">
        <v>2</v>
      </c>
      <c r="G20" s="2" t="s">
        <v>16</v>
      </c>
      <c r="H20" s="2" t="s">
        <v>8</v>
      </c>
    </row>
    <row r="21" spans="1:13" x14ac:dyDescent="0.25">
      <c r="B21" s="1"/>
      <c r="C21" s="1"/>
      <c r="D21" s="1"/>
      <c r="E21" s="1"/>
      <c r="F21" s="1"/>
      <c r="G21" s="2"/>
      <c r="H21" s="2"/>
    </row>
    <row r="22" spans="1:13" x14ac:dyDescent="0.25">
      <c r="B22" s="1"/>
      <c r="C22" s="1"/>
      <c r="D22" s="1"/>
      <c r="E22" s="1"/>
      <c r="F22" s="1"/>
      <c r="G22" s="2"/>
      <c r="H22" s="2"/>
    </row>
    <row r="23" spans="1:13" x14ac:dyDescent="0.25">
      <c r="A23" s="10" t="s">
        <v>0</v>
      </c>
      <c r="B23" s="1">
        <v>0.84873900000000002</v>
      </c>
      <c r="C23" s="1">
        <v>0.84166700000000005</v>
      </c>
      <c r="D23" s="1">
        <v>0.84518800000000005</v>
      </c>
      <c r="E23" s="1">
        <v>5</v>
      </c>
      <c r="F23" s="1" t="s">
        <v>2</v>
      </c>
      <c r="G23" s="2" t="s">
        <v>16</v>
      </c>
      <c r="H23" s="2" t="s">
        <v>8</v>
      </c>
    </row>
    <row r="24" spans="1:13" x14ac:dyDescent="0.25">
      <c r="A24" s="10" t="s">
        <v>1</v>
      </c>
      <c r="B24" s="1">
        <v>0.84297500000000003</v>
      </c>
      <c r="C24" s="1">
        <v>0.85</v>
      </c>
      <c r="D24" s="1">
        <v>0.84647300000000003</v>
      </c>
      <c r="E24" s="1">
        <v>5</v>
      </c>
      <c r="F24" s="1" t="s">
        <v>2</v>
      </c>
      <c r="G24" s="2" t="s">
        <v>16</v>
      </c>
      <c r="H24" s="2" t="s">
        <v>8</v>
      </c>
    </row>
    <row r="25" spans="1:13" x14ac:dyDescent="0.25">
      <c r="A25" s="10" t="s">
        <v>17</v>
      </c>
      <c r="B25" s="1">
        <v>0.84583299999999995</v>
      </c>
      <c r="C25" s="1">
        <v>0.84583299999999995</v>
      </c>
      <c r="D25" s="1">
        <v>0.84583299999999995</v>
      </c>
      <c r="E25" s="1">
        <v>5</v>
      </c>
      <c r="F25" s="1" t="s">
        <v>2</v>
      </c>
      <c r="G25" s="2" t="s">
        <v>16</v>
      </c>
      <c r="H25" s="2" t="s">
        <v>8</v>
      </c>
    </row>
    <row r="26" spans="1:13" ht="15.75" thickBot="1" x14ac:dyDescent="0.3">
      <c r="B26" s="1"/>
      <c r="C26" s="1"/>
      <c r="D26" s="1"/>
      <c r="E26" s="1"/>
      <c r="F26" s="1"/>
      <c r="G26" s="2"/>
      <c r="H26" s="2"/>
      <c r="K26" s="11" t="s">
        <v>18</v>
      </c>
      <c r="L26" s="11" t="s">
        <v>19</v>
      </c>
      <c r="M26" s="11" t="s">
        <v>20</v>
      </c>
    </row>
    <row r="27" spans="1:13" ht="15.75" thickTop="1" x14ac:dyDescent="0.25">
      <c r="B27" s="1"/>
      <c r="C27" s="1"/>
      <c r="D27" s="1"/>
      <c r="E27" s="1"/>
      <c r="F27" s="1"/>
      <c r="G27" s="2"/>
      <c r="H27" s="2"/>
      <c r="J27" s="6">
        <v>0</v>
      </c>
      <c r="K27" s="1">
        <f t="shared" ref="K27:M29" si="1">(B28+B33+B38+B43+B48)/5</f>
        <v>0.83995660000000005</v>
      </c>
      <c r="L27" s="1">
        <f t="shared" si="1"/>
        <v>0.81805559999999988</v>
      </c>
      <c r="M27" s="1">
        <f t="shared" si="1"/>
        <v>0.82874400000000004</v>
      </c>
    </row>
    <row r="28" spans="1:13" x14ac:dyDescent="0.25">
      <c r="A28" s="10" t="s">
        <v>0</v>
      </c>
      <c r="B28" s="1">
        <v>0.86066799999999999</v>
      </c>
      <c r="C28" s="1">
        <v>0.82361099999999998</v>
      </c>
      <c r="D28" s="1">
        <v>0.84173200000000004</v>
      </c>
      <c r="E28" s="1">
        <v>1</v>
      </c>
      <c r="F28" s="1" t="s">
        <v>2</v>
      </c>
      <c r="G28" s="2" t="s">
        <v>16</v>
      </c>
      <c r="H28" s="2" t="s">
        <v>12</v>
      </c>
      <c r="J28" s="7">
        <v>1</v>
      </c>
      <c r="K28" s="1">
        <f t="shared" si="1"/>
        <v>0.8230402</v>
      </c>
      <c r="L28" s="1">
        <f t="shared" si="1"/>
        <v>0.84416679999999999</v>
      </c>
      <c r="M28" s="1">
        <f t="shared" si="1"/>
        <v>0.83336359999999998</v>
      </c>
    </row>
    <row r="29" spans="1:13" x14ac:dyDescent="0.25">
      <c r="A29" s="10" t="s">
        <v>1</v>
      </c>
      <c r="B29" s="1">
        <v>0.83089199999999996</v>
      </c>
      <c r="C29" s="1">
        <v>0.86666699999999997</v>
      </c>
      <c r="D29" s="1">
        <v>0.84840199999999999</v>
      </c>
      <c r="E29" s="1">
        <v>1</v>
      </c>
      <c r="F29" s="1" t="s">
        <v>2</v>
      </c>
      <c r="G29" s="2" t="s">
        <v>16</v>
      </c>
      <c r="H29" s="2" t="s">
        <v>12</v>
      </c>
      <c r="J29" s="6" t="s">
        <v>17</v>
      </c>
      <c r="K29" s="1">
        <f t="shared" si="1"/>
        <v>0.83111139999999994</v>
      </c>
      <c r="L29" s="1">
        <f t="shared" si="1"/>
        <v>0.83111139999999994</v>
      </c>
      <c r="M29" s="1">
        <f t="shared" si="1"/>
        <v>0.83111139999999994</v>
      </c>
    </row>
    <row r="30" spans="1:13" x14ac:dyDescent="0.25">
      <c r="A30" s="10" t="s">
        <v>17</v>
      </c>
      <c r="B30" s="1">
        <v>0.84513899999999997</v>
      </c>
      <c r="C30" s="1">
        <v>0.84513899999999997</v>
      </c>
      <c r="D30" s="1">
        <v>0.84513899999999997</v>
      </c>
      <c r="E30" s="1">
        <v>1</v>
      </c>
      <c r="F30" s="1" t="s">
        <v>2</v>
      </c>
      <c r="G30" s="2" t="s">
        <v>16</v>
      </c>
      <c r="H30" s="2" t="s">
        <v>12</v>
      </c>
    </row>
    <row r="31" spans="1:13" x14ac:dyDescent="0.25">
      <c r="B31" s="1"/>
      <c r="C31" s="1"/>
      <c r="D31" s="1"/>
      <c r="E31" s="1"/>
      <c r="F31" s="1"/>
      <c r="G31" s="2"/>
      <c r="H31" s="2"/>
    </row>
    <row r="32" spans="1:13" x14ac:dyDescent="0.25">
      <c r="B32" s="1"/>
      <c r="C32" s="1"/>
      <c r="D32" s="1"/>
      <c r="E32" s="1"/>
      <c r="F32" s="1"/>
      <c r="G32" s="2"/>
      <c r="H32" s="2"/>
    </row>
    <row r="33" spans="1:8" x14ac:dyDescent="0.25">
      <c r="A33" s="10" t="s">
        <v>0</v>
      </c>
      <c r="B33" s="1">
        <v>0.81213000000000002</v>
      </c>
      <c r="C33" s="1">
        <v>0.76249999999999996</v>
      </c>
      <c r="D33" s="1">
        <v>0.78653300000000004</v>
      </c>
      <c r="E33" s="1">
        <v>2</v>
      </c>
      <c r="F33" s="1" t="s">
        <v>2</v>
      </c>
      <c r="G33" s="2" t="s">
        <v>16</v>
      </c>
      <c r="H33" s="2" t="s">
        <v>12</v>
      </c>
    </row>
    <row r="34" spans="1:8" x14ac:dyDescent="0.25">
      <c r="A34" s="10" t="s">
        <v>1</v>
      </c>
      <c r="B34" s="1">
        <v>0.77617800000000003</v>
      </c>
      <c r="C34" s="1">
        <v>0.82361099999999998</v>
      </c>
      <c r="D34" s="1">
        <v>0.79919099999999998</v>
      </c>
      <c r="E34" s="1">
        <v>2</v>
      </c>
      <c r="F34" s="1" t="s">
        <v>2</v>
      </c>
      <c r="G34" s="2" t="s">
        <v>16</v>
      </c>
      <c r="H34" s="2" t="s">
        <v>12</v>
      </c>
    </row>
    <row r="35" spans="1:8" x14ac:dyDescent="0.25">
      <c r="A35" s="10" t="s">
        <v>17</v>
      </c>
      <c r="B35" s="1">
        <v>0.79305599999999998</v>
      </c>
      <c r="C35" s="1">
        <v>0.79305599999999998</v>
      </c>
      <c r="D35" s="1">
        <v>0.79305599999999998</v>
      </c>
      <c r="E35" s="1">
        <v>2</v>
      </c>
      <c r="F35" s="1" t="s">
        <v>2</v>
      </c>
      <c r="G35" s="2" t="s">
        <v>16</v>
      </c>
      <c r="H35" s="2" t="s">
        <v>12</v>
      </c>
    </row>
    <row r="36" spans="1:8" x14ac:dyDescent="0.25">
      <c r="B36" s="1"/>
      <c r="C36" s="1"/>
      <c r="D36" s="1"/>
      <c r="E36" s="1"/>
      <c r="F36" s="1"/>
      <c r="G36" s="2"/>
      <c r="H36" s="2"/>
    </row>
    <row r="37" spans="1:8" x14ac:dyDescent="0.25">
      <c r="B37" s="1"/>
      <c r="C37" s="1"/>
      <c r="D37" s="1"/>
      <c r="E37" s="1"/>
      <c r="F37" s="1"/>
      <c r="G37" s="2"/>
      <c r="H37" s="2"/>
    </row>
    <row r="38" spans="1:8" x14ac:dyDescent="0.25">
      <c r="A38" s="10" t="s">
        <v>0</v>
      </c>
      <c r="B38" s="1">
        <v>0.81629799999999997</v>
      </c>
      <c r="C38" s="1">
        <v>0.82083300000000003</v>
      </c>
      <c r="D38" s="1">
        <v>0.81855999999999995</v>
      </c>
      <c r="E38" s="1">
        <v>3</v>
      </c>
      <c r="F38" s="1" t="s">
        <v>2</v>
      </c>
      <c r="G38" s="2" t="s">
        <v>16</v>
      </c>
      <c r="H38" s="2" t="s">
        <v>12</v>
      </c>
    </row>
    <row r="39" spans="1:8" x14ac:dyDescent="0.25">
      <c r="A39" s="10" t="s">
        <v>1</v>
      </c>
      <c r="B39" s="1">
        <v>0.81983200000000001</v>
      </c>
      <c r="C39" s="1">
        <v>0.81527799999999995</v>
      </c>
      <c r="D39" s="1">
        <v>0.81754899999999997</v>
      </c>
      <c r="E39" s="1">
        <v>3</v>
      </c>
      <c r="F39" s="1" t="s">
        <v>2</v>
      </c>
      <c r="G39" s="2" t="s">
        <v>16</v>
      </c>
      <c r="H39" s="2" t="s">
        <v>12</v>
      </c>
    </row>
    <row r="40" spans="1:8" x14ac:dyDescent="0.25">
      <c r="A40" s="10" t="s">
        <v>17</v>
      </c>
      <c r="B40" s="1">
        <v>0.81805600000000001</v>
      </c>
      <c r="C40" s="1">
        <v>0.81805600000000001</v>
      </c>
      <c r="D40" s="1">
        <v>0.81805600000000001</v>
      </c>
      <c r="E40" s="1">
        <v>3</v>
      </c>
      <c r="F40" s="1" t="s">
        <v>2</v>
      </c>
      <c r="G40" s="2" t="s">
        <v>16</v>
      </c>
      <c r="H40" s="2" t="s">
        <v>12</v>
      </c>
    </row>
    <row r="41" spans="1:8" x14ac:dyDescent="0.25">
      <c r="B41" s="1"/>
      <c r="C41" s="1"/>
      <c r="D41" s="1"/>
      <c r="E41" s="1"/>
      <c r="F41" s="1"/>
      <c r="G41" s="2"/>
      <c r="H41" s="2"/>
    </row>
    <row r="42" spans="1:8" x14ac:dyDescent="0.25">
      <c r="B42" s="1"/>
      <c r="C42" s="1"/>
      <c r="D42" s="1"/>
      <c r="E42" s="1"/>
      <c r="F42" s="1"/>
      <c r="G42" s="2"/>
      <c r="H42" s="2"/>
    </row>
    <row r="43" spans="1:8" x14ac:dyDescent="0.25">
      <c r="A43" s="10" t="s">
        <v>0</v>
      </c>
      <c r="B43" s="1">
        <v>0.85977300000000001</v>
      </c>
      <c r="C43" s="1">
        <v>0.84305600000000003</v>
      </c>
      <c r="D43" s="1">
        <v>0.85133199999999998</v>
      </c>
      <c r="E43" s="1">
        <v>4</v>
      </c>
      <c r="F43" s="1" t="s">
        <v>2</v>
      </c>
      <c r="G43" s="2" t="s">
        <v>16</v>
      </c>
      <c r="H43" s="2" t="s">
        <v>12</v>
      </c>
    </row>
    <row r="44" spans="1:8" x14ac:dyDescent="0.25">
      <c r="A44" s="10" t="s">
        <v>1</v>
      </c>
      <c r="B44" s="1">
        <v>0.84604900000000005</v>
      </c>
      <c r="C44" s="1">
        <v>0.86250000000000004</v>
      </c>
      <c r="D44" s="1">
        <v>0.85419500000000004</v>
      </c>
      <c r="E44" s="1">
        <v>4</v>
      </c>
      <c r="F44" s="1" t="s">
        <v>2</v>
      </c>
      <c r="G44" s="2" t="s">
        <v>16</v>
      </c>
      <c r="H44" s="2" t="s">
        <v>12</v>
      </c>
    </row>
    <row r="45" spans="1:8" x14ac:dyDescent="0.25">
      <c r="A45" s="10" t="s">
        <v>17</v>
      </c>
      <c r="B45" s="1">
        <v>0.85277800000000004</v>
      </c>
      <c r="C45" s="1">
        <v>0.85277800000000004</v>
      </c>
      <c r="D45" s="1">
        <v>0.85277800000000004</v>
      </c>
      <c r="E45" s="1">
        <v>4</v>
      </c>
      <c r="F45" s="1" t="s">
        <v>2</v>
      </c>
      <c r="G45" s="2" t="s">
        <v>16</v>
      </c>
      <c r="H45" s="2" t="s">
        <v>12</v>
      </c>
    </row>
    <row r="46" spans="1:8" x14ac:dyDescent="0.25">
      <c r="B46" s="1"/>
      <c r="C46" s="1"/>
      <c r="D46" s="1"/>
      <c r="E46" s="1"/>
      <c r="F46" s="1"/>
      <c r="G46" s="2"/>
      <c r="H46" s="2"/>
    </row>
    <row r="47" spans="1:8" x14ac:dyDescent="0.25">
      <c r="B47" s="1"/>
      <c r="C47" s="1"/>
      <c r="D47" s="1"/>
      <c r="E47" s="1"/>
      <c r="F47" s="1"/>
      <c r="G47" s="2"/>
      <c r="H47" s="2"/>
    </row>
    <row r="48" spans="1:8" x14ac:dyDescent="0.25">
      <c r="A48" s="10" t="s">
        <v>0</v>
      </c>
      <c r="B48" s="1">
        <v>0.85091399999999995</v>
      </c>
      <c r="C48" s="1">
        <v>0.84027799999999997</v>
      </c>
      <c r="D48" s="1">
        <v>0.84556299999999995</v>
      </c>
      <c r="E48" s="1">
        <v>5</v>
      </c>
      <c r="F48" s="1" t="s">
        <v>2</v>
      </c>
      <c r="G48" s="2" t="s">
        <v>16</v>
      </c>
      <c r="H48" s="2" t="s">
        <v>12</v>
      </c>
    </row>
    <row r="49" spans="1:13" x14ac:dyDescent="0.25">
      <c r="A49" s="10" t="s">
        <v>1</v>
      </c>
      <c r="B49" s="1">
        <v>0.84225000000000005</v>
      </c>
      <c r="C49" s="1">
        <v>0.85277800000000004</v>
      </c>
      <c r="D49" s="1">
        <v>0.84748100000000004</v>
      </c>
      <c r="E49" s="1">
        <v>5</v>
      </c>
      <c r="F49" s="1" t="s">
        <v>2</v>
      </c>
      <c r="G49" s="2" t="s">
        <v>16</v>
      </c>
      <c r="H49" s="2" t="s">
        <v>12</v>
      </c>
    </row>
    <row r="50" spans="1:13" x14ac:dyDescent="0.25">
      <c r="A50" s="10" t="s">
        <v>17</v>
      </c>
      <c r="B50" s="1">
        <v>0.84652799999999995</v>
      </c>
      <c r="C50" s="1">
        <v>0.84652799999999995</v>
      </c>
      <c r="D50" s="1">
        <v>0.84652799999999995</v>
      </c>
      <c r="E50" s="1">
        <v>5</v>
      </c>
      <c r="F50" s="1" t="s">
        <v>2</v>
      </c>
      <c r="G50" s="2" t="s">
        <v>16</v>
      </c>
      <c r="H50" s="2" t="s">
        <v>12</v>
      </c>
    </row>
    <row r="51" spans="1:13" ht="15.75" thickBot="1" x14ac:dyDescent="0.3">
      <c r="B51" s="1"/>
      <c r="C51" s="1"/>
      <c r="D51" s="1"/>
      <c r="E51" s="1"/>
      <c r="F51" s="1"/>
      <c r="G51" s="2"/>
      <c r="H51" s="2"/>
      <c r="K51" s="11" t="s">
        <v>18</v>
      </c>
      <c r="L51" s="11" t="s">
        <v>19</v>
      </c>
      <c r="M51" s="11" t="s">
        <v>20</v>
      </c>
    </row>
    <row r="52" spans="1:13" ht="15.75" thickTop="1" x14ac:dyDescent="0.25">
      <c r="B52" s="1"/>
      <c r="C52" s="1"/>
      <c r="D52" s="1"/>
      <c r="E52" s="1"/>
      <c r="F52" s="1"/>
      <c r="G52" s="2"/>
      <c r="H52" s="2"/>
      <c r="J52" s="6">
        <v>0</v>
      </c>
      <c r="K52" s="1">
        <f t="shared" ref="K52:M54" si="2">(B53+B58+B63+B68+B73)/5</f>
        <v>0.84036960000000005</v>
      </c>
      <c r="L52" s="1">
        <f t="shared" si="2"/>
        <v>0.8177778</v>
      </c>
      <c r="M52" s="1">
        <f t="shared" si="2"/>
        <v>0.82875799999999999</v>
      </c>
    </row>
    <row r="53" spans="1:13" x14ac:dyDescent="0.25">
      <c r="A53" s="10" t="s">
        <v>0</v>
      </c>
      <c r="B53" s="1">
        <v>0.85817699999999997</v>
      </c>
      <c r="C53" s="1">
        <v>0.82361099999999998</v>
      </c>
      <c r="D53" s="1">
        <v>0.84053900000000004</v>
      </c>
      <c r="E53" s="1">
        <v>1</v>
      </c>
      <c r="F53" s="1" t="s">
        <v>2</v>
      </c>
      <c r="G53" s="2" t="s">
        <v>16</v>
      </c>
      <c r="H53" s="2" t="s">
        <v>9</v>
      </c>
      <c r="J53" s="7">
        <v>1</v>
      </c>
      <c r="K53" s="1">
        <f t="shared" si="2"/>
        <v>0.82304840000000001</v>
      </c>
      <c r="L53" s="1">
        <f t="shared" si="2"/>
        <v>0.84472239999999998</v>
      </c>
      <c r="M53" s="1">
        <f t="shared" si="2"/>
        <v>0.83360000000000001</v>
      </c>
    </row>
    <row r="54" spans="1:13" x14ac:dyDescent="0.25">
      <c r="A54" s="10" t="s">
        <v>1</v>
      </c>
      <c r="B54" s="1">
        <v>0.83044099999999998</v>
      </c>
      <c r="C54" s="1">
        <v>0.86388900000000002</v>
      </c>
      <c r="D54" s="1">
        <v>0.846835</v>
      </c>
      <c r="E54" s="1">
        <v>1</v>
      </c>
      <c r="F54" s="1" t="s">
        <v>2</v>
      </c>
      <c r="G54" s="2" t="s">
        <v>16</v>
      </c>
      <c r="H54" s="2" t="s">
        <v>9</v>
      </c>
      <c r="J54" s="6" t="s">
        <v>17</v>
      </c>
      <c r="K54" s="1">
        <f t="shared" si="2"/>
        <v>0.83125020000000005</v>
      </c>
      <c r="L54" s="1">
        <f t="shared" si="2"/>
        <v>0.83125020000000005</v>
      </c>
      <c r="M54" s="1">
        <f t="shared" si="2"/>
        <v>0.83125020000000005</v>
      </c>
    </row>
    <row r="55" spans="1:13" x14ac:dyDescent="0.25">
      <c r="A55" s="10" t="s">
        <v>17</v>
      </c>
      <c r="B55" s="1">
        <v>0.84375</v>
      </c>
      <c r="C55" s="1">
        <v>0.84375</v>
      </c>
      <c r="D55" s="1">
        <v>0.84375</v>
      </c>
      <c r="E55" s="1">
        <v>1</v>
      </c>
      <c r="F55" s="1" t="s">
        <v>2</v>
      </c>
      <c r="G55" s="2" t="s">
        <v>16</v>
      </c>
      <c r="H55" s="2" t="s">
        <v>9</v>
      </c>
    </row>
    <row r="56" spans="1:13" x14ac:dyDescent="0.25">
      <c r="B56" s="1"/>
      <c r="C56" s="1"/>
      <c r="D56" s="1"/>
      <c r="E56" s="1"/>
      <c r="F56" s="1"/>
      <c r="G56" s="2"/>
      <c r="H56" s="2"/>
    </row>
    <row r="57" spans="1:13" x14ac:dyDescent="0.25">
      <c r="B57" s="1"/>
      <c r="C57" s="1"/>
      <c r="D57" s="1"/>
      <c r="E57" s="1"/>
      <c r="F57" s="1"/>
      <c r="G57" s="2"/>
      <c r="H57" s="2"/>
    </row>
    <row r="58" spans="1:13" x14ac:dyDescent="0.25">
      <c r="A58" s="10" t="s">
        <v>0</v>
      </c>
      <c r="B58" s="1">
        <v>0.81315400000000004</v>
      </c>
      <c r="C58" s="1">
        <v>0.75555600000000001</v>
      </c>
      <c r="D58" s="1">
        <v>0.78329700000000002</v>
      </c>
      <c r="E58" s="1">
        <v>2</v>
      </c>
      <c r="F58" s="1" t="s">
        <v>2</v>
      </c>
      <c r="G58" s="2" t="s">
        <v>16</v>
      </c>
      <c r="H58" s="2" t="s">
        <v>9</v>
      </c>
    </row>
    <row r="59" spans="1:13" x14ac:dyDescent="0.25">
      <c r="A59" s="10" t="s">
        <v>1</v>
      </c>
      <c r="B59" s="1">
        <v>0.77172499999999999</v>
      </c>
      <c r="C59" s="1">
        <v>0.82638900000000004</v>
      </c>
      <c r="D59" s="1">
        <v>0.798122</v>
      </c>
      <c r="E59" s="1">
        <v>2</v>
      </c>
      <c r="F59" s="1" t="s">
        <v>2</v>
      </c>
      <c r="G59" s="2" t="s">
        <v>16</v>
      </c>
      <c r="H59" s="2" t="s">
        <v>9</v>
      </c>
    </row>
    <row r="60" spans="1:13" x14ac:dyDescent="0.25">
      <c r="A60" s="10" t="s">
        <v>17</v>
      </c>
      <c r="B60" s="1">
        <v>0.79097200000000001</v>
      </c>
      <c r="C60" s="1">
        <v>0.79097200000000001</v>
      </c>
      <c r="D60" s="1">
        <v>0.79097200000000001</v>
      </c>
      <c r="E60" s="1">
        <v>2</v>
      </c>
      <c r="F60" s="1" t="s">
        <v>2</v>
      </c>
      <c r="G60" s="2" t="s">
        <v>16</v>
      </c>
      <c r="H60" s="2" t="s">
        <v>9</v>
      </c>
    </row>
    <row r="61" spans="1:13" x14ac:dyDescent="0.25">
      <c r="B61" s="1"/>
      <c r="C61" s="1"/>
      <c r="D61" s="1"/>
      <c r="E61" s="1"/>
      <c r="F61" s="1"/>
      <c r="G61" s="2"/>
      <c r="H61" s="2"/>
    </row>
    <row r="62" spans="1:13" x14ac:dyDescent="0.25">
      <c r="B62" s="1"/>
      <c r="C62" s="1"/>
      <c r="D62" s="1"/>
      <c r="E62" s="1"/>
      <c r="F62" s="1"/>
      <c r="G62" s="2"/>
      <c r="H62" s="2"/>
    </row>
    <row r="63" spans="1:13" x14ac:dyDescent="0.25">
      <c r="A63" s="10" t="s">
        <v>0</v>
      </c>
      <c r="B63" s="1">
        <v>0.81455999999999995</v>
      </c>
      <c r="C63" s="1">
        <v>0.82361099999999998</v>
      </c>
      <c r="D63" s="1">
        <v>0.81906100000000004</v>
      </c>
      <c r="E63" s="1">
        <v>3</v>
      </c>
      <c r="F63" s="1" t="s">
        <v>2</v>
      </c>
      <c r="G63" s="2" t="s">
        <v>16</v>
      </c>
      <c r="H63" s="2" t="s">
        <v>9</v>
      </c>
    </row>
    <row r="64" spans="1:13" x14ac:dyDescent="0.25">
      <c r="A64" s="10" t="s">
        <v>1</v>
      </c>
      <c r="B64" s="1">
        <v>0.82162900000000005</v>
      </c>
      <c r="C64" s="1">
        <v>0.8125</v>
      </c>
      <c r="D64" s="1">
        <v>0.81703899999999996</v>
      </c>
      <c r="E64" s="1">
        <v>3</v>
      </c>
      <c r="F64" s="1" t="s">
        <v>2</v>
      </c>
      <c r="G64" s="2" t="s">
        <v>16</v>
      </c>
      <c r="H64" s="2" t="s">
        <v>9</v>
      </c>
    </row>
    <row r="65" spans="1:13" x14ac:dyDescent="0.25">
      <c r="A65" s="10" t="s">
        <v>17</v>
      </c>
      <c r="B65" s="1">
        <v>0.81805600000000001</v>
      </c>
      <c r="C65" s="1">
        <v>0.81805600000000001</v>
      </c>
      <c r="D65" s="1">
        <v>0.81805600000000001</v>
      </c>
      <c r="E65" s="1">
        <v>3</v>
      </c>
      <c r="F65" s="1" t="s">
        <v>2</v>
      </c>
      <c r="G65" s="2" t="s">
        <v>16</v>
      </c>
      <c r="H65" s="2" t="s">
        <v>9</v>
      </c>
    </row>
    <row r="66" spans="1:13" x14ac:dyDescent="0.25">
      <c r="B66" s="1"/>
      <c r="C66" s="1"/>
      <c r="D66" s="1"/>
      <c r="E66" s="1"/>
      <c r="F66" s="1"/>
      <c r="G66" s="2"/>
      <c r="H66" s="2"/>
    </row>
    <row r="67" spans="1:13" x14ac:dyDescent="0.25">
      <c r="B67" s="1"/>
      <c r="C67" s="1"/>
      <c r="D67" s="1"/>
      <c r="E67" s="1"/>
      <c r="F67" s="1"/>
      <c r="G67" s="2"/>
      <c r="H67" s="2"/>
    </row>
    <row r="68" spans="1:13" x14ac:dyDescent="0.25">
      <c r="A68" s="10" t="s">
        <v>0</v>
      </c>
      <c r="B68" s="1">
        <v>0.86363599999999996</v>
      </c>
      <c r="C68" s="1">
        <v>0.84444399999999997</v>
      </c>
      <c r="D68" s="1">
        <v>0.85393300000000005</v>
      </c>
      <c r="E68" s="1">
        <v>4</v>
      </c>
      <c r="F68" s="1" t="s">
        <v>2</v>
      </c>
      <c r="G68" s="2" t="s">
        <v>16</v>
      </c>
      <c r="H68" s="2" t="s">
        <v>9</v>
      </c>
    </row>
    <row r="69" spans="1:13" x14ac:dyDescent="0.25">
      <c r="A69" s="10" t="s">
        <v>1</v>
      </c>
      <c r="B69" s="1">
        <v>0.84782599999999997</v>
      </c>
      <c r="C69" s="1">
        <v>0.86666699999999997</v>
      </c>
      <c r="D69" s="1">
        <v>0.85714299999999999</v>
      </c>
      <c r="E69" s="1">
        <v>4</v>
      </c>
      <c r="F69" s="1" t="s">
        <v>2</v>
      </c>
      <c r="G69" s="2" t="s">
        <v>16</v>
      </c>
      <c r="H69" s="2" t="s">
        <v>9</v>
      </c>
    </row>
    <row r="70" spans="1:13" x14ac:dyDescent="0.25">
      <c r="A70" s="10" t="s">
        <v>17</v>
      </c>
      <c r="B70" s="1">
        <v>0.85555599999999998</v>
      </c>
      <c r="C70" s="1">
        <v>0.85555599999999998</v>
      </c>
      <c r="D70" s="1">
        <v>0.85555599999999998</v>
      </c>
      <c r="E70" s="1">
        <v>4</v>
      </c>
      <c r="F70" s="1" t="s">
        <v>2</v>
      </c>
      <c r="G70" s="2" t="s">
        <v>16</v>
      </c>
      <c r="H70" s="2" t="s">
        <v>9</v>
      </c>
    </row>
    <row r="71" spans="1:13" x14ac:dyDescent="0.25">
      <c r="B71" s="1"/>
      <c r="C71" s="1"/>
      <c r="D71" s="1"/>
      <c r="E71" s="1"/>
      <c r="F71" s="1"/>
      <c r="G71" s="2"/>
      <c r="H71" s="2"/>
    </row>
    <row r="72" spans="1:13" x14ac:dyDescent="0.25">
      <c r="B72" s="1"/>
      <c r="C72" s="1"/>
      <c r="D72" s="1"/>
      <c r="E72" s="1"/>
      <c r="F72" s="1"/>
      <c r="G72" s="2"/>
      <c r="H72" s="2"/>
    </row>
    <row r="73" spans="1:13" x14ac:dyDescent="0.25">
      <c r="A73" s="10" t="s">
        <v>0</v>
      </c>
      <c r="B73" s="1">
        <v>0.852321</v>
      </c>
      <c r="C73" s="1">
        <v>0.84166700000000005</v>
      </c>
      <c r="D73" s="1">
        <v>0.84696000000000005</v>
      </c>
      <c r="E73" s="1">
        <v>5</v>
      </c>
      <c r="F73" s="1" t="s">
        <v>2</v>
      </c>
      <c r="G73" s="2" t="s">
        <v>16</v>
      </c>
      <c r="H73" s="2" t="s">
        <v>9</v>
      </c>
    </row>
    <row r="74" spans="1:13" x14ac:dyDescent="0.25">
      <c r="A74" s="10" t="s">
        <v>1</v>
      </c>
      <c r="B74" s="1">
        <v>0.84362099999999995</v>
      </c>
      <c r="C74" s="1">
        <v>0.85416700000000001</v>
      </c>
      <c r="D74" s="1">
        <v>0.84886099999999998</v>
      </c>
      <c r="E74" s="1">
        <v>5</v>
      </c>
      <c r="F74" s="1" t="s">
        <v>2</v>
      </c>
      <c r="G74" s="2" t="s">
        <v>16</v>
      </c>
      <c r="H74" s="2" t="s">
        <v>9</v>
      </c>
    </row>
    <row r="75" spans="1:13" x14ac:dyDescent="0.25">
      <c r="A75" s="10" t="s">
        <v>17</v>
      </c>
      <c r="B75" s="1">
        <v>0.84791700000000003</v>
      </c>
      <c r="C75" s="1">
        <v>0.84791700000000003</v>
      </c>
      <c r="D75" s="1">
        <v>0.84791700000000003</v>
      </c>
      <c r="E75" s="1">
        <v>5</v>
      </c>
      <c r="F75" s="1" t="s">
        <v>2</v>
      </c>
      <c r="G75" s="2" t="s">
        <v>16</v>
      </c>
      <c r="H75" s="2" t="s">
        <v>9</v>
      </c>
    </row>
    <row r="76" spans="1:13" ht="15.75" thickBot="1" x14ac:dyDescent="0.3">
      <c r="B76" s="1"/>
      <c r="C76" s="1"/>
      <c r="D76" s="1"/>
      <c r="E76" s="1"/>
      <c r="F76" s="1"/>
      <c r="G76" s="2"/>
      <c r="H76" s="2"/>
      <c r="K76" s="11" t="s">
        <v>18</v>
      </c>
      <c r="L76" s="11" t="s">
        <v>19</v>
      </c>
      <c r="M76" s="11" t="s">
        <v>20</v>
      </c>
    </row>
    <row r="77" spans="1:13" ht="15.75" thickTop="1" x14ac:dyDescent="0.25">
      <c r="B77" s="1"/>
      <c r="C77" s="1"/>
      <c r="D77" s="1"/>
      <c r="E77" s="1"/>
      <c r="F77" s="1"/>
      <c r="G77" s="2"/>
      <c r="H77" s="2"/>
      <c r="J77" s="6">
        <v>0</v>
      </c>
      <c r="K77" s="1">
        <f t="shared" ref="K77:M79" si="3">(B78+B83+B88+B93+B98)/5</f>
        <v>0.84236739999999999</v>
      </c>
      <c r="L77" s="1">
        <f t="shared" si="3"/>
        <v>0.82138860000000002</v>
      </c>
      <c r="M77" s="1">
        <f t="shared" si="3"/>
        <v>0.83160260000000008</v>
      </c>
    </row>
    <row r="78" spans="1:13" x14ac:dyDescent="0.25">
      <c r="A78" s="10" t="s">
        <v>0</v>
      </c>
      <c r="B78" s="1">
        <v>0.85939699999999997</v>
      </c>
      <c r="C78" s="1">
        <v>0.83194400000000002</v>
      </c>
      <c r="D78" s="1">
        <v>0.84544799999999998</v>
      </c>
      <c r="E78" s="1">
        <v>1</v>
      </c>
      <c r="F78" s="1" t="s">
        <v>2</v>
      </c>
      <c r="G78" s="2" t="s">
        <v>16</v>
      </c>
      <c r="H78" s="2" t="s">
        <v>10</v>
      </c>
      <c r="J78" s="7">
        <v>1</v>
      </c>
      <c r="K78" s="1">
        <f t="shared" si="3"/>
        <v>0.82621539999999993</v>
      </c>
      <c r="L78" s="1">
        <f t="shared" si="3"/>
        <v>0.84638880000000005</v>
      </c>
      <c r="M78" s="1">
        <f t="shared" si="3"/>
        <v>0.83605260000000003</v>
      </c>
    </row>
    <row r="79" spans="1:13" x14ac:dyDescent="0.25">
      <c r="A79" s="10" t="s">
        <v>1</v>
      </c>
      <c r="B79" s="1">
        <v>0.83714699999999997</v>
      </c>
      <c r="C79" s="1">
        <v>0.86388900000000002</v>
      </c>
      <c r="D79" s="1">
        <v>0.85030799999999995</v>
      </c>
      <c r="E79" s="1">
        <v>1</v>
      </c>
      <c r="F79" s="1" t="s">
        <v>2</v>
      </c>
      <c r="G79" s="2" t="s">
        <v>16</v>
      </c>
      <c r="H79" s="2" t="s">
        <v>10</v>
      </c>
      <c r="J79" s="6" t="s">
        <v>17</v>
      </c>
      <c r="K79" s="1">
        <f t="shared" si="3"/>
        <v>0.8338888000000001</v>
      </c>
      <c r="L79" s="1">
        <f t="shared" si="3"/>
        <v>0.8338888000000001</v>
      </c>
      <c r="M79" s="1">
        <f t="shared" si="3"/>
        <v>0.8338888000000001</v>
      </c>
    </row>
    <row r="80" spans="1:13" x14ac:dyDescent="0.25">
      <c r="A80" s="10" t="s">
        <v>17</v>
      </c>
      <c r="B80" s="1">
        <v>0.84791700000000003</v>
      </c>
      <c r="C80" s="1">
        <v>0.84791700000000003</v>
      </c>
      <c r="D80" s="1">
        <v>0.84791700000000003</v>
      </c>
      <c r="E80" s="1">
        <v>1</v>
      </c>
      <c r="F80" s="1" t="s">
        <v>2</v>
      </c>
      <c r="G80" s="2" t="s">
        <v>16</v>
      </c>
      <c r="H80" s="2" t="s">
        <v>10</v>
      </c>
      <c r="J80" s="6"/>
    </row>
    <row r="81" spans="1:8" x14ac:dyDescent="0.25">
      <c r="B81" s="1"/>
      <c r="C81" s="1"/>
      <c r="D81" s="1"/>
      <c r="E81" s="1"/>
      <c r="F81" s="1"/>
      <c r="G81" s="2"/>
      <c r="H81" s="2"/>
    </row>
    <row r="82" spans="1:8" x14ac:dyDescent="0.25">
      <c r="B82" s="1"/>
      <c r="C82" s="1"/>
      <c r="D82" s="1"/>
      <c r="E82" s="1"/>
      <c r="F82" s="1"/>
      <c r="G82" s="2"/>
      <c r="H82" s="2"/>
    </row>
    <row r="83" spans="1:8" x14ac:dyDescent="0.25">
      <c r="A83" s="10" t="s">
        <v>0</v>
      </c>
      <c r="B83" s="1">
        <v>0.81520099999999995</v>
      </c>
      <c r="C83" s="1">
        <v>0.75972200000000001</v>
      </c>
      <c r="D83" s="1">
        <v>0.78648499999999999</v>
      </c>
      <c r="E83" s="1">
        <v>2</v>
      </c>
      <c r="F83" s="1" t="s">
        <v>2</v>
      </c>
      <c r="G83" s="2" t="s">
        <v>16</v>
      </c>
      <c r="H83" s="2" t="s">
        <v>10</v>
      </c>
    </row>
    <row r="84" spans="1:8" x14ac:dyDescent="0.25">
      <c r="A84" s="10" t="s">
        <v>1</v>
      </c>
      <c r="B84" s="1">
        <v>0.77503299999999997</v>
      </c>
      <c r="C84" s="1">
        <v>0.82777800000000001</v>
      </c>
      <c r="D84" s="1">
        <v>0.80053700000000005</v>
      </c>
      <c r="E84" s="1">
        <v>2</v>
      </c>
      <c r="F84" s="1" t="s">
        <v>2</v>
      </c>
      <c r="G84" s="2" t="s">
        <v>16</v>
      </c>
      <c r="H84" s="2" t="s">
        <v>10</v>
      </c>
    </row>
    <row r="85" spans="1:8" x14ac:dyDescent="0.25">
      <c r="A85" s="10" t="s">
        <v>17</v>
      </c>
      <c r="B85" s="1">
        <v>0.79374999999999996</v>
      </c>
      <c r="C85" s="1">
        <v>0.79374999999999996</v>
      </c>
      <c r="D85" s="1">
        <v>0.79374999999999996</v>
      </c>
      <c r="E85" s="1">
        <v>2</v>
      </c>
      <c r="F85" s="1" t="s">
        <v>2</v>
      </c>
      <c r="G85" s="2" t="s">
        <v>16</v>
      </c>
      <c r="H85" s="2" t="s">
        <v>10</v>
      </c>
    </row>
    <row r="86" spans="1:8" x14ac:dyDescent="0.25">
      <c r="B86" s="1"/>
      <c r="C86" s="1"/>
      <c r="D86" s="1"/>
      <c r="E86" s="1"/>
      <c r="F86" s="1"/>
      <c r="G86" s="2"/>
      <c r="H86" s="2"/>
    </row>
    <row r="87" spans="1:8" x14ac:dyDescent="0.25">
      <c r="B87" s="1"/>
      <c r="C87" s="1"/>
      <c r="D87" s="1"/>
      <c r="E87" s="1"/>
      <c r="F87" s="1"/>
      <c r="G87" s="2"/>
      <c r="H87" s="2"/>
    </row>
    <row r="88" spans="1:8" x14ac:dyDescent="0.25">
      <c r="A88" s="10" t="s">
        <v>0</v>
      </c>
      <c r="B88" s="1">
        <v>0.820442</v>
      </c>
      <c r="C88" s="1">
        <v>0.82499999999999996</v>
      </c>
      <c r="D88" s="1">
        <v>0.82271499999999997</v>
      </c>
      <c r="E88" s="1">
        <v>3</v>
      </c>
      <c r="F88" s="1" t="s">
        <v>2</v>
      </c>
      <c r="G88" s="2" t="s">
        <v>16</v>
      </c>
      <c r="H88" s="2" t="s">
        <v>10</v>
      </c>
    </row>
    <row r="89" spans="1:8" x14ac:dyDescent="0.25">
      <c r="A89" s="10" t="s">
        <v>1</v>
      </c>
      <c r="B89" s="1">
        <v>0.82402200000000003</v>
      </c>
      <c r="C89" s="1">
        <v>0.81944399999999995</v>
      </c>
      <c r="D89" s="1">
        <v>0.82172699999999999</v>
      </c>
      <c r="E89" s="1">
        <v>3</v>
      </c>
      <c r="F89" s="1" t="s">
        <v>2</v>
      </c>
      <c r="G89" s="2" t="s">
        <v>16</v>
      </c>
      <c r="H89" s="2" t="s">
        <v>10</v>
      </c>
    </row>
    <row r="90" spans="1:8" x14ac:dyDescent="0.25">
      <c r="A90" s="10" t="s">
        <v>17</v>
      </c>
      <c r="B90" s="1">
        <v>0.82222200000000001</v>
      </c>
      <c r="C90" s="1">
        <v>0.82222200000000001</v>
      </c>
      <c r="D90" s="1">
        <v>0.82222200000000001</v>
      </c>
      <c r="E90" s="1">
        <v>3</v>
      </c>
      <c r="F90" s="1" t="s">
        <v>2</v>
      </c>
      <c r="G90" s="2" t="s">
        <v>16</v>
      </c>
      <c r="H90" s="2" t="s">
        <v>10</v>
      </c>
    </row>
    <row r="91" spans="1:8" x14ac:dyDescent="0.25">
      <c r="B91" s="1"/>
      <c r="C91" s="1"/>
      <c r="D91" s="1"/>
      <c r="E91" s="1"/>
      <c r="F91" s="1"/>
      <c r="G91" s="2"/>
      <c r="H91" s="2"/>
    </row>
    <row r="92" spans="1:8" x14ac:dyDescent="0.25">
      <c r="B92" s="1"/>
      <c r="C92" s="1"/>
      <c r="D92" s="1"/>
      <c r="E92" s="1"/>
      <c r="F92" s="1"/>
      <c r="G92" s="2"/>
      <c r="H92" s="2"/>
    </row>
    <row r="93" spans="1:8" x14ac:dyDescent="0.25">
      <c r="A93" s="10" t="s">
        <v>0</v>
      </c>
      <c r="B93" s="1">
        <v>0.87</v>
      </c>
      <c r="C93" s="1">
        <v>0.84583299999999995</v>
      </c>
      <c r="D93" s="1">
        <v>0.85774600000000001</v>
      </c>
      <c r="E93" s="1">
        <v>4</v>
      </c>
      <c r="F93" s="1" t="s">
        <v>2</v>
      </c>
      <c r="G93" s="2" t="s">
        <v>16</v>
      </c>
      <c r="H93" s="2" t="s">
        <v>10</v>
      </c>
    </row>
    <row r="94" spans="1:8" x14ac:dyDescent="0.25">
      <c r="A94" s="10" t="s">
        <v>1</v>
      </c>
      <c r="B94" s="1">
        <v>0.85</v>
      </c>
      <c r="C94" s="1">
        <v>0.87361100000000003</v>
      </c>
      <c r="D94" s="1">
        <v>0.86164399999999997</v>
      </c>
      <c r="E94" s="1">
        <v>4</v>
      </c>
      <c r="F94" s="1" t="s">
        <v>2</v>
      </c>
      <c r="G94" s="2" t="s">
        <v>16</v>
      </c>
      <c r="H94" s="2" t="s">
        <v>10</v>
      </c>
    </row>
    <row r="95" spans="1:8" x14ac:dyDescent="0.25">
      <c r="A95" s="10" t="s">
        <v>17</v>
      </c>
      <c r="B95" s="1">
        <v>0.85972199999999999</v>
      </c>
      <c r="C95" s="1">
        <v>0.85972199999999999</v>
      </c>
      <c r="D95" s="1">
        <v>0.85972199999999999</v>
      </c>
      <c r="E95" s="1">
        <v>4</v>
      </c>
      <c r="F95" s="1" t="s">
        <v>2</v>
      </c>
      <c r="G95" s="2" t="s">
        <v>16</v>
      </c>
      <c r="H95" s="2" t="s">
        <v>10</v>
      </c>
    </row>
    <row r="96" spans="1:8" x14ac:dyDescent="0.25">
      <c r="B96" s="1"/>
      <c r="C96" s="1"/>
      <c r="D96" s="1"/>
      <c r="E96" s="1"/>
      <c r="F96" s="1"/>
      <c r="G96" s="2"/>
      <c r="H96" s="2"/>
    </row>
    <row r="97" spans="1:13" x14ac:dyDescent="0.25">
      <c r="B97" s="1"/>
      <c r="C97" s="1"/>
      <c r="D97" s="1"/>
      <c r="E97" s="1"/>
      <c r="F97" s="1"/>
      <c r="G97" s="2"/>
      <c r="H97" s="2"/>
    </row>
    <row r="98" spans="1:13" x14ac:dyDescent="0.25">
      <c r="A98" s="10" t="s">
        <v>0</v>
      </c>
      <c r="B98" s="1">
        <v>0.84679700000000002</v>
      </c>
      <c r="C98" s="1">
        <v>0.84444399999999997</v>
      </c>
      <c r="D98" s="1">
        <v>0.84561900000000001</v>
      </c>
      <c r="E98" s="1">
        <v>5</v>
      </c>
      <c r="F98" s="1" t="s">
        <v>2</v>
      </c>
      <c r="G98" s="2" t="s">
        <v>16</v>
      </c>
      <c r="H98" s="2" t="s">
        <v>10</v>
      </c>
    </row>
    <row r="99" spans="1:13" x14ac:dyDescent="0.25">
      <c r="A99" s="10" t="s">
        <v>1</v>
      </c>
      <c r="B99" s="1">
        <v>0.84487500000000004</v>
      </c>
      <c r="C99" s="1">
        <v>0.84722200000000003</v>
      </c>
      <c r="D99" s="1">
        <v>0.84604699999999999</v>
      </c>
      <c r="E99" s="1">
        <v>5</v>
      </c>
      <c r="F99" s="1" t="s">
        <v>2</v>
      </c>
      <c r="G99" s="2" t="s">
        <v>16</v>
      </c>
      <c r="H99" s="2" t="s">
        <v>10</v>
      </c>
    </row>
    <row r="100" spans="1:13" x14ac:dyDescent="0.25">
      <c r="A100" s="10" t="s">
        <v>17</v>
      </c>
      <c r="B100" s="1">
        <v>0.84583299999999995</v>
      </c>
      <c r="C100" s="1">
        <v>0.84583299999999995</v>
      </c>
      <c r="D100" s="1">
        <v>0.84583299999999995</v>
      </c>
      <c r="E100" s="1">
        <v>5</v>
      </c>
      <c r="F100" s="1" t="s">
        <v>2</v>
      </c>
      <c r="G100" s="2" t="s">
        <v>16</v>
      </c>
      <c r="H100" s="2" t="s">
        <v>10</v>
      </c>
    </row>
    <row r="101" spans="1:13" ht="15.75" thickBot="1" x14ac:dyDescent="0.3">
      <c r="B101" s="1"/>
      <c r="C101" s="1"/>
      <c r="D101" s="1"/>
      <c r="E101" s="1"/>
      <c r="F101" s="1"/>
      <c r="G101" s="2"/>
      <c r="H101" s="2"/>
      <c r="K101" s="11" t="s">
        <v>18</v>
      </c>
      <c r="L101" s="11" t="s">
        <v>19</v>
      </c>
      <c r="M101" s="11" t="s">
        <v>20</v>
      </c>
    </row>
    <row r="102" spans="1:13" ht="15.75" thickTop="1" x14ac:dyDescent="0.25">
      <c r="B102" s="1"/>
      <c r="C102" s="1"/>
      <c r="D102" s="1"/>
      <c r="E102" s="1"/>
      <c r="F102" s="1"/>
      <c r="G102" s="2"/>
      <c r="H102" s="2"/>
      <c r="J102" s="6">
        <v>0</v>
      </c>
      <c r="K102" s="1">
        <f t="shared" ref="K102:M104" si="4">(B103+B108+B113+B118+B123)/5</f>
        <v>0.8397772</v>
      </c>
      <c r="L102" s="1">
        <f t="shared" si="4"/>
        <v>0.82</v>
      </c>
      <c r="M102" s="1">
        <f t="shared" si="4"/>
        <v>0.82966759999999995</v>
      </c>
    </row>
    <row r="103" spans="1:13" x14ac:dyDescent="0.25">
      <c r="A103" s="10" t="s">
        <v>0</v>
      </c>
      <c r="B103" s="1">
        <v>0.86023099999999997</v>
      </c>
      <c r="C103" s="1">
        <v>0.82916699999999999</v>
      </c>
      <c r="D103" s="1">
        <v>0.84441299999999997</v>
      </c>
      <c r="E103" s="1">
        <v>1</v>
      </c>
      <c r="F103" s="1" t="s">
        <v>2</v>
      </c>
      <c r="G103" s="2" t="s">
        <v>16</v>
      </c>
      <c r="H103" s="2" t="s">
        <v>11</v>
      </c>
      <c r="J103" s="7">
        <v>1</v>
      </c>
      <c r="K103" s="1">
        <f t="shared" si="4"/>
        <v>0.82448639999999995</v>
      </c>
      <c r="L103" s="1">
        <f t="shared" si="4"/>
        <v>0.84361120000000012</v>
      </c>
      <c r="M103" s="1">
        <f t="shared" si="4"/>
        <v>0.83384579999999997</v>
      </c>
    </row>
    <row r="104" spans="1:13" x14ac:dyDescent="0.25">
      <c r="A104" s="10" t="s">
        <v>1</v>
      </c>
      <c r="B104" s="1">
        <v>0.835121</v>
      </c>
      <c r="C104" s="1">
        <v>0.86527799999999999</v>
      </c>
      <c r="D104" s="1">
        <v>0.84993200000000002</v>
      </c>
      <c r="E104" s="1">
        <v>1</v>
      </c>
      <c r="F104" s="1" t="s">
        <v>2</v>
      </c>
      <c r="G104" s="2" t="s">
        <v>16</v>
      </c>
      <c r="H104" s="2" t="s">
        <v>11</v>
      </c>
      <c r="J104" s="6" t="s">
        <v>17</v>
      </c>
      <c r="K104" s="1">
        <f t="shared" si="4"/>
        <v>0.83180559999999981</v>
      </c>
      <c r="L104" s="1">
        <f t="shared" si="4"/>
        <v>0.83180559999999981</v>
      </c>
      <c r="M104" s="1">
        <f t="shared" si="4"/>
        <v>0.83180559999999981</v>
      </c>
    </row>
    <row r="105" spans="1:13" x14ac:dyDescent="0.25">
      <c r="A105" s="10" t="s">
        <v>17</v>
      </c>
      <c r="B105" s="1">
        <v>0.84722200000000003</v>
      </c>
      <c r="C105" s="1">
        <v>0.84722200000000003</v>
      </c>
      <c r="D105" s="1">
        <v>0.84722200000000003</v>
      </c>
      <c r="E105" s="1">
        <v>1</v>
      </c>
      <c r="F105" s="1" t="s">
        <v>2</v>
      </c>
      <c r="G105" s="2" t="s">
        <v>16</v>
      </c>
      <c r="H105" s="2" t="s">
        <v>11</v>
      </c>
      <c r="J105" s="6"/>
    </row>
    <row r="106" spans="1:13" x14ac:dyDescent="0.25">
      <c r="B106" s="1"/>
      <c r="C106" s="1"/>
      <c r="D106" s="1"/>
      <c r="E106" s="1"/>
      <c r="F106" s="1"/>
      <c r="G106" s="2"/>
      <c r="H106" s="2"/>
    </row>
    <row r="107" spans="1:13" x14ac:dyDescent="0.25">
      <c r="B107" s="1"/>
      <c r="C107" s="1"/>
      <c r="D107" s="1"/>
      <c r="E107" s="1"/>
      <c r="F107" s="1"/>
      <c r="G107" s="2"/>
      <c r="H107" s="2"/>
    </row>
    <row r="108" spans="1:13" x14ac:dyDescent="0.25">
      <c r="A108" s="10" t="s">
        <v>0</v>
      </c>
      <c r="B108" s="1">
        <v>0.81120899999999996</v>
      </c>
      <c r="C108" s="1">
        <v>0.76388900000000004</v>
      </c>
      <c r="D108" s="1">
        <v>0.78683800000000004</v>
      </c>
      <c r="E108" s="1">
        <v>2</v>
      </c>
      <c r="F108" s="1" t="s">
        <v>2</v>
      </c>
      <c r="G108" s="2" t="s">
        <v>16</v>
      </c>
      <c r="H108" s="2" t="s">
        <v>11</v>
      </c>
    </row>
    <row r="109" spans="1:13" x14ac:dyDescent="0.25">
      <c r="A109" s="10" t="s">
        <v>1</v>
      </c>
      <c r="B109" s="1">
        <v>0.77690300000000001</v>
      </c>
      <c r="C109" s="1">
        <v>0.82222200000000001</v>
      </c>
      <c r="D109" s="1">
        <v>0.79891999999999996</v>
      </c>
      <c r="E109" s="1">
        <v>2</v>
      </c>
      <c r="F109" s="1" t="s">
        <v>2</v>
      </c>
      <c r="G109" s="2" t="s">
        <v>16</v>
      </c>
      <c r="H109" s="2" t="s">
        <v>11</v>
      </c>
    </row>
    <row r="110" spans="1:13" x14ac:dyDescent="0.25">
      <c r="A110" s="10" t="s">
        <v>17</v>
      </c>
      <c r="B110" s="1">
        <v>0.79305599999999998</v>
      </c>
      <c r="C110" s="1">
        <v>0.79305599999999998</v>
      </c>
      <c r="D110" s="1">
        <v>0.79305599999999998</v>
      </c>
      <c r="E110" s="1">
        <v>2</v>
      </c>
      <c r="F110" s="1" t="s">
        <v>2</v>
      </c>
      <c r="G110" s="2" t="s">
        <v>16</v>
      </c>
      <c r="H110" s="2" t="s">
        <v>11</v>
      </c>
    </row>
    <row r="111" spans="1:13" x14ac:dyDescent="0.25">
      <c r="B111" s="1"/>
      <c r="C111" s="1"/>
      <c r="D111" s="1"/>
      <c r="E111" s="1"/>
      <c r="F111" s="1"/>
      <c r="G111" s="2"/>
      <c r="H111" s="2"/>
    </row>
    <row r="112" spans="1:13" x14ac:dyDescent="0.25">
      <c r="B112" s="1"/>
      <c r="C112" s="1"/>
      <c r="D112" s="1"/>
      <c r="E112" s="1"/>
      <c r="F112" s="1"/>
      <c r="G112" s="2"/>
      <c r="H112" s="2"/>
    </row>
    <row r="113" spans="1:8" x14ac:dyDescent="0.25">
      <c r="A113" s="10" t="s">
        <v>0</v>
      </c>
      <c r="B113" s="1">
        <v>0.81629799999999997</v>
      </c>
      <c r="C113" s="1">
        <v>0.82083300000000003</v>
      </c>
      <c r="D113" s="1">
        <v>0.81855999999999995</v>
      </c>
      <c r="E113" s="1">
        <v>3</v>
      </c>
      <c r="F113" s="1" t="s">
        <v>2</v>
      </c>
      <c r="G113" s="2" t="s">
        <v>16</v>
      </c>
      <c r="H113" s="2" t="s">
        <v>11</v>
      </c>
    </row>
    <row r="114" spans="1:8" x14ac:dyDescent="0.25">
      <c r="A114" s="10" t="s">
        <v>1</v>
      </c>
      <c r="B114" s="1">
        <v>0.81983200000000001</v>
      </c>
      <c r="C114" s="1">
        <v>0.81527799999999995</v>
      </c>
      <c r="D114" s="1">
        <v>0.81754899999999997</v>
      </c>
      <c r="E114" s="1">
        <v>3</v>
      </c>
      <c r="F114" s="1" t="s">
        <v>2</v>
      </c>
      <c r="G114" s="2" t="s">
        <v>16</v>
      </c>
      <c r="H114" s="2" t="s">
        <v>11</v>
      </c>
    </row>
    <row r="115" spans="1:8" x14ac:dyDescent="0.25">
      <c r="A115" s="10" t="s">
        <v>17</v>
      </c>
      <c r="B115" s="1">
        <v>0.81805600000000001</v>
      </c>
      <c r="C115" s="1">
        <v>0.81805600000000001</v>
      </c>
      <c r="D115" s="1">
        <v>0.81805600000000001</v>
      </c>
      <c r="E115" s="1">
        <v>3</v>
      </c>
      <c r="F115" s="1" t="s">
        <v>2</v>
      </c>
      <c r="G115" s="2" t="s">
        <v>16</v>
      </c>
      <c r="H115" s="2" t="s">
        <v>11</v>
      </c>
    </row>
    <row r="116" spans="1:8" x14ac:dyDescent="0.25">
      <c r="B116" s="1"/>
      <c r="C116" s="1"/>
      <c r="D116" s="1"/>
      <c r="E116" s="1"/>
      <c r="F116" s="1"/>
      <c r="G116" s="2"/>
      <c r="H116" s="2"/>
    </row>
    <row r="117" spans="1:8" x14ac:dyDescent="0.25">
      <c r="B117" s="1"/>
      <c r="C117" s="1"/>
      <c r="D117" s="1"/>
      <c r="E117" s="1"/>
      <c r="F117" s="1"/>
      <c r="G117" s="2"/>
      <c r="H117" s="2"/>
    </row>
    <row r="118" spans="1:8" x14ac:dyDescent="0.25">
      <c r="A118" s="10" t="s">
        <v>0</v>
      </c>
      <c r="B118" s="1">
        <v>0.86402299999999999</v>
      </c>
      <c r="C118" s="1">
        <v>0.84722200000000003</v>
      </c>
      <c r="D118" s="1">
        <v>0.85553999999999997</v>
      </c>
      <c r="E118" s="1">
        <v>4</v>
      </c>
      <c r="F118" s="1" t="s">
        <v>2</v>
      </c>
      <c r="G118" s="2" t="s">
        <v>16</v>
      </c>
      <c r="H118" s="2" t="s">
        <v>11</v>
      </c>
    </row>
    <row r="119" spans="1:8" x14ac:dyDescent="0.25">
      <c r="A119" s="10" t="s">
        <v>1</v>
      </c>
      <c r="B119" s="1">
        <v>0.850136</v>
      </c>
      <c r="C119" s="1">
        <v>0.86666699999999997</v>
      </c>
      <c r="D119" s="1">
        <v>0.85832200000000003</v>
      </c>
      <c r="E119" s="1">
        <v>4</v>
      </c>
      <c r="F119" s="1" t="s">
        <v>2</v>
      </c>
      <c r="G119" s="2" t="s">
        <v>16</v>
      </c>
      <c r="H119" s="2" t="s">
        <v>11</v>
      </c>
    </row>
    <row r="120" spans="1:8" x14ac:dyDescent="0.25">
      <c r="A120" s="10" t="s">
        <v>17</v>
      </c>
      <c r="B120" s="1">
        <v>0.85694400000000004</v>
      </c>
      <c r="C120" s="1">
        <v>0.85694400000000004</v>
      </c>
      <c r="D120" s="1">
        <v>0.85694400000000004</v>
      </c>
      <c r="E120" s="1">
        <v>4</v>
      </c>
      <c r="F120" s="1" t="s">
        <v>2</v>
      </c>
      <c r="G120" s="2" t="s">
        <v>16</v>
      </c>
      <c r="H120" s="2" t="s">
        <v>11</v>
      </c>
    </row>
    <row r="121" spans="1:8" x14ac:dyDescent="0.25">
      <c r="B121" s="1"/>
      <c r="C121" s="1"/>
      <c r="D121" s="1"/>
      <c r="E121" s="1"/>
      <c r="F121" s="1"/>
      <c r="G121" s="2"/>
      <c r="H121" s="2"/>
    </row>
    <row r="122" spans="1:8" x14ac:dyDescent="0.25">
      <c r="B122" s="1"/>
      <c r="C122" s="1"/>
      <c r="D122" s="1"/>
      <c r="E122" s="1"/>
      <c r="F122" s="1"/>
      <c r="G122" s="2"/>
      <c r="H122" s="2"/>
    </row>
    <row r="123" spans="1:8" x14ac:dyDescent="0.25">
      <c r="A123" s="10" t="s">
        <v>0</v>
      </c>
      <c r="B123" s="1">
        <v>0.84712500000000002</v>
      </c>
      <c r="C123" s="1">
        <v>0.838889</v>
      </c>
      <c r="D123" s="1">
        <v>0.84298700000000004</v>
      </c>
      <c r="E123" s="1">
        <v>5</v>
      </c>
      <c r="F123" s="1" t="s">
        <v>2</v>
      </c>
      <c r="G123" s="2" t="s">
        <v>16</v>
      </c>
      <c r="H123" s="2" t="s">
        <v>11</v>
      </c>
    </row>
    <row r="124" spans="1:8" x14ac:dyDescent="0.25">
      <c r="A124" s="10" t="s">
        <v>1</v>
      </c>
      <c r="B124" s="1">
        <v>0.84043999999999996</v>
      </c>
      <c r="C124" s="1">
        <v>0.848611</v>
      </c>
      <c r="D124" s="1">
        <v>0.84450599999999998</v>
      </c>
      <c r="E124" s="1">
        <v>5</v>
      </c>
      <c r="F124" s="1" t="s">
        <v>2</v>
      </c>
      <c r="G124" s="2" t="s">
        <v>16</v>
      </c>
      <c r="H124" s="2" t="s">
        <v>11</v>
      </c>
    </row>
    <row r="125" spans="1:8" x14ac:dyDescent="0.25">
      <c r="A125" s="10" t="s">
        <v>17</v>
      </c>
      <c r="B125" s="1">
        <v>0.84375</v>
      </c>
      <c r="C125" s="1">
        <v>0.84375</v>
      </c>
      <c r="D125" s="1">
        <v>0.84375</v>
      </c>
      <c r="E125" s="1">
        <v>5</v>
      </c>
      <c r="F125" s="1" t="s">
        <v>2</v>
      </c>
      <c r="G125" s="2" t="s">
        <v>16</v>
      </c>
      <c r="H125" s="2" t="s">
        <v>11</v>
      </c>
    </row>
    <row r="126" spans="1:8" x14ac:dyDescent="0.25">
      <c r="B126" s="1"/>
      <c r="C126" s="1"/>
      <c r="D126" s="1"/>
      <c r="E126" s="1"/>
      <c r="F126" s="1"/>
      <c r="G126" s="2"/>
      <c r="H126" s="2"/>
    </row>
    <row r="127" spans="1:8" x14ac:dyDescent="0.25">
      <c r="B127" s="1"/>
      <c r="C127" s="1"/>
      <c r="D127" s="1"/>
      <c r="E127" s="1"/>
      <c r="F127" s="1"/>
      <c r="G127" s="2"/>
      <c r="H127" s="2"/>
    </row>
    <row r="128" spans="1:8" x14ac:dyDescent="0.25">
      <c r="B128" s="1"/>
      <c r="C128" s="1"/>
      <c r="D128" s="1"/>
      <c r="E128" s="1"/>
      <c r="F128" s="1"/>
      <c r="G128" s="2"/>
      <c r="H128" s="2"/>
    </row>
    <row r="129" spans="1:13" ht="15.75" thickBot="1" x14ac:dyDescent="0.3">
      <c r="B129" s="1"/>
      <c r="C129" s="1"/>
      <c r="D129" s="1"/>
      <c r="E129" s="1"/>
      <c r="F129" s="1"/>
      <c r="G129" s="2"/>
      <c r="H129" s="2"/>
      <c r="K129" s="11" t="s">
        <v>18</v>
      </c>
      <c r="L129" s="11" t="s">
        <v>19</v>
      </c>
      <c r="M129" s="11" t="s">
        <v>20</v>
      </c>
    </row>
    <row r="130" spans="1:13" ht="15.75" thickTop="1" x14ac:dyDescent="0.25">
      <c r="B130" s="4" t="s">
        <v>18</v>
      </c>
      <c r="C130" s="4" t="s">
        <v>19</v>
      </c>
      <c r="D130" s="4" t="s">
        <v>20</v>
      </c>
      <c r="E130" s="4" t="s">
        <v>6</v>
      </c>
      <c r="F130" s="4" t="s">
        <v>3</v>
      </c>
      <c r="G130" s="5" t="s">
        <v>4</v>
      </c>
      <c r="H130" s="5" t="s">
        <v>7</v>
      </c>
      <c r="J130" s="6">
        <v>0</v>
      </c>
      <c r="K130" s="1">
        <f t="shared" ref="K130:M132" si="5">(B131+B136+B141+B146+B151)/5</f>
        <v>0.73897059999999992</v>
      </c>
      <c r="L130" s="1">
        <f t="shared" si="5"/>
        <v>0.68111140000000003</v>
      </c>
      <c r="M130" s="1">
        <f t="shared" si="5"/>
        <v>0.70864539999999998</v>
      </c>
    </row>
    <row r="131" spans="1:13" x14ac:dyDescent="0.25">
      <c r="A131" s="10" t="s">
        <v>0</v>
      </c>
      <c r="B131" s="1">
        <v>0.735043</v>
      </c>
      <c r="C131" s="1">
        <v>0.71666700000000005</v>
      </c>
      <c r="D131" s="1">
        <v>0.72573799999999999</v>
      </c>
      <c r="E131" s="1">
        <v>1</v>
      </c>
      <c r="F131" s="1" t="s">
        <v>13</v>
      </c>
      <c r="G131" s="2" t="s">
        <v>16</v>
      </c>
      <c r="H131" s="2" t="s">
        <v>8</v>
      </c>
      <c r="J131" s="7">
        <v>1</v>
      </c>
      <c r="K131" s="1">
        <f t="shared" si="5"/>
        <v>0.70469820000000005</v>
      </c>
      <c r="L131" s="1">
        <f t="shared" si="5"/>
        <v>0.75944440000000002</v>
      </c>
      <c r="M131" s="1">
        <f t="shared" si="5"/>
        <v>0.73088039999999999</v>
      </c>
    </row>
    <row r="132" spans="1:13" x14ac:dyDescent="0.25">
      <c r="A132" s="10" t="s">
        <v>1</v>
      </c>
      <c r="B132" s="1">
        <v>0.72357700000000003</v>
      </c>
      <c r="C132" s="1">
        <v>0.74166699999999997</v>
      </c>
      <c r="D132" s="1">
        <v>0.73250999999999999</v>
      </c>
      <c r="E132" s="1">
        <v>1</v>
      </c>
      <c r="F132" s="1" t="s">
        <v>13</v>
      </c>
      <c r="G132" s="2" t="s">
        <v>16</v>
      </c>
      <c r="H132" s="2" t="s">
        <v>8</v>
      </c>
      <c r="J132" s="6" t="s">
        <v>17</v>
      </c>
      <c r="K132" s="1">
        <f t="shared" si="5"/>
        <v>0.72027780000000008</v>
      </c>
      <c r="L132" s="1">
        <f t="shared" si="5"/>
        <v>0.72027780000000008</v>
      </c>
      <c r="M132" s="1">
        <f t="shared" si="5"/>
        <v>0.72027780000000008</v>
      </c>
    </row>
    <row r="133" spans="1:13" x14ac:dyDescent="0.25">
      <c r="A133" s="10" t="s">
        <v>17</v>
      </c>
      <c r="B133" s="1">
        <v>0.72916700000000001</v>
      </c>
      <c r="C133" s="1">
        <v>0.72916700000000001</v>
      </c>
      <c r="D133" s="1">
        <v>0.72916700000000001</v>
      </c>
      <c r="E133" s="1">
        <v>1</v>
      </c>
      <c r="F133" s="1" t="s">
        <v>13</v>
      </c>
      <c r="G133" s="2" t="s">
        <v>16</v>
      </c>
      <c r="H133" s="2" t="s">
        <v>8</v>
      </c>
      <c r="J133" s="6"/>
    </row>
    <row r="134" spans="1:13" x14ac:dyDescent="0.25">
      <c r="B134" s="1"/>
      <c r="C134" s="1"/>
      <c r="D134" s="1"/>
      <c r="E134" s="1"/>
      <c r="F134" s="1"/>
      <c r="G134" s="2"/>
      <c r="H134" s="2"/>
    </row>
    <row r="135" spans="1:13" x14ac:dyDescent="0.25">
      <c r="B135" s="1"/>
      <c r="C135" s="1"/>
      <c r="D135" s="1"/>
      <c r="E135" s="1"/>
      <c r="F135" s="1"/>
      <c r="G135" s="2"/>
      <c r="H135" s="2"/>
    </row>
    <row r="136" spans="1:13" x14ac:dyDescent="0.25">
      <c r="A136" s="10" t="s">
        <v>0</v>
      </c>
      <c r="B136" s="1">
        <v>0.73010900000000001</v>
      </c>
      <c r="C136" s="1">
        <v>0.65</v>
      </c>
      <c r="D136" s="1">
        <v>0.68772999999999995</v>
      </c>
      <c r="E136" s="1">
        <v>2</v>
      </c>
      <c r="F136" s="1" t="s">
        <v>13</v>
      </c>
      <c r="G136" s="2" t="s">
        <v>16</v>
      </c>
      <c r="H136" s="2" t="s">
        <v>8</v>
      </c>
    </row>
    <row r="137" spans="1:13" x14ac:dyDescent="0.25">
      <c r="A137" s="10" t="s">
        <v>1</v>
      </c>
      <c r="B137" s="1">
        <v>0.68460600000000005</v>
      </c>
      <c r="C137" s="1">
        <v>0.75972200000000001</v>
      </c>
      <c r="D137" s="1">
        <v>0.72021100000000005</v>
      </c>
      <c r="E137" s="1">
        <v>2</v>
      </c>
      <c r="F137" s="1" t="s">
        <v>13</v>
      </c>
      <c r="G137" s="2" t="s">
        <v>16</v>
      </c>
      <c r="H137" s="2" t="s">
        <v>8</v>
      </c>
    </row>
    <row r="138" spans="1:13" x14ac:dyDescent="0.25">
      <c r="A138" s="10" t="s">
        <v>17</v>
      </c>
      <c r="B138" s="1">
        <v>0.70486099999999996</v>
      </c>
      <c r="C138" s="1">
        <v>0.70486099999999996</v>
      </c>
      <c r="D138" s="1">
        <v>0.70486099999999996</v>
      </c>
      <c r="E138" s="1">
        <v>2</v>
      </c>
      <c r="F138" s="1" t="s">
        <v>13</v>
      </c>
      <c r="G138" s="2" t="s">
        <v>16</v>
      </c>
      <c r="H138" s="2" t="s">
        <v>8</v>
      </c>
    </row>
    <row r="139" spans="1:13" x14ac:dyDescent="0.25">
      <c r="B139" s="1"/>
      <c r="C139" s="1"/>
      <c r="D139" s="1"/>
      <c r="E139" s="1"/>
      <c r="F139" s="1"/>
      <c r="G139" s="2"/>
      <c r="H139" s="2"/>
    </row>
    <row r="140" spans="1:13" x14ac:dyDescent="0.25">
      <c r="B140" s="1"/>
      <c r="C140" s="1"/>
      <c r="D140" s="1"/>
      <c r="E140" s="1"/>
      <c r="F140" s="1"/>
      <c r="G140" s="2"/>
      <c r="H140" s="2"/>
    </row>
    <row r="141" spans="1:13" x14ac:dyDescent="0.25">
      <c r="A141" s="10" t="s">
        <v>0</v>
      </c>
      <c r="B141" s="1">
        <v>0.73824500000000004</v>
      </c>
      <c r="C141" s="1">
        <v>0.65416700000000005</v>
      </c>
      <c r="D141" s="1">
        <v>0.69366700000000003</v>
      </c>
      <c r="E141" s="1">
        <v>3</v>
      </c>
      <c r="F141" s="1" t="s">
        <v>13</v>
      </c>
      <c r="G141" s="2" t="s">
        <v>16</v>
      </c>
      <c r="H141" s="2" t="s">
        <v>8</v>
      </c>
    </row>
    <row r="142" spans="1:13" x14ac:dyDescent="0.25">
      <c r="A142" s="10" t="s">
        <v>1</v>
      </c>
      <c r="B142" s="1">
        <v>0.68952599999999997</v>
      </c>
      <c r="C142" s="1">
        <v>0.76805599999999996</v>
      </c>
      <c r="D142" s="1">
        <v>0.72667499999999996</v>
      </c>
      <c r="E142" s="1">
        <v>3</v>
      </c>
      <c r="F142" s="1" t="s">
        <v>13</v>
      </c>
      <c r="G142" s="2" t="s">
        <v>16</v>
      </c>
      <c r="H142" s="2" t="s">
        <v>8</v>
      </c>
    </row>
    <row r="143" spans="1:13" x14ac:dyDescent="0.25">
      <c r="A143" s="10" t="s">
        <v>17</v>
      </c>
      <c r="B143" s="1">
        <v>0.71111100000000005</v>
      </c>
      <c r="C143" s="1">
        <v>0.71111100000000005</v>
      </c>
      <c r="D143" s="1">
        <v>0.71111100000000005</v>
      </c>
      <c r="E143" s="1">
        <v>3</v>
      </c>
      <c r="F143" s="1" t="s">
        <v>13</v>
      </c>
      <c r="G143" s="2" t="s">
        <v>16</v>
      </c>
      <c r="H143" s="2" t="s">
        <v>8</v>
      </c>
    </row>
    <row r="144" spans="1:13" x14ac:dyDescent="0.25">
      <c r="B144" s="1"/>
      <c r="C144" s="1"/>
      <c r="D144" s="1"/>
      <c r="E144" s="1"/>
      <c r="F144" s="1"/>
      <c r="G144" s="2"/>
      <c r="H144" s="2"/>
    </row>
    <row r="145" spans="1:13" x14ac:dyDescent="0.25">
      <c r="B145" s="1"/>
      <c r="C145" s="1"/>
      <c r="D145" s="1"/>
      <c r="E145" s="1"/>
      <c r="F145" s="1"/>
      <c r="G145" s="2"/>
      <c r="H145" s="2"/>
    </row>
    <row r="146" spans="1:13" x14ac:dyDescent="0.25">
      <c r="A146" s="10" t="s">
        <v>0</v>
      </c>
      <c r="B146" s="1">
        <v>0.741456</v>
      </c>
      <c r="C146" s="1">
        <v>0.69305600000000001</v>
      </c>
      <c r="D146" s="1">
        <v>0.71643900000000005</v>
      </c>
      <c r="E146" s="1">
        <v>4</v>
      </c>
      <c r="F146" s="1" t="s">
        <v>13</v>
      </c>
      <c r="G146" s="2" t="s">
        <v>16</v>
      </c>
      <c r="H146" s="2" t="s">
        <v>8</v>
      </c>
    </row>
    <row r="147" spans="1:13" x14ac:dyDescent="0.25">
      <c r="A147" s="10" t="s">
        <v>1</v>
      </c>
      <c r="B147" s="1">
        <v>0.71186400000000005</v>
      </c>
      <c r="C147" s="1">
        <v>0.75833300000000003</v>
      </c>
      <c r="D147" s="1">
        <v>0.73436400000000002</v>
      </c>
      <c r="E147" s="1">
        <v>4</v>
      </c>
      <c r="F147" s="1" t="s">
        <v>13</v>
      </c>
      <c r="G147" s="2" t="s">
        <v>16</v>
      </c>
      <c r="H147" s="2" t="s">
        <v>8</v>
      </c>
    </row>
    <row r="148" spans="1:13" x14ac:dyDescent="0.25">
      <c r="A148" s="10" t="s">
        <v>17</v>
      </c>
      <c r="B148" s="1">
        <v>0.72569399999999995</v>
      </c>
      <c r="C148" s="1">
        <v>0.72569399999999995</v>
      </c>
      <c r="D148" s="1">
        <v>0.72569399999999995</v>
      </c>
      <c r="E148" s="1">
        <v>4</v>
      </c>
      <c r="F148" s="1" t="s">
        <v>13</v>
      </c>
      <c r="G148" s="2" t="s">
        <v>16</v>
      </c>
      <c r="H148" s="2" t="s">
        <v>8</v>
      </c>
    </row>
    <row r="149" spans="1:13" x14ac:dyDescent="0.25">
      <c r="B149" s="1"/>
      <c r="C149" s="1"/>
      <c r="D149" s="1"/>
      <c r="E149" s="1"/>
      <c r="F149" s="1"/>
      <c r="G149" s="2"/>
      <c r="H149" s="2"/>
    </row>
    <row r="150" spans="1:13" x14ac:dyDescent="0.25">
      <c r="B150" s="1"/>
      <c r="C150" s="1"/>
      <c r="D150" s="1"/>
      <c r="E150" s="1"/>
      <c r="F150" s="1"/>
      <c r="G150" s="2"/>
      <c r="H150" s="2"/>
    </row>
    <row r="151" spans="1:13" x14ac:dyDescent="0.25">
      <c r="A151" s="10" t="s">
        <v>0</v>
      </c>
      <c r="B151" s="1">
        <v>0.75</v>
      </c>
      <c r="C151" s="1">
        <v>0.69166700000000003</v>
      </c>
      <c r="D151" s="1">
        <v>0.71965299999999999</v>
      </c>
      <c r="E151" s="1">
        <v>5</v>
      </c>
      <c r="F151" s="1" t="s">
        <v>13</v>
      </c>
      <c r="G151" s="2" t="s">
        <v>16</v>
      </c>
      <c r="H151" s="2" t="s">
        <v>8</v>
      </c>
    </row>
    <row r="152" spans="1:13" x14ac:dyDescent="0.25">
      <c r="A152" s="10" t="s">
        <v>1</v>
      </c>
      <c r="B152" s="1">
        <v>0.71391800000000005</v>
      </c>
      <c r="C152" s="1">
        <v>0.76944400000000002</v>
      </c>
      <c r="D152" s="1">
        <v>0.74064200000000002</v>
      </c>
      <c r="E152" s="1">
        <v>5</v>
      </c>
      <c r="F152" s="1" t="s">
        <v>13</v>
      </c>
      <c r="G152" s="2" t="s">
        <v>16</v>
      </c>
      <c r="H152" s="2" t="s">
        <v>8</v>
      </c>
    </row>
    <row r="153" spans="1:13" x14ac:dyDescent="0.25">
      <c r="A153" s="10" t="s">
        <v>17</v>
      </c>
      <c r="B153" s="1">
        <v>0.73055599999999998</v>
      </c>
      <c r="C153" s="1">
        <v>0.73055599999999998</v>
      </c>
      <c r="D153" s="1">
        <v>0.73055599999999998</v>
      </c>
      <c r="E153" s="1">
        <v>5</v>
      </c>
      <c r="F153" s="1" t="s">
        <v>13</v>
      </c>
      <c r="G153" s="2" t="s">
        <v>16</v>
      </c>
      <c r="H153" s="2" t="s">
        <v>8</v>
      </c>
    </row>
    <row r="154" spans="1:13" ht="15.75" thickBot="1" x14ac:dyDescent="0.3">
      <c r="B154" s="1"/>
      <c r="C154" s="1"/>
      <c r="D154" s="1"/>
      <c r="E154" s="1"/>
      <c r="F154" s="1"/>
      <c r="G154" s="2"/>
      <c r="H154" s="2"/>
      <c r="K154" s="11" t="s">
        <v>18</v>
      </c>
      <c r="L154" s="11" t="s">
        <v>19</v>
      </c>
      <c r="M154" s="11" t="s">
        <v>20</v>
      </c>
    </row>
    <row r="155" spans="1:13" ht="15.75" thickTop="1" x14ac:dyDescent="0.25">
      <c r="B155" s="1"/>
      <c r="C155" s="1"/>
      <c r="D155" s="1"/>
      <c r="E155" s="1"/>
      <c r="F155" s="1"/>
      <c r="G155" s="2"/>
      <c r="H155" s="2"/>
      <c r="J155" s="6">
        <v>0</v>
      </c>
      <c r="K155" s="1">
        <f t="shared" ref="K155:M157" si="6">(B156+B161+B166+B171+B176)/5</f>
        <v>0.73897059999999992</v>
      </c>
      <c r="L155" s="1">
        <f t="shared" si="6"/>
        <v>0.68111140000000003</v>
      </c>
      <c r="M155" s="1">
        <f t="shared" si="6"/>
        <v>0.70864539999999998</v>
      </c>
    </row>
    <row r="156" spans="1:13" x14ac:dyDescent="0.25">
      <c r="A156" s="10" t="s">
        <v>0</v>
      </c>
      <c r="B156" s="1">
        <v>0.735043</v>
      </c>
      <c r="C156" s="1">
        <v>0.71666700000000005</v>
      </c>
      <c r="D156" s="1">
        <v>0.72573799999999999</v>
      </c>
      <c r="E156" s="1">
        <v>1</v>
      </c>
      <c r="F156" s="1" t="s">
        <v>13</v>
      </c>
      <c r="G156" s="2" t="s">
        <v>16</v>
      </c>
      <c r="H156" s="2" t="s">
        <v>12</v>
      </c>
      <c r="J156" s="7">
        <v>1</v>
      </c>
      <c r="K156" s="1">
        <f t="shared" si="6"/>
        <v>0.70469820000000005</v>
      </c>
      <c r="L156" s="1">
        <f t="shared" si="6"/>
        <v>0.75944440000000002</v>
      </c>
      <c r="M156" s="1">
        <f t="shared" si="6"/>
        <v>0.73088039999999999</v>
      </c>
    </row>
    <row r="157" spans="1:13" x14ac:dyDescent="0.25">
      <c r="A157" s="10" t="s">
        <v>1</v>
      </c>
      <c r="B157" s="1">
        <v>0.72357700000000003</v>
      </c>
      <c r="C157" s="1">
        <v>0.74166699999999997</v>
      </c>
      <c r="D157" s="1">
        <v>0.73250999999999999</v>
      </c>
      <c r="E157" s="1">
        <v>1</v>
      </c>
      <c r="F157" s="1" t="s">
        <v>13</v>
      </c>
      <c r="G157" s="2" t="s">
        <v>16</v>
      </c>
      <c r="H157" s="2" t="s">
        <v>12</v>
      </c>
      <c r="J157" s="6" t="s">
        <v>17</v>
      </c>
      <c r="K157" s="1">
        <f t="shared" si="6"/>
        <v>0.72027780000000008</v>
      </c>
      <c r="L157" s="1">
        <f t="shared" si="6"/>
        <v>0.72027780000000008</v>
      </c>
      <c r="M157" s="1">
        <f t="shared" si="6"/>
        <v>0.72027780000000008</v>
      </c>
    </row>
    <row r="158" spans="1:13" x14ac:dyDescent="0.25">
      <c r="A158" s="10" t="s">
        <v>17</v>
      </c>
      <c r="B158" s="1">
        <v>0.72916700000000001</v>
      </c>
      <c r="C158" s="1">
        <v>0.72916700000000001</v>
      </c>
      <c r="D158" s="1">
        <v>0.72916700000000001</v>
      </c>
      <c r="E158" s="1">
        <v>1</v>
      </c>
      <c r="F158" s="1" t="s">
        <v>13</v>
      </c>
      <c r="G158" s="2" t="s">
        <v>16</v>
      </c>
      <c r="H158" s="2" t="s">
        <v>12</v>
      </c>
      <c r="J158" s="6"/>
    </row>
    <row r="159" spans="1:13" x14ac:dyDescent="0.25">
      <c r="B159" s="1"/>
      <c r="C159" s="1"/>
      <c r="D159" s="1"/>
      <c r="E159" s="1"/>
      <c r="F159" s="1"/>
      <c r="G159" s="2"/>
      <c r="H159" s="2"/>
    </row>
    <row r="160" spans="1:13" x14ac:dyDescent="0.25">
      <c r="B160" s="1"/>
      <c r="C160" s="1"/>
      <c r="D160" s="1"/>
      <c r="E160" s="1"/>
      <c r="F160" s="1"/>
      <c r="G160" s="2"/>
      <c r="H160" s="2"/>
    </row>
    <row r="161" spans="1:8" x14ac:dyDescent="0.25">
      <c r="A161" s="10" t="s">
        <v>0</v>
      </c>
      <c r="B161" s="1">
        <v>0.73010900000000001</v>
      </c>
      <c r="C161" s="1">
        <v>0.65</v>
      </c>
      <c r="D161" s="1">
        <v>0.68772999999999995</v>
      </c>
      <c r="E161" s="1">
        <v>2</v>
      </c>
      <c r="F161" s="1" t="s">
        <v>13</v>
      </c>
      <c r="G161" s="2" t="s">
        <v>16</v>
      </c>
      <c r="H161" s="2" t="s">
        <v>12</v>
      </c>
    </row>
    <row r="162" spans="1:8" x14ac:dyDescent="0.25">
      <c r="A162" s="10" t="s">
        <v>1</v>
      </c>
      <c r="B162" s="1">
        <v>0.68460600000000005</v>
      </c>
      <c r="C162" s="1">
        <v>0.75972200000000001</v>
      </c>
      <c r="D162" s="1">
        <v>0.72021100000000005</v>
      </c>
      <c r="E162" s="1">
        <v>2</v>
      </c>
      <c r="F162" s="1" t="s">
        <v>13</v>
      </c>
      <c r="G162" s="2" t="s">
        <v>16</v>
      </c>
      <c r="H162" s="2" t="s">
        <v>12</v>
      </c>
    </row>
    <row r="163" spans="1:8" x14ac:dyDescent="0.25">
      <c r="A163" s="10" t="s">
        <v>17</v>
      </c>
      <c r="B163" s="1">
        <v>0.70486099999999996</v>
      </c>
      <c r="C163" s="1">
        <v>0.70486099999999996</v>
      </c>
      <c r="D163" s="1">
        <v>0.70486099999999996</v>
      </c>
      <c r="E163" s="1">
        <v>2</v>
      </c>
      <c r="F163" s="1" t="s">
        <v>13</v>
      </c>
      <c r="G163" s="2" t="s">
        <v>16</v>
      </c>
      <c r="H163" s="2" t="s">
        <v>12</v>
      </c>
    </row>
    <row r="164" spans="1:8" x14ac:dyDescent="0.25">
      <c r="B164" s="1"/>
      <c r="C164" s="1"/>
      <c r="D164" s="1"/>
      <c r="E164" s="1"/>
      <c r="F164" s="1"/>
      <c r="G164" s="2"/>
      <c r="H164" s="2"/>
    </row>
    <row r="165" spans="1:8" x14ac:dyDescent="0.25">
      <c r="B165" s="1"/>
      <c r="C165" s="1"/>
      <c r="D165" s="1"/>
      <c r="E165" s="1"/>
      <c r="F165" s="1"/>
      <c r="G165" s="2"/>
      <c r="H165" s="2"/>
    </row>
    <row r="166" spans="1:8" x14ac:dyDescent="0.25">
      <c r="A166" s="10" t="s">
        <v>0</v>
      </c>
      <c r="B166" s="1">
        <v>0.73824500000000004</v>
      </c>
      <c r="C166" s="1">
        <v>0.65416700000000005</v>
      </c>
      <c r="D166" s="1">
        <v>0.69366700000000003</v>
      </c>
      <c r="E166" s="1">
        <v>3</v>
      </c>
      <c r="F166" s="1" t="s">
        <v>13</v>
      </c>
      <c r="G166" s="2" t="s">
        <v>16</v>
      </c>
      <c r="H166" s="2" t="s">
        <v>12</v>
      </c>
    </row>
    <row r="167" spans="1:8" x14ac:dyDescent="0.25">
      <c r="A167" s="10" t="s">
        <v>1</v>
      </c>
      <c r="B167" s="1">
        <v>0.68952599999999997</v>
      </c>
      <c r="C167" s="1">
        <v>0.76805599999999996</v>
      </c>
      <c r="D167" s="1">
        <v>0.72667499999999996</v>
      </c>
      <c r="E167" s="1">
        <v>3</v>
      </c>
      <c r="F167" s="1" t="s">
        <v>13</v>
      </c>
      <c r="G167" s="2" t="s">
        <v>16</v>
      </c>
      <c r="H167" s="2" t="s">
        <v>12</v>
      </c>
    </row>
    <row r="168" spans="1:8" x14ac:dyDescent="0.25">
      <c r="A168" s="10" t="s">
        <v>17</v>
      </c>
      <c r="B168" s="1">
        <v>0.71111100000000005</v>
      </c>
      <c r="C168" s="1">
        <v>0.71111100000000005</v>
      </c>
      <c r="D168" s="1">
        <v>0.71111100000000005</v>
      </c>
      <c r="E168" s="1">
        <v>3</v>
      </c>
      <c r="F168" s="1" t="s">
        <v>13</v>
      </c>
      <c r="G168" s="2" t="s">
        <v>16</v>
      </c>
      <c r="H168" s="2" t="s">
        <v>12</v>
      </c>
    </row>
    <row r="169" spans="1:8" x14ac:dyDescent="0.25">
      <c r="B169" s="1"/>
      <c r="C169" s="1"/>
      <c r="D169" s="1"/>
      <c r="E169" s="1"/>
      <c r="F169" s="1"/>
      <c r="G169" s="2"/>
      <c r="H169" s="2"/>
    </row>
    <row r="170" spans="1:8" x14ac:dyDescent="0.25">
      <c r="B170" s="1"/>
      <c r="C170" s="1"/>
      <c r="D170" s="1"/>
      <c r="E170" s="1"/>
      <c r="F170" s="1"/>
      <c r="G170" s="2"/>
      <c r="H170" s="2"/>
    </row>
    <row r="171" spans="1:8" x14ac:dyDescent="0.25">
      <c r="A171" s="10" t="s">
        <v>0</v>
      </c>
      <c r="B171" s="1">
        <v>0.741456</v>
      </c>
      <c r="C171" s="1">
        <v>0.69305600000000001</v>
      </c>
      <c r="D171" s="1">
        <v>0.71643900000000005</v>
      </c>
      <c r="E171" s="1">
        <v>4</v>
      </c>
      <c r="F171" s="1" t="s">
        <v>13</v>
      </c>
      <c r="G171" s="2" t="s">
        <v>16</v>
      </c>
      <c r="H171" s="2" t="s">
        <v>12</v>
      </c>
    </row>
    <row r="172" spans="1:8" x14ac:dyDescent="0.25">
      <c r="A172" s="10" t="s">
        <v>1</v>
      </c>
      <c r="B172" s="1">
        <v>0.71186400000000005</v>
      </c>
      <c r="C172" s="1">
        <v>0.75833300000000003</v>
      </c>
      <c r="D172" s="1">
        <v>0.73436400000000002</v>
      </c>
      <c r="E172" s="1">
        <v>4</v>
      </c>
      <c r="F172" s="1" t="s">
        <v>13</v>
      </c>
      <c r="G172" s="2" t="s">
        <v>16</v>
      </c>
      <c r="H172" s="2" t="s">
        <v>12</v>
      </c>
    </row>
    <row r="173" spans="1:8" x14ac:dyDescent="0.25">
      <c r="A173" s="10" t="s">
        <v>17</v>
      </c>
      <c r="B173" s="1">
        <v>0.72569399999999995</v>
      </c>
      <c r="C173" s="1">
        <v>0.72569399999999995</v>
      </c>
      <c r="D173" s="1">
        <v>0.72569399999999995</v>
      </c>
      <c r="E173" s="1">
        <v>4</v>
      </c>
      <c r="F173" s="1" t="s">
        <v>13</v>
      </c>
      <c r="G173" s="2" t="s">
        <v>16</v>
      </c>
      <c r="H173" s="2" t="s">
        <v>12</v>
      </c>
    </row>
    <row r="174" spans="1:8" x14ac:dyDescent="0.25">
      <c r="B174" s="1"/>
      <c r="C174" s="1"/>
      <c r="D174" s="1"/>
      <c r="E174" s="1"/>
      <c r="F174" s="1"/>
      <c r="G174" s="2"/>
      <c r="H174" s="2"/>
    </row>
    <row r="175" spans="1:8" x14ac:dyDescent="0.25">
      <c r="B175" s="1"/>
      <c r="C175" s="1"/>
      <c r="D175" s="1"/>
      <c r="E175" s="1"/>
      <c r="F175" s="1"/>
      <c r="G175" s="2"/>
      <c r="H175" s="2"/>
    </row>
    <row r="176" spans="1:8" x14ac:dyDescent="0.25">
      <c r="A176" s="10" t="s">
        <v>0</v>
      </c>
      <c r="B176" s="1">
        <v>0.75</v>
      </c>
      <c r="C176" s="1">
        <v>0.69166700000000003</v>
      </c>
      <c r="D176" s="1">
        <v>0.71965299999999999</v>
      </c>
      <c r="E176" s="1">
        <v>5</v>
      </c>
      <c r="F176" s="1" t="s">
        <v>13</v>
      </c>
      <c r="G176" s="2" t="s">
        <v>16</v>
      </c>
      <c r="H176" s="2" t="s">
        <v>12</v>
      </c>
    </row>
    <row r="177" spans="1:13" x14ac:dyDescent="0.25">
      <c r="A177" s="10" t="s">
        <v>1</v>
      </c>
      <c r="B177" s="1">
        <v>0.71391800000000005</v>
      </c>
      <c r="C177" s="1">
        <v>0.76944400000000002</v>
      </c>
      <c r="D177" s="1">
        <v>0.74064200000000002</v>
      </c>
      <c r="E177" s="1">
        <v>5</v>
      </c>
      <c r="F177" s="1" t="s">
        <v>13</v>
      </c>
      <c r="G177" s="2" t="s">
        <v>16</v>
      </c>
      <c r="H177" s="2" t="s">
        <v>12</v>
      </c>
    </row>
    <row r="178" spans="1:13" x14ac:dyDescent="0.25">
      <c r="A178" s="10" t="s">
        <v>17</v>
      </c>
      <c r="B178" s="1">
        <v>0.73055599999999998</v>
      </c>
      <c r="C178" s="1">
        <v>0.73055599999999998</v>
      </c>
      <c r="D178" s="1">
        <v>0.73055599999999998</v>
      </c>
      <c r="E178" s="1">
        <v>5</v>
      </c>
      <c r="F178" s="1" t="s">
        <v>13</v>
      </c>
      <c r="G178" s="2" t="s">
        <v>16</v>
      </c>
      <c r="H178" s="2" t="s">
        <v>12</v>
      </c>
    </row>
    <row r="179" spans="1:13" ht="15.75" thickBot="1" x14ac:dyDescent="0.3">
      <c r="B179" s="1"/>
      <c r="C179" s="1"/>
      <c r="D179" s="1"/>
      <c r="E179" s="1"/>
      <c r="F179" s="1"/>
      <c r="G179" s="2"/>
      <c r="H179" s="2"/>
      <c r="K179" s="11" t="s">
        <v>18</v>
      </c>
      <c r="L179" s="11" t="s">
        <v>19</v>
      </c>
      <c r="M179" s="11" t="s">
        <v>20</v>
      </c>
    </row>
    <row r="180" spans="1:13" ht="15.75" thickTop="1" x14ac:dyDescent="0.25">
      <c r="B180" s="1"/>
      <c r="C180" s="1"/>
      <c r="D180" s="1"/>
      <c r="E180" s="1"/>
      <c r="F180" s="1"/>
      <c r="G180" s="2"/>
      <c r="H180" s="2"/>
      <c r="J180" s="6">
        <v>0</v>
      </c>
      <c r="K180" s="1">
        <f t="shared" ref="K180:M182" si="7">(B181+B186+B191+B196+B201)/5</f>
        <v>0.73897059999999992</v>
      </c>
      <c r="L180" s="1">
        <f t="shared" si="7"/>
        <v>0.68111140000000003</v>
      </c>
      <c r="M180" s="1">
        <f t="shared" si="7"/>
        <v>0.70864539999999998</v>
      </c>
    </row>
    <row r="181" spans="1:13" x14ac:dyDescent="0.25">
      <c r="A181" s="10" t="s">
        <v>0</v>
      </c>
      <c r="B181" s="1">
        <v>0.735043</v>
      </c>
      <c r="C181" s="1">
        <v>0.71666700000000005</v>
      </c>
      <c r="D181" s="1">
        <v>0.72573799999999999</v>
      </c>
      <c r="E181" s="1">
        <v>1</v>
      </c>
      <c r="F181" s="1" t="s">
        <v>13</v>
      </c>
      <c r="G181" s="2" t="s">
        <v>16</v>
      </c>
      <c r="H181" s="2" t="s">
        <v>9</v>
      </c>
      <c r="J181" s="7">
        <v>1</v>
      </c>
      <c r="K181" s="1">
        <f t="shared" si="7"/>
        <v>0.70469820000000005</v>
      </c>
      <c r="L181" s="1">
        <f t="shared" si="7"/>
        <v>0.75944440000000002</v>
      </c>
      <c r="M181" s="1">
        <f t="shared" si="7"/>
        <v>0.73088039999999999</v>
      </c>
    </row>
    <row r="182" spans="1:13" x14ac:dyDescent="0.25">
      <c r="A182" s="10" t="s">
        <v>1</v>
      </c>
      <c r="B182" s="1">
        <v>0.72357700000000003</v>
      </c>
      <c r="C182" s="1">
        <v>0.74166699999999997</v>
      </c>
      <c r="D182" s="1">
        <v>0.73250999999999999</v>
      </c>
      <c r="E182" s="1">
        <v>1</v>
      </c>
      <c r="F182" s="1" t="s">
        <v>13</v>
      </c>
      <c r="G182" s="2" t="s">
        <v>16</v>
      </c>
      <c r="H182" s="2" t="s">
        <v>9</v>
      </c>
      <c r="J182" s="6" t="s">
        <v>17</v>
      </c>
      <c r="K182" s="1">
        <f t="shared" si="7"/>
        <v>0.72027780000000008</v>
      </c>
      <c r="L182" s="1">
        <f t="shared" si="7"/>
        <v>0.72027780000000008</v>
      </c>
      <c r="M182" s="1">
        <f t="shared" si="7"/>
        <v>0.72027780000000008</v>
      </c>
    </row>
    <row r="183" spans="1:13" x14ac:dyDescent="0.25">
      <c r="A183" s="10" t="s">
        <v>17</v>
      </c>
      <c r="B183" s="1">
        <v>0.72916700000000001</v>
      </c>
      <c r="C183" s="1">
        <v>0.72916700000000001</v>
      </c>
      <c r="D183" s="1">
        <v>0.72916700000000001</v>
      </c>
      <c r="E183" s="1">
        <v>1</v>
      </c>
      <c r="F183" s="1" t="s">
        <v>13</v>
      </c>
      <c r="G183" s="2" t="s">
        <v>16</v>
      </c>
      <c r="H183" s="2" t="s">
        <v>9</v>
      </c>
      <c r="J183" s="6"/>
    </row>
    <row r="184" spans="1:13" x14ac:dyDescent="0.25">
      <c r="B184" s="1"/>
      <c r="C184" s="1"/>
      <c r="D184" s="1"/>
      <c r="E184" s="1"/>
      <c r="F184" s="1"/>
      <c r="G184" s="2"/>
      <c r="H184" s="2"/>
    </row>
    <row r="185" spans="1:13" x14ac:dyDescent="0.25">
      <c r="B185" s="1"/>
      <c r="C185" s="1"/>
      <c r="D185" s="1"/>
      <c r="E185" s="1"/>
      <c r="F185" s="1"/>
      <c r="G185" s="2"/>
      <c r="H185" s="2"/>
    </row>
    <row r="186" spans="1:13" x14ac:dyDescent="0.25">
      <c r="A186" s="10" t="s">
        <v>0</v>
      </c>
      <c r="B186" s="1">
        <v>0.73010900000000001</v>
      </c>
      <c r="C186" s="1">
        <v>0.65</v>
      </c>
      <c r="D186" s="1">
        <v>0.68772999999999995</v>
      </c>
      <c r="E186" s="1">
        <v>2</v>
      </c>
      <c r="F186" s="1" t="s">
        <v>13</v>
      </c>
      <c r="G186" s="2" t="s">
        <v>16</v>
      </c>
      <c r="H186" s="2" t="s">
        <v>9</v>
      </c>
    </row>
    <row r="187" spans="1:13" x14ac:dyDescent="0.25">
      <c r="A187" s="10" t="s">
        <v>1</v>
      </c>
      <c r="B187" s="1">
        <v>0.68460600000000005</v>
      </c>
      <c r="C187" s="1">
        <v>0.75972200000000001</v>
      </c>
      <c r="D187" s="1">
        <v>0.72021100000000005</v>
      </c>
      <c r="E187" s="1">
        <v>2</v>
      </c>
      <c r="F187" s="1" t="s">
        <v>13</v>
      </c>
      <c r="G187" s="2" t="s">
        <v>16</v>
      </c>
      <c r="H187" s="2" t="s">
        <v>9</v>
      </c>
    </row>
    <row r="188" spans="1:13" x14ac:dyDescent="0.25">
      <c r="A188" s="10" t="s">
        <v>17</v>
      </c>
      <c r="B188" s="1">
        <v>0.70486099999999996</v>
      </c>
      <c r="C188" s="1">
        <v>0.70486099999999996</v>
      </c>
      <c r="D188" s="1">
        <v>0.70486099999999996</v>
      </c>
      <c r="E188" s="1">
        <v>2</v>
      </c>
      <c r="F188" s="1" t="s">
        <v>13</v>
      </c>
      <c r="G188" s="2" t="s">
        <v>16</v>
      </c>
      <c r="H188" s="2" t="s">
        <v>9</v>
      </c>
    </row>
    <row r="189" spans="1:13" x14ac:dyDescent="0.25">
      <c r="B189" s="1"/>
      <c r="C189" s="1"/>
      <c r="D189" s="1"/>
      <c r="E189" s="1"/>
      <c r="F189" s="1"/>
      <c r="G189" s="2"/>
      <c r="H189" s="2"/>
    </row>
    <row r="190" spans="1:13" x14ac:dyDescent="0.25">
      <c r="B190" s="1"/>
      <c r="C190" s="1"/>
      <c r="D190" s="1"/>
      <c r="E190" s="1"/>
      <c r="F190" s="1"/>
      <c r="G190" s="2"/>
      <c r="H190" s="2"/>
    </row>
    <row r="191" spans="1:13" x14ac:dyDescent="0.25">
      <c r="A191" s="10" t="s">
        <v>0</v>
      </c>
      <c r="B191" s="1">
        <v>0.73824500000000004</v>
      </c>
      <c r="C191" s="1">
        <v>0.65416700000000005</v>
      </c>
      <c r="D191" s="1">
        <v>0.69366700000000003</v>
      </c>
      <c r="E191" s="1">
        <v>3</v>
      </c>
      <c r="F191" s="1" t="s">
        <v>13</v>
      </c>
      <c r="G191" s="2" t="s">
        <v>16</v>
      </c>
      <c r="H191" s="2" t="s">
        <v>9</v>
      </c>
    </row>
    <row r="192" spans="1:13" x14ac:dyDescent="0.25">
      <c r="A192" s="10" t="s">
        <v>1</v>
      </c>
      <c r="B192" s="1">
        <v>0.68952599999999997</v>
      </c>
      <c r="C192" s="1">
        <v>0.76805599999999996</v>
      </c>
      <c r="D192" s="1">
        <v>0.72667499999999996</v>
      </c>
      <c r="E192" s="1">
        <v>3</v>
      </c>
      <c r="F192" s="1" t="s">
        <v>13</v>
      </c>
      <c r="G192" s="2" t="s">
        <v>16</v>
      </c>
      <c r="H192" s="2" t="s">
        <v>9</v>
      </c>
    </row>
    <row r="193" spans="1:13" x14ac:dyDescent="0.25">
      <c r="A193" s="10" t="s">
        <v>17</v>
      </c>
      <c r="B193" s="1">
        <v>0.71111100000000005</v>
      </c>
      <c r="C193" s="1">
        <v>0.71111100000000005</v>
      </c>
      <c r="D193" s="1">
        <v>0.71111100000000005</v>
      </c>
      <c r="E193" s="1">
        <v>3</v>
      </c>
      <c r="F193" s="1" t="s">
        <v>13</v>
      </c>
      <c r="G193" s="2" t="s">
        <v>16</v>
      </c>
      <c r="H193" s="2" t="s">
        <v>9</v>
      </c>
    </row>
    <row r="194" spans="1:13" x14ac:dyDescent="0.25">
      <c r="B194" s="1"/>
      <c r="C194" s="1"/>
      <c r="D194" s="1"/>
      <c r="E194" s="1"/>
      <c r="F194" s="1"/>
      <c r="G194" s="2"/>
      <c r="H194" s="2"/>
    </row>
    <row r="195" spans="1:13" x14ac:dyDescent="0.25">
      <c r="B195" s="1"/>
      <c r="C195" s="1"/>
      <c r="D195" s="1"/>
      <c r="E195" s="1"/>
      <c r="F195" s="1"/>
      <c r="G195" s="2"/>
      <c r="H195" s="2"/>
    </row>
    <row r="196" spans="1:13" x14ac:dyDescent="0.25">
      <c r="A196" s="10" t="s">
        <v>0</v>
      </c>
      <c r="B196" s="1">
        <v>0.741456</v>
      </c>
      <c r="C196" s="1">
        <v>0.69305600000000001</v>
      </c>
      <c r="D196" s="1">
        <v>0.71643900000000005</v>
      </c>
      <c r="E196" s="1">
        <v>4</v>
      </c>
      <c r="F196" s="1" t="s">
        <v>13</v>
      </c>
      <c r="G196" s="2" t="s">
        <v>16</v>
      </c>
      <c r="H196" s="2" t="s">
        <v>9</v>
      </c>
    </row>
    <row r="197" spans="1:13" x14ac:dyDescent="0.25">
      <c r="A197" s="10" t="s">
        <v>1</v>
      </c>
      <c r="B197" s="1">
        <v>0.71186400000000005</v>
      </c>
      <c r="C197" s="1">
        <v>0.75833300000000003</v>
      </c>
      <c r="D197" s="1">
        <v>0.73436400000000002</v>
      </c>
      <c r="E197" s="1">
        <v>4</v>
      </c>
      <c r="F197" s="1" t="s">
        <v>13</v>
      </c>
      <c r="G197" s="2" t="s">
        <v>16</v>
      </c>
      <c r="H197" s="2" t="s">
        <v>9</v>
      </c>
    </row>
    <row r="198" spans="1:13" x14ac:dyDescent="0.25">
      <c r="A198" s="10" t="s">
        <v>17</v>
      </c>
      <c r="B198" s="1">
        <v>0.72569399999999995</v>
      </c>
      <c r="C198" s="1">
        <v>0.72569399999999995</v>
      </c>
      <c r="D198" s="1">
        <v>0.72569399999999995</v>
      </c>
      <c r="E198" s="1">
        <v>4</v>
      </c>
      <c r="F198" s="1" t="s">
        <v>13</v>
      </c>
      <c r="G198" s="2" t="s">
        <v>16</v>
      </c>
      <c r="H198" s="2" t="s">
        <v>9</v>
      </c>
    </row>
    <row r="199" spans="1:13" x14ac:dyDescent="0.25">
      <c r="B199" s="1"/>
      <c r="C199" s="1"/>
      <c r="D199" s="1"/>
      <c r="E199" s="1"/>
      <c r="F199" s="1"/>
      <c r="G199" s="2"/>
      <c r="H199" s="2"/>
    </row>
    <row r="200" spans="1:13" x14ac:dyDescent="0.25">
      <c r="B200" s="1"/>
      <c r="C200" s="1"/>
      <c r="D200" s="1"/>
      <c r="E200" s="1"/>
      <c r="F200" s="1"/>
      <c r="G200" s="2"/>
      <c r="H200" s="2"/>
    </row>
    <row r="201" spans="1:13" x14ac:dyDescent="0.25">
      <c r="A201" s="10" t="s">
        <v>0</v>
      </c>
      <c r="B201" s="1">
        <v>0.75</v>
      </c>
      <c r="C201" s="1">
        <v>0.69166700000000003</v>
      </c>
      <c r="D201" s="1">
        <v>0.71965299999999999</v>
      </c>
      <c r="E201" s="1">
        <v>5</v>
      </c>
      <c r="F201" s="1" t="s">
        <v>13</v>
      </c>
      <c r="G201" s="2" t="s">
        <v>16</v>
      </c>
      <c r="H201" s="2" t="s">
        <v>9</v>
      </c>
    </row>
    <row r="202" spans="1:13" x14ac:dyDescent="0.25">
      <c r="A202" s="10" t="s">
        <v>1</v>
      </c>
      <c r="B202" s="1">
        <v>0.71391800000000005</v>
      </c>
      <c r="C202" s="1">
        <v>0.76944400000000002</v>
      </c>
      <c r="D202" s="1">
        <v>0.74064200000000002</v>
      </c>
      <c r="E202" s="1">
        <v>5</v>
      </c>
      <c r="F202" s="1" t="s">
        <v>13</v>
      </c>
      <c r="G202" s="2" t="s">
        <v>16</v>
      </c>
      <c r="H202" s="2" t="s">
        <v>9</v>
      </c>
    </row>
    <row r="203" spans="1:13" x14ac:dyDescent="0.25">
      <c r="A203" s="10" t="s">
        <v>17</v>
      </c>
      <c r="B203" s="1">
        <v>0.73055599999999998</v>
      </c>
      <c r="C203" s="1">
        <v>0.73055599999999998</v>
      </c>
      <c r="D203" s="1">
        <v>0.73055599999999998</v>
      </c>
      <c r="E203" s="1">
        <v>5</v>
      </c>
      <c r="F203" s="1" t="s">
        <v>13</v>
      </c>
      <c r="G203" s="2" t="s">
        <v>16</v>
      </c>
      <c r="H203" s="2" t="s">
        <v>9</v>
      </c>
    </row>
    <row r="204" spans="1:13" ht="15.75" thickBot="1" x14ac:dyDescent="0.3">
      <c r="B204" s="1"/>
      <c r="C204" s="1"/>
      <c r="D204" s="1"/>
      <c r="E204" s="1"/>
      <c r="F204" s="1"/>
      <c r="G204" s="2"/>
      <c r="H204" s="2"/>
      <c r="K204" s="11" t="s">
        <v>18</v>
      </c>
      <c r="L204" s="11" t="s">
        <v>19</v>
      </c>
      <c r="M204" s="11" t="s">
        <v>20</v>
      </c>
    </row>
    <row r="205" spans="1:13" ht="15.75" thickTop="1" x14ac:dyDescent="0.25">
      <c r="B205" s="1"/>
      <c r="C205" s="1"/>
      <c r="D205" s="1"/>
      <c r="E205" s="1"/>
      <c r="F205" s="1"/>
      <c r="G205" s="2"/>
      <c r="H205" s="2"/>
      <c r="J205" s="6">
        <v>0</v>
      </c>
      <c r="K205" s="1">
        <f t="shared" ref="K205:M207" si="8">(B206+B211+B216+B221+B226)/5</f>
        <v>0.73897059999999992</v>
      </c>
      <c r="L205" s="1">
        <f t="shared" si="8"/>
        <v>0.68111140000000003</v>
      </c>
      <c r="M205" s="1">
        <f t="shared" si="8"/>
        <v>0.70864539999999998</v>
      </c>
    </row>
    <row r="206" spans="1:13" x14ac:dyDescent="0.25">
      <c r="A206" s="10" t="s">
        <v>0</v>
      </c>
      <c r="B206" s="1">
        <v>0.735043</v>
      </c>
      <c r="C206" s="1">
        <v>0.71666700000000005</v>
      </c>
      <c r="D206" s="1">
        <v>0.72573799999999999</v>
      </c>
      <c r="E206" s="1">
        <v>1</v>
      </c>
      <c r="F206" s="1" t="s">
        <v>13</v>
      </c>
      <c r="G206" s="2" t="s">
        <v>16</v>
      </c>
      <c r="H206" s="2" t="s">
        <v>10</v>
      </c>
      <c r="J206" s="7">
        <v>1</v>
      </c>
      <c r="K206" s="1">
        <f t="shared" si="8"/>
        <v>0.70469820000000005</v>
      </c>
      <c r="L206" s="1">
        <f t="shared" si="8"/>
        <v>0.75944440000000002</v>
      </c>
      <c r="M206" s="1">
        <f t="shared" si="8"/>
        <v>0.73088039999999999</v>
      </c>
    </row>
    <row r="207" spans="1:13" x14ac:dyDescent="0.25">
      <c r="A207" s="10" t="s">
        <v>1</v>
      </c>
      <c r="B207" s="1">
        <v>0.72357700000000003</v>
      </c>
      <c r="C207" s="1">
        <v>0.74166699999999997</v>
      </c>
      <c r="D207" s="1">
        <v>0.73250999999999999</v>
      </c>
      <c r="E207" s="1">
        <v>1</v>
      </c>
      <c r="F207" s="1" t="s">
        <v>13</v>
      </c>
      <c r="G207" s="2" t="s">
        <v>16</v>
      </c>
      <c r="H207" s="2" t="s">
        <v>10</v>
      </c>
      <c r="J207" s="6" t="s">
        <v>17</v>
      </c>
      <c r="K207" s="1">
        <f t="shared" si="8"/>
        <v>0.72027780000000008</v>
      </c>
      <c r="L207" s="1">
        <f t="shared" si="8"/>
        <v>0.72027780000000008</v>
      </c>
      <c r="M207" s="1">
        <f t="shared" si="8"/>
        <v>0.72027780000000008</v>
      </c>
    </row>
    <row r="208" spans="1:13" x14ac:dyDescent="0.25">
      <c r="A208" s="10" t="s">
        <v>17</v>
      </c>
      <c r="B208" s="1">
        <v>0.72916700000000001</v>
      </c>
      <c r="C208" s="1">
        <v>0.72916700000000001</v>
      </c>
      <c r="D208" s="1">
        <v>0.72916700000000001</v>
      </c>
      <c r="E208" s="1">
        <v>1</v>
      </c>
      <c r="F208" s="1" t="s">
        <v>13</v>
      </c>
      <c r="G208" s="2" t="s">
        <v>16</v>
      </c>
      <c r="H208" s="2" t="s">
        <v>10</v>
      </c>
      <c r="J208" s="6"/>
    </row>
    <row r="209" spans="1:8" x14ac:dyDescent="0.25">
      <c r="B209" s="1"/>
      <c r="C209" s="1"/>
      <c r="D209" s="1"/>
      <c r="E209" s="1"/>
      <c r="F209" s="1"/>
      <c r="G209" s="2"/>
      <c r="H209" s="2"/>
    </row>
    <row r="210" spans="1:8" x14ac:dyDescent="0.25">
      <c r="B210" s="1"/>
      <c r="C210" s="1"/>
      <c r="D210" s="1"/>
      <c r="E210" s="1"/>
      <c r="F210" s="1"/>
      <c r="G210" s="2"/>
      <c r="H210" s="2"/>
    </row>
    <row r="211" spans="1:8" x14ac:dyDescent="0.25">
      <c r="A211" s="10" t="s">
        <v>0</v>
      </c>
      <c r="B211" s="1">
        <v>0.73010900000000001</v>
      </c>
      <c r="C211" s="1">
        <v>0.65</v>
      </c>
      <c r="D211" s="1">
        <v>0.68772999999999995</v>
      </c>
      <c r="E211" s="1">
        <v>2</v>
      </c>
      <c r="F211" s="1" t="s">
        <v>13</v>
      </c>
      <c r="G211" s="2" t="s">
        <v>16</v>
      </c>
      <c r="H211" s="2" t="s">
        <v>10</v>
      </c>
    </row>
    <row r="212" spans="1:8" x14ac:dyDescent="0.25">
      <c r="A212" s="10" t="s">
        <v>1</v>
      </c>
      <c r="B212" s="1">
        <v>0.68460600000000005</v>
      </c>
      <c r="C212" s="1">
        <v>0.75972200000000001</v>
      </c>
      <c r="D212" s="1">
        <v>0.72021100000000005</v>
      </c>
      <c r="E212" s="1">
        <v>2</v>
      </c>
      <c r="F212" s="1" t="s">
        <v>13</v>
      </c>
      <c r="G212" s="2" t="s">
        <v>16</v>
      </c>
      <c r="H212" s="2" t="s">
        <v>10</v>
      </c>
    </row>
    <row r="213" spans="1:8" x14ac:dyDescent="0.25">
      <c r="A213" s="10" t="s">
        <v>17</v>
      </c>
      <c r="B213" s="1">
        <v>0.70486099999999996</v>
      </c>
      <c r="C213" s="1">
        <v>0.70486099999999996</v>
      </c>
      <c r="D213" s="1">
        <v>0.70486099999999996</v>
      </c>
      <c r="E213" s="1">
        <v>2</v>
      </c>
      <c r="F213" s="1" t="s">
        <v>13</v>
      </c>
      <c r="G213" s="2" t="s">
        <v>16</v>
      </c>
      <c r="H213" s="2" t="s">
        <v>10</v>
      </c>
    </row>
    <row r="214" spans="1:8" x14ac:dyDescent="0.25">
      <c r="B214" s="1"/>
      <c r="C214" s="1"/>
      <c r="D214" s="1"/>
      <c r="E214" s="1"/>
      <c r="F214" s="1"/>
      <c r="G214" s="2"/>
      <c r="H214" s="2"/>
    </row>
    <row r="215" spans="1:8" x14ac:dyDescent="0.25">
      <c r="B215" s="1"/>
      <c r="C215" s="1"/>
      <c r="D215" s="1"/>
      <c r="E215" s="1"/>
      <c r="F215" s="1"/>
      <c r="G215" s="2"/>
      <c r="H215" s="2"/>
    </row>
    <row r="216" spans="1:8" x14ac:dyDescent="0.25">
      <c r="A216" s="10" t="s">
        <v>0</v>
      </c>
      <c r="B216" s="1">
        <v>0.73824500000000004</v>
      </c>
      <c r="C216" s="1">
        <v>0.65416700000000005</v>
      </c>
      <c r="D216" s="1">
        <v>0.69366700000000003</v>
      </c>
      <c r="E216" s="1">
        <v>3</v>
      </c>
      <c r="F216" s="1" t="s">
        <v>13</v>
      </c>
      <c r="G216" s="2" t="s">
        <v>16</v>
      </c>
      <c r="H216" s="2" t="s">
        <v>10</v>
      </c>
    </row>
    <row r="217" spans="1:8" x14ac:dyDescent="0.25">
      <c r="A217" s="10" t="s">
        <v>1</v>
      </c>
      <c r="B217" s="1">
        <v>0.68952599999999997</v>
      </c>
      <c r="C217" s="1">
        <v>0.76805599999999996</v>
      </c>
      <c r="D217" s="1">
        <v>0.72667499999999996</v>
      </c>
      <c r="E217" s="1">
        <v>3</v>
      </c>
      <c r="F217" s="1" t="s">
        <v>13</v>
      </c>
      <c r="G217" s="2" t="s">
        <v>16</v>
      </c>
      <c r="H217" s="2" t="s">
        <v>10</v>
      </c>
    </row>
    <row r="218" spans="1:8" x14ac:dyDescent="0.25">
      <c r="A218" s="10" t="s">
        <v>17</v>
      </c>
      <c r="B218" s="1">
        <v>0.71111100000000005</v>
      </c>
      <c r="C218" s="1">
        <v>0.71111100000000005</v>
      </c>
      <c r="D218" s="1">
        <v>0.71111100000000005</v>
      </c>
      <c r="E218" s="1">
        <v>3</v>
      </c>
      <c r="F218" s="1" t="s">
        <v>13</v>
      </c>
      <c r="G218" s="2" t="s">
        <v>16</v>
      </c>
      <c r="H218" s="2" t="s">
        <v>10</v>
      </c>
    </row>
    <row r="219" spans="1:8" x14ac:dyDescent="0.25">
      <c r="B219" s="1"/>
      <c r="C219" s="1"/>
      <c r="D219" s="1"/>
      <c r="E219" s="1"/>
      <c r="F219" s="1"/>
      <c r="G219" s="2"/>
      <c r="H219" s="2"/>
    </row>
    <row r="220" spans="1:8" x14ac:dyDescent="0.25">
      <c r="B220" s="1"/>
      <c r="C220" s="1"/>
      <c r="D220" s="1"/>
      <c r="E220" s="1"/>
      <c r="F220" s="1"/>
      <c r="G220" s="2"/>
      <c r="H220" s="2"/>
    </row>
    <row r="221" spans="1:8" x14ac:dyDescent="0.25">
      <c r="A221" s="10" t="s">
        <v>0</v>
      </c>
      <c r="B221" s="1">
        <v>0.741456</v>
      </c>
      <c r="C221" s="1">
        <v>0.69305600000000001</v>
      </c>
      <c r="D221" s="1">
        <v>0.71643900000000005</v>
      </c>
      <c r="E221" s="1">
        <v>4</v>
      </c>
      <c r="F221" s="1" t="s">
        <v>13</v>
      </c>
      <c r="G221" s="2" t="s">
        <v>16</v>
      </c>
      <c r="H221" s="2" t="s">
        <v>10</v>
      </c>
    </row>
    <row r="222" spans="1:8" x14ac:dyDescent="0.25">
      <c r="A222" s="10" t="s">
        <v>1</v>
      </c>
      <c r="B222" s="1">
        <v>0.71186400000000005</v>
      </c>
      <c r="C222" s="1">
        <v>0.75833300000000003</v>
      </c>
      <c r="D222" s="1">
        <v>0.73436400000000002</v>
      </c>
      <c r="E222" s="1">
        <v>4</v>
      </c>
      <c r="F222" s="1" t="s">
        <v>13</v>
      </c>
      <c r="G222" s="2" t="s">
        <v>16</v>
      </c>
      <c r="H222" s="2" t="s">
        <v>10</v>
      </c>
    </row>
    <row r="223" spans="1:8" x14ac:dyDescent="0.25">
      <c r="A223" s="10" t="s">
        <v>17</v>
      </c>
      <c r="B223" s="1">
        <v>0.72569399999999995</v>
      </c>
      <c r="C223" s="1">
        <v>0.72569399999999995</v>
      </c>
      <c r="D223" s="1">
        <v>0.72569399999999995</v>
      </c>
      <c r="E223" s="1">
        <v>4</v>
      </c>
      <c r="F223" s="1" t="s">
        <v>13</v>
      </c>
      <c r="G223" s="2" t="s">
        <v>16</v>
      </c>
      <c r="H223" s="2" t="s">
        <v>10</v>
      </c>
    </row>
    <row r="224" spans="1:8" x14ac:dyDescent="0.25">
      <c r="B224" s="1"/>
      <c r="C224" s="1"/>
      <c r="D224" s="1"/>
      <c r="E224" s="1"/>
      <c r="F224" s="1"/>
      <c r="G224" s="2"/>
      <c r="H224" s="2"/>
    </row>
    <row r="225" spans="1:13" x14ac:dyDescent="0.25">
      <c r="B225" s="1"/>
      <c r="C225" s="1"/>
      <c r="D225" s="1"/>
      <c r="E225" s="1"/>
      <c r="F225" s="1"/>
      <c r="G225" s="2"/>
      <c r="H225" s="2"/>
    </row>
    <row r="226" spans="1:13" x14ac:dyDescent="0.25">
      <c r="A226" s="10" t="s">
        <v>0</v>
      </c>
      <c r="B226" s="1">
        <v>0.75</v>
      </c>
      <c r="C226" s="1">
        <v>0.69166700000000003</v>
      </c>
      <c r="D226" s="1">
        <v>0.71965299999999999</v>
      </c>
      <c r="E226" s="1">
        <v>5</v>
      </c>
      <c r="F226" s="1" t="s">
        <v>13</v>
      </c>
      <c r="G226" s="2" t="s">
        <v>16</v>
      </c>
      <c r="H226" s="2" t="s">
        <v>10</v>
      </c>
    </row>
    <row r="227" spans="1:13" x14ac:dyDescent="0.25">
      <c r="A227" s="10" t="s">
        <v>1</v>
      </c>
      <c r="B227" s="1">
        <v>0.71391800000000005</v>
      </c>
      <c r="C227" s="1">
        <v>0.76944400000000002</v>
      </c>
      <c r="D227" s="1">
        <v>0.74064200000000002</v>
      </c>
      <c r="E227" s="1">
        <v>5</v>
      </c>
      <c r="F227" s="1" t="s">
        <v>13</v>
      </c>
      <c r="G227" s="2" t="s">
        <v>16</v>
      </c>
      <c r="H227" s="2" t="s">
        <v>10</v>
      </c>
    </row>
    <row r="228" spans="1:13" x14ac:dyDescent="0.25">
      <c r="A228" s="10" t="s">
        <v>17</v>
      </c>
      <c r="B228" s="1">
        <v>0.73055599999999998</v>
      </c>
      <c r="C228" s="1">
        <v>0.73055599999999998</v>
      </c>
      <c r="D228" s="1">
        <v>0.73055599999999998</v>
      </c>
      <c r="E228" s="1">
        <v>5</v>
      </c>
      <c r="F228" s="1" t="s">
        <v>13</v>
      </c>
      <c r="G228" s="2" t="s">
        <v>16</v>
      </c>
      <c r="H228" s="2" t="s">
        <v>10</v>
      </c>
    </row>
    <row r="229" spans="1:13" ht="15.75" thickBot="1" x14ac:dyDescent="0.3">
      <c r="B229" s="1"/>
      <c r="C229" s="1"/>
      <c r="D229" s="1"/>
      <c r="E229" s="1"/>
      <c r="F229" s="1"/>
      <c r="G229" s="2"/>
      <c r="H229" s="2"/>
      <c r="K229" s="11" t="s">
        <v>18</v>
      </c>
      <c r="L229" s="11" t="s">
        <v>19</v>
      </c>
      <c r="M229" s="11" t="s">
        <v>20</v>
      </c>
    </row>
    <row r="230" spans="1:13" ht="15.75" thickTop="1" x14ac:dyDescent="0.25">
      <c r="B230" s="1"/>
      <c r="C230" s="1"/>
      <c r="D230" s="1"/>
      <c r="E230" s="1"/>
      <c r="F230" s="1"/>
      <c r="G230" s="2"/>
      <c r="H230" s="2"/>
      <c r="J230" s="6">
        <v>0</v>
      </c>
      <c r="K230" s="1">
        <f t="shared" ref="K230:M232" si="9">(B231+B236+B241+B246+B251)/5</f>
        <v>0.73897059999999992</v>
      </c>
      <c r="L230" s="1">
        <f t="shared" si="9"/>
        <v>0.68111140000000003</v>
      </c>
      <c r="M230" s="1">
        <f t="shared" si="9"/>
        <v>0.70864539999999998</v>
      </c>
    </row>
    <row r="231" spans="1:13" x14ac:dyDescent="0.25">
      <c r="A231" s="10" t="s">
        <v>0</v>
      </c>
      <c r="B231" s="1">
        <v>0.735043</v>
      </c>
      <c r="C231" s="1">
        <v>0.71666700000000005</v>
      </c>
      <c r="D231" s="1">
        <v>0.72573799999999999</v>
      </c>
      <c r="E231" s="1">
        <v>1</v>
      </c>
      <c r="F231" s="1" t="s">
        <v>13</v>
      </c>
      <c r="G231" s="2" t="s">
        <v>16</v>
      </c>
      <c r="H231" s="2" t="s">
        <v>11</v>
      </c>
      <c r="J231" s="7">
        <v>1</v>
      </c>
      <c r="K231" s="1">
        <f t="shared" si="9"/>
        <v>0.70469820000000005</v>
      </c>
      <c r="L231" s="1">
        <f t="shared" si="9"/>
        <v>0.75944440000000002</v>
      </c>
      <c r="M231" s="1">
        <f t="shared" si="9"/>
        <v>0.73088039999999999</v>
      </c>
    </row>
    <row r="232" spans="1:13" x14ac:dyDescent="0.25">
      <c r="A232" s="10" t="s">
        <v>1</v>
      </c>
      <c r="B232" s="1">
        <v>0.72357700000000003</v>
      </c>
      <c r="C232" s="1">
        <v>0.74166699999999997</v>
      </c>
      <c r="D232" s="1">
        <v>0.73250999999999999</v>
      </c>
      <c r="E232" s="1">
        <v>1</v>
      </c>
      <c r="F232" s="1" t="s">
        <v>13</v>
      </c>
      <c r="G232" s="2" t="s">
        <v>16</v>
      </c>
      <c r="H232" s="2" t="s">
        <v>11</v>
      </c>
      <c r="J232" s="6" t="s">
        <v>17</v>
      </c>
      <c r="K232" s="1">
        <f t="shared" si="9"/>
        <v>0.72027780000000008</v>
      </c>
      <c r="L232" s="1">
        <f t="shared" si="9"/>
        <v>0.72027780000000008</v>
      </c>
      <c r="M232" s="1">
        <f t="shared" si="9"/>
        <v>0.72027780000000008</v>
      </c>
    </row>
    <row r="233" spans="1:13" x14ac:dyDescent="0.25">
      <c r="A233" s="10" t="s">
        <v>17</v>
      </c>
      <c r="B233" s="1">
        <v>0.72916700000000001</v>
      </c>
      <c r="C233" s="1">
        <v>0.72916700000000001</v>
      </c>
      <c r="D233" s="1">
        <v>0.72916700000000001</v>
      </c>
      <c r="E233" s="1">
        <v>1</v>
      </c>
      <c r="F233" s="1" t="s">
        <v>13</v>
      </c>
      <c r="G233" s="2" t="s">
        <v>16</v>
      </c>
      <c r="H233" s="2" t="s">
        <v>11</v>
      </c>
      <c r="J233" s="6"/>
    </row>
    <row r="234" spans="1:13" x14ac:dyDescent="0.25">
      <c r="B234" s="1"/>
      <c r="C234" s="1"/>
      <c r="D234" s="1"/>
      <c r="E234" s="1"/>
      <c r="F234" s="1"/>
      <c r="G234" s="2"/>
      <c r="H234" s="2"/>
    </row>
    <row r="235" spans="1:13" x14ac:dyDescent="0.25">
      <c r="B235" s="1"/>
      <c r="C235" s="1"/>
      <c r="D235" s="1"/>
      <c r="E235" s="1"/>
      <c r="F235" s="1"/>
      <c r="G235" s="2"/>
      <c r="H235" s="2"/>
    </row>
    <row r="236" spans="1:13" x14ac:dyDescent="0.25">
      <c r="A236" s="10" t="s">
        <v>0</v>
      </c>
      <c r="B236" s="1">
        <v>0.73010900000000001</v>
      </c>
      <c r="C236" s="1">
        <v>0.65</v>
      </c>
      <c r="D236" s="1">
        <v>0.68772999999999995</v>
      </c>
      <c r="E236" s="1">
        <v>2</v>
      </c>
      <c r="F236" s="1" t="s">
        <v>13</v>
      </c>
      <c r="G236" s="2" t="s">
        <v>16</v>
      </c>
      <c r="H236" s="2" t="s">
        <v>11</v>
      </c>
    </row>
    <row r="237" spans="1:13" x14ac:dyDescent="0.25">
      <c r="A237" s="10" t="s">
        <v>1</v>
      </c>
      <c r="B237" s="1">
        <v>0.68460600000000005</v>
      </c>
      <c r="C237" s="1">
        <v>0.75972200000000001</v>
      </c>
      <c r="D237" s="1">
        <v>0.72021100000000005</v>
      </c>
      <c r="E237" s="1">
        <v>2</v>
      </c>
      <c r="F237" s="1" t="s">
        <v>13</v>
      </c>
      <c r="G237" s="2" t="s">
        <v>16</v>
      </c>
      <c r="H237" s="2" t="s">
        <v>11</v>
      </c>
    </row>
    <row r="238" spans="1:13" x14ac:dyDescent="0.25">
      <c r="A238" s="10" t="s">
        <v>17</v>
      </c>
      <c r="B238" s="1">
        <v>0.70486099999999996</v>
      </c>
      <c r="C238" s="1">
        <v>0.70486099999999996</v>
      </c>
      <c r="D238" s="1">
        <v>0.70486099999999996</v>
      </c>
      <c r="E238" s="1">
        <v>2</v>
      </c>
      <c r="F238" s="1" t="s">
        <v>13</v>
      </c>
      <c r="G238" s="2" t="s">
        <v>16</v>
      </c>
      <c r="H238" s="2" t="s">
        <v>11</v>
      </c>
    </row>
    <row r="239" spans="1:13" x14ac:dyDescent="0.25">
      <c r="B239" s="1"/>
      <c r="C239" s="1"/>
      <c r="D239" s="1"/>
      <c r="E239" s="1"/>
      <c r="F239" s="1"/>
      <c r="G239" s="2"/>
      <c r="H239" s="2"/>
    </row>
    <row r="240" spans="1:13" x14ac:dyDescent="0.25">
      <c r="B240" s="1"/>
      <c r="C240" s="1"/>
      <c r="D240" s="1"/>
      <c r="E240" s="1"/>
      <c r="F240" s="1"/>
      <c r="G240" s="2"/>
      <c r="H240" s="2"/>
    </row>
    <row r="241" spans="1:8" x14ac:dyDescent="0.25">
      <c r="A241" s="10" t="s">
        <v>0</v>
      </c>
      <c r="B241" s="1">
        <v>0.73824500000000004</v>
      </c>
      <c r="C241" s="1">
        <v>0.65416700000000005</v>
      </c>
      <c r="D241" s="1">
        <v>0.69366700000000003</v>
      </c>
      <c r="E241" s="1">
        <v>3</v>
      </c>
      <c r="F241" s="1" t="s">
        <v>13</v>
      </c>
      <c r="G241" s="2" t="s">
        <v>16</v>
      </c>
      <c r="H241" s="2" t="s">
        <v>11</v>
      </c>
    </row>
    <row r="242" spans="1:8" x14ac:dyDescent="0.25">
      <c r="A242" s="10" t="s">
        <v>1</v>
      </c>
      <c r="B242" s="1">
        <v>0.68952599999999997</v>
      </c>
      <c r="C242" s="1">
        <v>0.76805599999999996</v>
      </c>
      <c r="D242" s="1">
        <v>0.72667499999999996</v>
      </c>
      <c r="E242" s="1">
        <v>3</v>
      </c>
      <c r="F242" s="1" t="s">
        <v>13</v>
      </c>
      <c r="G242" s="2" t="s">
        <v>16</v>
      </c>
      <c r="H242" s="2" t="s">
        <v>11</v>
      </c>
    </row>
    <row r="243" spans="1:8" x14ac:dyDescent="0.25">
      <c r="A243" s="10" t="s">
        <v>17</v>
      </c>
      <c r="B243" s="1">
        <v>0.71111100000000005</v>
      </c>
      <c r="C243" s="1">
        <v>0.71111100000000005</v>
      </c>
      <c r="D243" s="1">
        <v>0.71111100000000005</v>
      </c>
      <c r="E243" s="1">
        <v>3</v>
      </c>
      <c r="F243" s="1" t="s">
        <v>13</v>
      </c>
      <c r="G243" s="2" t="s">
        <v>16</v>
      </c>
      <c r="H243" s="2" t="s">
        <v>11</v>
      </c>
    </row>
    <row r="244" spans="1:8" x14ac:dyDescent="0.25">
      <c r="B244" s="1"/>
      <c r="C244" s="1"/>
      <c r="D244" s="1"/>
      <c r="E244" s="1"/>
      <c r="F244" s="1"/>
      <c r="G244" s="2"/>
      <c r="H244" s="2"/>
    </row>
    <row r="245" spans="1:8" x14ac:dyDescent="0.25">
      <c r="B245" s="1"/>
      <c r="C245" s="1"/>
      <c r="D245" s="1"/>
      <c r="E245" s="1"/>
      <c r="F245" s="1"/>
      <c r="G245" s="2"/>
      <c r="H245" s="2"/>
    </row>
    <row r="246" spans="1:8" x14ac:dyDescent="0.25">
      <c r="A246" s="10" t="s">
        <v>0</v>
      </c>
      <c r="B246" s="1">
        <v>0.741456</v>
      </c>
      <c r="C246" s="1">
        <v>0.69305600000000001</v>
      </c>
      <c r="D246" s="1">
        <v>0.71643900000000005</v>
      </c>
      <c r="E246" s="1">
        <v>4</v>
      </c>
      <c r="F246" s="1" t="s">
        <v>13</v>
      </c>
      <c r="G246" s="2" t="s">
        <v>16</v>
      </c>
      <c r="H246" s="2" t="s">
        <v>11</v>
      </c>
    </row>
    <row r="247" spans="1:8" x14ac:dyDescent="0.25">
      <c r="A247" s="10" t="s">
        <v>1</v>
      </c>
      <c r="B247" s="1">
        <v>0.71186400000000005</v>
      </c>
      <c r="C247" s="1">
        <v>0.75833300000000003</v>
      </c>
      <c r="D247" s="1">
        <v>0.73436400000000002</v>
      </c>
      <c r="E247" s="1">
        <v>4</v>
      </c>
      <c r="F247" s="1" t="s">
        <v>13</v>
      </c>
      <c r="G247" s="2" t="s">
        <v>16</v>
      </c>
      <c r="H247" s="2" t="s">
        <v>11</v>
      </c>
    </row>
    <row r="248" spans="1:8" x14ac:dyDescent="0.25">
      <c r="A248" s="10" t="s">
        <v>17</v>
      </c>
      <c r="B248" s="1">
        <v>0.72569399999999995</v>
      </c>
      <c r="C248" s="1">
        <v>0.72569399999999995</v>
      </c>
      <c r="D248" s="1">
        <v>0.72569399999999995</v>
      </c>
      <c r="E248" s="1">
        <v>4</v>
      </c>
      <c r="F248" s="1" t="s">
        <v>13</v>
      </c>
      <c r="G248" s="2" t="s">
        <v>16</v>
      </c>
      <c r="H248" s="2" t="s">
        <v>11</v>
      </c>
    </row>
    <row r="249" spans="1:8" x14ac:dyDescent="0.25">
      <c r="B249" s="1"/>
      <c r="C249" s="1"/>
      <c r="D249" s="1"/>
      <c r="E249" s="1"/>
      <c r="F249" s="1"/>
      <c r="G249" s="2"/>
      <c r="H249" s="2"/>
    </row>
    <row r="250" spans="1:8" x14ac:dyDescent="0.25">
      <c r="B250" s="1"/>
      <c r="C250" s="1"/>
      <c r="D250" s="1"/>
      <c r="E250" s="1"/>
      <c r="F250" s="1"/>
      <c r="G250" s="2"/>
      <c r="H250" s="2"/>
    </row>
    <row r="251" spans="1:8" x14ac:dyDescent="0.25">
      <c r="A251" s="10" t="s">
        <v>0</v>
      </c>
      <c r="B251" s="1">
        <v>0.75</v>
      </c>
      <c r="C251" s="1">
        <v>0.69166700000000003</v>
      </c>
      <c r="D251" s="1">
        <v>0.71965299999999999</v>
      </c>
      <c r="E251" s="1">
        <v>5</v>
      </c>
      <c r="F251" s="1" t="s">
        <v>13</v>
      </c>
      <c r="G251" s="2" t="s">
        <v>16</v>
      </c>
      <c r="H251" s="2" t="s">
        <v>11</v>
      </c>
    </row>
    <row r="252" spans="1:8" x14ac:dyDescent="0.25">
      <c r="A252" s="10" t="s">
        <v>1</v>
      </c>
      <c r="B252" s="1">
        <v>0.71391800000000005</v>
      </c>
      <c r="C252" s="1">
        <v>0.76944400000000002</v>
      </c>
      <c r="D252" s="1">
        <v>0.74064200000000002</v>
      </c>
      <c r="E252" s="1">
        <v>5</v>
      </c>
      <c r="F252" s="1" t="s">
        <v>13</v>
      </c>
      <c r="G252" s="2" t="s">
        <v>16</v>
      </c>
      <c r="H252" s="2" t="s">
        <v>11</v>
      </c>
    </row>
    <row r="253" spans="1:8" x14ac:dyDescent="0.25">
      <c r="A253" s="10" t="s">
        <v>17</v>
      </c>
      <c r="B253" s="1">
        <v>0.73055599999999998</v>
      </c>
      <c r="C253" s="1">
        <v>0.73055599999999998</v>
      </c>
      <c r="D253" s="1">
        <v>0.73055599999999998</v>
      </c>
      <c r="E253" s="1">
        <v>5</v>
      </c>
      <c r="F253" s="1" t="s">
        <v>13</v>
      </c>
      <c r="G253" s="2" t="s">
        <v>16</v>
      </c>
      <c r="H253" s="2" t="s">
        <v>11</v>
      </c>
    </row>
    <row r="254" spans="1:8" x14ac:dyDescent="0.25">
      <c r="B254" s="1"/>
      <c r="C254" s="1"/>
      <c r="D254" s="1"/>
      <c r="E254" s="1"/>
      <c r="F254" s="1"/>
      <c r="G254" s="2"/>
      <c r="H254" s="2"/>
    </row>
    <row r="255" spans="1:8" x14ac:dyDescent="0.25">
      <c r="B255" s="1"/>
      <c r="C255" s="1"/>
      <c r="D255" s="1"/>
      <c r="E255" s="1"/>
      <c r="F255" s="1"/>
      <c r="G255" s="2"/>
      <c r="H255" s="2"/>
    </row>
    <row r="256" spans="1:8" x14ac:dyDescent="0.25">
      <c r="B256" s="1"/>
      <c r="C256" s="1"/>
      <c r="D256" s="1"/>
      <c r="E256" s="1"/>
      <c r="F256" s="1"/>
      <c r="G256" s="2"/>
      <c r="H256" s="2"/>
    </row>
    <row r="257" spans="1:13" ht="15.75" thickBot="1" x14ac:dyDescent="0.3">
      <c r="B257" s="1"/>
      <c r="C257" s="1"/>
      <c r="D257" s="1"/>
      <c r="E257" s="1"/>
      <c r="F257" s="1"/>
      <c r="G257" s="2"/>
      <c r="H257" s="2"/>
      <c r="K257" s="11" t="s">
        <v>18</v>
      </c>
      <c r="L257" s="11" t="s">
        <v>19</v>
      </c>
      <c r="M257" s="11" t="s">
        <v>20</v>
      </c>
    </row>
    <row r="258" spans="1:13" ht="15.75" thickTop="1" x14ac:dyDescent="0.25">
      <c r="B258" s="4" t="s">
        <v>18</v>
      </c>
      <c r="C258" s="4" t="s">
        <v>19</v>
      </c>
      <c r="D258" s="4" t="s">
        <v>20</v>
      </c>
      <c r="E258" s="4" t="s">
        <v>6</v>
      </c>
      <c r="F258" s="4" t="s">
        <v>3</v>
      </c>
      <c r="G258" s="5" t="s">
        <v>4</v>
      </c>
      <c r="H258" s="5" t="s">
        <v>7</v>
      </c>
      <c r="J258" s="6">
        <v>0</v>
      </c>
      <c r="K258" s="1">
        <f t="shared" ref="K258:M260" si="10">(B259+B264+B269+B274+B279)/5</f>
        <v>0.8373567999999999</v>
      </c>
      <c r="L258" s="1">
        <f t="shared" si="10"/>
        <v>0.85138899999999995</v>
      </c>
      <c r="M258" s="1">
        <f t="shared" si="10"/>
        <v>0.84398660000000003</v>
      </c>
    </row>
    <row r="259" spans="1:13" x14ac:dyDescent="0.25">
      <c r="A259" s="10" t="s">
        <v>0</v>
      </c>
      <c r="B259" s="1">
        <v>0.85094899999999996</v>
      </c>
      <c r="C259" s="1">
        <v>0.87222200000000005</v>
      </c>
      <c r="D259" s="1">
        <v>0.86145400000000005</v>
      </c>
      <c r="E259" s="1">
        <v>1</v>
      </c>
      <c r="F259" s="1" t="s">
        <v>14</v>
      </c>
      <c r="G259" s="2" t="s">
        <v>16</v>
      </c>
      <c r="H259" s="2" t="s">
        <v>8</v>
      </c>
      <c r="J259" s="7">
        <v>1</v>
      </c>
      <c r="K259" s="1">
        <f t="shared" si="10"/>
        <v>0.84973240000000005</v>
      </c>
      <c r="L259" s="1">
        <f t="shared" si="10"/>
        <v>0.83444439999999998</v>
      </c>
      <c r="M259" s="1">
        <f t="shared" si="10"/>
        <v>0.84169000000000005</v>
      </c>
    </row>
    <row r="260" spans="1:13" x14ac:dyDescent="0.25">
      <c r="A260" s="10" t="s">
        <v>1</v>
      </c>
      <c r="B260" s="1">
        <v>0.868946</v>
      </c>
      <c r="C260" s="1">
        <v>0.84722200000000003</v>
      </c>
      <c r="D260" s="1">
        <v>0.85794700000000002</v>
      </c>
      <c r="E260" s="1">
        <v>1</v>
      </c>
      <c r="F260" s="1" t="s">
        <v>14</v>
      </c>
      <c r="G260" s="2" t="s">
        <v>16</v>
      </c>
      <c r="H260" s="2" t="s">
        <v>8</v>
      </c>
      <c r="J260" s="6" t="s">
        <v>17</v>
      </c>
      <c r="K260" s="1">
        <f t="shared" si="10"/>
        <v>0.84291679999999991</v>
      </c>
      <c r="L260" s="1">
        <f t="shared" si="10"/>
        <v>0.84291679999999991</v>
      </c>
      <c r="M260" s="1">
        <f t="shared" si="10"/>
        <v>0.84291679999999991</v>
      </c>
    </row>
    <row r="261" spans="1:13" x14ac:dyDescent="0.25">
      <c r="A261" s="10" t="s">
        <v>17</v>
      </c>
      <c r="B261" s="1">
        <v>0.85972199999999999</v>
      </c>
      <c r="C261" s="1">
        <v>0.85972199999999999</v>
      </c>
      <c r="D261" s="1">
        <v>0.85972199999999999</v>
      </c>
      <c r="E261" s="1">
        <v>1</v>
      </c>
      <c r="F261" s="1" t="s">
        <v>14</v>
      </c>
      <c r="G261" s="2" t="s">
        <v>16</v>
      </c>
      <c r="H261" s="2" t="s">
        <v>8</v>
      </c>
      <c r="J261" s="6"/>
    </row>
    <row r="262" spans="1:13" x14ac:dyDescent="0.25">
      <c r="B262" s="1"/>
      <c r="C262" s="1"/>
      <c r="D262" s="1"/>
      <c r="E262" s="1"/>
      <c r="F262" s="1"/>
      <c r="G262" s="2"/>
      <c r="H262" s="2"/>
    </row>
    <row r="263" spans="1:13" x14ac:dyDescent="0.25">
      <c r="B263" s="1"/>
      <c r="C263" s="1"/>
      <c r="D263" s="1"/>
      <c r="E263" s="1"/>
      <c r="F263" s="1"/>
      <c r="G263" s="2"/>
      <c r="H263" s="2"/>
    </row>
    <row r="264" spans="1:13" x14ac:dyDescent="0.25">
      <c r="A264" s="10" t="s">
        <v>0</v>
      </c>
      <c r="B264" s="1">
        <v>0.83529399999999998</v>
      </c>
      <c r="C264" s="1">
        <v>0.78888899999999995</v>
      </c>
      <c r="D264" s="1">
        <v>0.81142899999999996</v>
      </c>
      <c r="E264" s="1">
        <v>2</v>
      </c>
      <c r="F264" s="1" t="s">
        <v>14</v>
      </c>
      <c r="G264" s="2" t="s">
        <v>16</v>
      </c>
      <c r="H264" s="2" t="s">
        <v>8</v>
      </c>
    </row>
    <row r="265" spans="1:13" x14ac:dyDescent="0.25">
      <c r="A265" s="10" t="s">
        <v>1</v>
      </c>
      <c r="B265" s="1">
        <v>0.8</v>
      </c>
      <c r="C265" s="1">
        <v>0.84444399999999997</v>
      </c>
      <c r="D265" s="1">
        <v>0.82162199999999996</v>
      </c>
      <c r="E265" s="1">
        <v>2</v>
      </c>
      <c r="F265" s="1" t="s">
        <v>14</v>
      </c>
      <c r="G265" s="2" t="s">
        <v>16</v>
      </c>
      <c r="H265" s="2" t="s">
        <v>8</v>
      </c>
    </row>
    <row r="266" spans="1:13" x14ac:dyDescent="0.25">
      <c r="A266" s="10" t="s">
        <v>17</v>
      </c>
      <c r="B266" s="1">
        <v>0.81666700000000003</v>
      </c>
      <c r="C266" s="1">
        <v>0.81666700000000003</v>
      </c>
      <c r="D266" s="1">
        <v>0.81666700000000003</v>
      </c>
      <c r="E266" s="1">
        <v>2</v>
      </c>
      <c r="F266" s="1" t="s">
        <v>14</v>
      </c>
      <c r="G266" s="2" t="s">
        <v>16</v>
      </c>
      <c r="H266" s="2" t="s">
        <v>8</v>
      </c>
    </row>
    <row r="267" spans="1:13" x14ac:dyDescent="0.25">
      <c r="B267" s="1"/>
      <c r="C267" s="1"/>
      <c r="D267" s="1"/>
      <c r="E267" s="1"/>
      <c r="F267" s="1"/>
      <c r="G267" s="2"/>
      <c r="H267" s="2"/>
    </row>
    <row r="268" spans="1:13" x14ac:dyDescent="0.25">
      <c r="B268" s="1"/>
      <c r="C268" s="1"/>
      <c r="D268" s="1"/>
      <c r="E268" s="1"/>
      <c r="F268" s="1"/>
      <c r="G268" s="2"/>
      <c r="H268" s="2"/>
    </row>
    <row r="269" spans="1:13" x14ac:dyDescent="0.25">
      <c r="A269" s="10" t="s">
        <v>0</v>
      </c>
      <c r="B269" s="1">
        <v>0.81045800000000001</v>
      </c>
      <c r="C269" s="1">
        <v>0.86111099999999996</v>
      </c>
      <c r="D269" s="1">
        <v>0.83501700000000001</v>
      </c>
      <c r="E269" s="1">
        <v>3</v>
      </c>
      <c r="F269" s="1" t="s">
        <v>14</v>
      </c>
      <c r="G269" s="2" t="s">
        <v>16</v>
      </c>
      <c r="H269" s="2" t="s">
        <v>8</v>
      </c>
    </row>
    <row r="270" spans="1:13" x14ac:dyDescent="0.25">
      <c r="A270" s="10" t="s">
        <v>1</v>
      </c>
      <c r="B270" s="1">
        <v>0.85185200000000005</v>
      </c>
      <c r="C270" s="1">
        <v>0.79861099999999996</v>
      </c>
      <c r="D270" s="1">
        <v>0.82437300000000002</v>
      </c>
      <c r="E270" s="1">
        <v>3</v>
      </c>
      <c r="F270" s="1" t="s">
        <v>14</v>
      </c>
      <c r="G270" s="2" t="s">
        <v>16</v>
      </c>
      <c r="H270" s="2" t="s">
        <v>8</v>
      </c>
    </row>
    <row r="271" spans="1:13" x14ac:dyDescent="0.25">
      <c r="A271" s="10" t="s">
        <v>17</v>
      </c>
      <c r="B271" s="1">
        <v>0.82986099999999996</v>
      </c>
      <c r="C271" s="1">
        <v>0.82986099999999996</v>
      </c>
      <c r="D271" s="1">
        <v>0.82986099999999996</v>
      </c>
      <c r="E271" s="1">
        <v>3</v>
      </c>
      <c r="F271" s="1" t="s">
        <v>14</v>
      </c>
      <c r="G271" s="2" t="s">
        <v>16</v>
      </c>
      <c r="H271" s="2" t="s">
        <v>8</v>
      </c>
    </row>
    <row r="272" spans="1:13" x14ac:dyDescent="0.25">
      <c r="B272" s="1"/>
      <c r="C272" s="1"/>
      <c r="D272" s="1"/>
      <c r="E272" s="1"/>
      <c r="F272" s="1"/>
      <c r="G272" s="2"/>
      <c r="H272" s="2"/>
    </row>
    <row r="273" spans="1:13" x14ac:dyDescent="0.25">
      <c r="B273" s="1"/>
      <c r="C273" s="1"/>
      <c r="D273" s="1"/>
      <c r="E273" s="1"/>
      <c r="F273" s="1"/>
      <c r="G273" s="2"/>
      <c r="H273" s="2"/>
    </row>
    <row r="274" spans="1:13" x14ac:dyDescent="0.25">
      <c r="A274" s="10" t="s">
        <v>0</v>
      </c>
      <c r="B274" s="1">
        <v>0.84646200000000005</v>
      </c>
      <c r="C274" s="1">
        <v>0.88055600000000001</v>
      </c>
      <c r="D274" s="1">
        <v>0.86317200000000005</v>
      </c>
      <c r="E274" s="1">
        <v>4</v>
      </c>
      <c r="F274" s="1" t="s">
        <v>14</v>
      </c>
      <c r="G274" s="2" t="s">
        <v>16</v>
      </c>
      <c r="H274" s="2" t="s">
        <v>8</v>
      </c>
    </row>
    <row r="275" spans="1:13" x14ac:dyDescent="0.25">
      <c r="A275" s="10" t="s">
        <v>1</v>
      </c>
      <c r="B275" s="1">
        <v>0.87554299999999996</v>
      </c>
      <c r="C275" s="1">
        <v>0.84027799999999997</v>
      </c>
      <c r="D275" s="1">
        <v>0.85754799999999998</v>
      </c>
      <c r="E275" s="1">
        <v>4</v>
      </c>
      <c r="F275" s="1" t="s">
        <v>14</v>
      </c>
      <c r="G275" s="2" t="s">
        <v>16</v>
      </c>
      <c r="H275" s="2" t="s">
        <v>8</v>
      </c>
    </row>
    <row r="276" spans="1:13" x14ac:dyDescent="0.25">
      <c r="A276" s="10" t="s">
        <v>17</v>
      </c>
      <c r="B276" s="1">
        <v>0.86041699999999999</v>
      </c>
      <c r="C276" s="1">
        <v>0.86041699999999999</v>
      </c>
      <c r="D276" s="1">
        <v>0.86041699999999999</v>
      </c>
      <c r="E276" s="1">
        <v>4</v>
      </c>
      <c r="F276" s="1" t="s">
        <v>14</v>
      </c>
      <c r="G276" s="2" t="s">
        <v>16</v>
      </c>
      <c r="H276" s="2" t="s">
        <v>8</v>
      </c>
    </row>
    <row r="277" spans="1:13" x14ac:dyDescent="0.25">
      <c r="B277" s="1"/>
      <c r="C277" s="1"/>
      <c r="D277" s="1"/>
      <c r="E277" s="1"/>
      <c r="F277" s="1"/>
      <c r="G277" s="2"/>
      <c r="H277" s="2"/>
    </row>
    <row r="278" spans="1:13" x14ac:dyDescent="0.25">
      <c r="B278" s="1"/>
      <c r="C278" s="1"/>
      <c r="D278" s="1"/>
      <c r="E278" s="1"/>
      <c r="F278" s="1"/>
      <c r="G278" s="2"/>
      <c r="H278" s="2"/>
    </row>
    <row r="279" spans="1:13" x14ac:dyDescent="0.25">
      <c r="A279" s="10" t="s">
        <v>0</v>
      </c>
      <c r="B279" s="1">
        <v>0.84362099999999995</v>
      </c>
      <c r="C279" s="1">
        <v>0.85416700000000001</v>
      </c>
      <c r="D279" s="1">
        <v>0.84886099999999998</v>
      </c>
      <c r="E279" s="1">
        <v>5</v>
      </c>
      <c r="F279" s="1" t="s">
        <v>14</v>
      </c>
      <c r="G279" s="2" t="s">
        <v>16</v>
      </c>
      <c r="H279" s="2" t="s">
        <v>8</v>
      </c>
    </row>
    <row r="280" spans="1:13" x14ac:dyDescent="0.25">
      <c r="A280" s="10" t="s">
        <v>1</v>
      </c>
      <c r="B280" s="1">
        <v>0.852321</v>
      </c>
      <c r="C280" s="1">
        <v>0.84166700000000005</v>
      </c>
      <c r="D280" s="1">
        <v>0.84696000000000005</v>
      </c>
      <c r="E280" s="1">
        <v>5</v>
      </c>
      <c r="F280" s="1" t="s">
        <v>14</v>
      </c>
      <c r="G280" s="2" t="s">
        <v>16</v>
      </c>
      <c r="H280" s="2" t="s">
        <v>8</v>
      </c>
    </row>
    <row r="281" spans="1:13" x14ac:dyDescent="0.25">
      <c r="A281" s="10" t="s">
        <v>17</v>
      </c>
      <c r="B281" s="1">
        <v>0.84791700000000003</v>
      </c>
      <c r="C281" s="1">
        <v>0.84791700000000003</v>
      </c>
      <c r="D281" s="1">
        <v>0.84791700000000003</v>
      </c>
      <c r="E281" s="1">
        <v>5</v>
      </c>
      <c r="F281" s="1" t="s">
        <v>14</v>
      </c>
      <c r="G281" s="2" t="s">
        <v>16</v>
      </c>
      <c r="H281" s="2" t="s">
        <v>8</v>
      </c>
    </row>
    <row r="282" spans="1:13" ht="15.75" thickBot="1" x14ac:dyDescent="0.3">
      <c r="B282" s="1"/>
      <c r="C282" s="1"/>
      <c r="D282" s="1"/>
      <c r="E282" s="1"/>
      <c r="F282" s="1"/>
      <c r="G282" s="2"/>
      <c r="H282" s="2"/>
      <c r="K282" s="11" t="s">
        <v>18</v>
      </c>
      <c r="L282" s="11" t="s">
        <v>19</v>
      </c>
      <c r="M282" s="11" t="s">
        <v>20</v>
      </c>
    </row>
    <row r="283" spans="1:13" ht="15.75" thickTop="1" x14ac:dyDescent="0.25">
      <c r="B283" s="1"/>
      <c r="C283" s="1"/>
      <c r="D283" s="1"/>
      <c r="E283" s="1"/>
      <c r="F283" s="1"/>
      <c r="G283" s="2"/>
      <c r="H283" s="2"/>
      <c r="J283" s="6">
        <v>0</v>
      </c>
      <c r="K283" s="1">
        <f t="shared" ref="K283:M285" si="11">(B284+B289+B294+B299+B304)/5</f>
        <v>0.83089679999999999</v>
      </c>
      <c r="L283" s="1">
        <f t="shared" si="11"/>
        <v>0.84555539999999996</v>
      </c>
      <c r="M283" s="1">
        <f t="shared" si="11"/>
        <v>0.83783079999999988</v>
      </c>
    </row>
    <row r="284" spans="1:13" x14ac:dyDescent="0.25">
      <c r="A284" s="10" t="s">
        <v>0</v>
      </c>
      <c r="B284" s="1">
        <v>0.84636500000000003</v>
      </c>
      <c r="C284" s="1">
        <v>0.85694400000000004</v>
      </c>
      <c r="D284" s="1">
        <v>0.85162199999999999</v>
      </c>
      <c r="E284" s="1">
        <v>1</v>
      </c>
      <c r="F284" s="1" t="s">
        <v>14</v>
      </c>
      <c r="G284" s="2" t="s">
        <v>16</v>
      </c>
      <c r="H284" s="2" t="s">
        <v>12</v>
      </c>
      <c r="J284" s="7">
        <v>1</v>
      </c>
      <c r="K284" s="1">
        <f t="shared" si="11"/>
        <v>0.84345800000000004</v>
      </c>
      <c r="L284" s="1">
        <f t="shared" si="11"/>
        <v>0.82749980000000001</v>
      </c>
      <c r="M284" s="1">
        <f t="shared" si="11"/>
        <v>0.83504979999999995</v>
      </c>
    </row>
    <row r="285" spans="1:13" x14ac:dyDescent="0.25">
      <c r="A285" s="10" t="s">
        <v>1</v>
      </c>
      <c r="B285" s="1">
        <v>0.85513399999999995</v>
      </c>
      <c r="C285" s="1">
        <v>0.84444399999999997</v>
      </c>
      <c r="D285" s="1">
        <v>0.84975500000000004</v>
      </c>
      <c r="E285" s="1">
        <v>1</v>
      </c>
      <c r="F285" s="1" t="s">
        <v>14</v>
      </c>
      <c r="G285" s="2" t="s">
        <v>16</v>
      </c>
      <c r="H285" s="2" t="s">
        <v>12</v>
      </c>
      <c r="J285" s="6" t="s">
        <v>17</v>
      </c>
      <c r="K285" s="1">
        <f t="shared" si="11"/>
        <v>0.83652759999999993</v>
      </c>
      <c r="L285" s="1">
        <f t="shared" si="11"/>
        <v>0.83652759999999993</v>
      </c>
      <c r="M285" s="1">
        <f t="shared" si="11"/>
        <v>0.83652759999999993</v>
      </c>
    </row>
    <row r="286" spans="1:13" x14ac:dyDescent="0.25">
      <c r="A286" s="10" t="s">
        <v>17</v>
      </c>
      <c r="B286" s="1">
        <v>0.85069399999999995</v>
      </c>
      <c r="C286" s="1">
        <v>0.85069399999999995</v>
      </c>
      <c r="D286" s="1">
        <v>0.85069399999999995</v>
      </c>
      <c r="E286" s="1">
        <v>1</v>
      </c>
      <c r="F286" s="1" t="s">
        <v>14</v>
      </c>
      <c r="G286" s="2" t="s">
        <v>16</v>
      </c>
      <c r="H286" s="2" t="s">
        <v>12</v>
      </c>
      <c r="J286" s="6"/>
    </row>
    <row r="287" spans="1:13" x14ac:dyDescent="0.25">
      <c r="B287" s="1"/>
      <c r="C287" s="1"/>
      <c r="D287" s="1"/>
      <c r="E287" s="1"/>
      <c r="F287" s="1"/>
      <c r="G287" s="2"/>
      <c r="H287" s="2"/>
    </row>
    <row r="288" spans="1:13" x14ac:dyDescent="0.25">
      <c r="B288" s="1"/>
      <c r="C288" s="1"/>
      <c r="D288" s="1"/>
      <c r="E288" s="1"/>
      <c r="F288" s="1"/>
      <c r="G288" s="2"/>
      <c r="H288" s="2"/>
    </row>
    <row r="289" spans="1:8" x14ac:dyDescent="0.25">
      <c r="A289" s="10" t="s">
        <v>0</v>
      </c>
      <c r="B289" s="1">
        <v>0.82798799999999995</v>
      </c>
      <c r="C289" s="1">
        <v>0.78888899999999995</v>
      </c>
      <c r="D289" s="1">
        <v>0.80796599999999996</v>
      </c>
      <c r="E289" s="1">
        <v>2</v>
      </c>
      <c r="F289" s="1" t="s">
        <v>14</v>
      </c>
      <c r="G289" s="2" t="s">
        <v>16</v>
      </c>
      <c r="H289" s="2" t="s">
        <v>12</v>
      </c>
    </row>
    <row r="290" spans="1:8" x14ac:dyDescent="0.25">
      <c r="A290" s="10" t="s">
        <v>1</v>
      </c>
      <c r="B290" s="1">
        <v>0.79840800000000001</v>
      </c>
      <c r="C290" s="1">
        <v>0.83611100000000005</v>
      </c>
      <c r="D290" s="1">
        <v>0.81682500000000002</v>
      </c>
      <c r="E290" s="1">
        <v>2</v>
      </c>
      <c r="F290" s="1" t="s">
        <v>14</v>
      </c>
      <c r="G290" s="2" t="s">
        <v>16</v>
      </c>
      <c r="H290" s="2" t="s">
        <v>12</v>
      </c>
    </row>
    <row r="291" spans="1:8" x14ac:dyDescent="0.25">
      <c r="A291" s="10" t="s">
        <v>17</v>
      </c>
      <c r="B291" s="1">
        <v>0.8125</v>
      </c>
      <c r="C291" s="1">
        <v>0.8125</v>
      </c>
      <c r="D291" s="1">
        <v>0.8125</v>
      </c>
      <c r="E291" s="1">
        <v>2</v>
      </c>
      <c r="F291" s="1" t="s">
        <v>14</v>
      </c>
      <c r="G291" s="2" t="s">
        <v>16</v>
      </c>
      <c r="H291" s="2" t="s">
        <v>12</v>
      </c>
    </row>
    <row r="292" spans="1:8" x14ac:dyDescent="0.25">
      <c r="B292" s="1"/>
      <c r="C292" s="1"/>
      <c r="D292" s="1"/>
      <c r="E292" s="1"/>
      <c r="F292" s="1"/>
      <c r="G292" s="2"/>
      <c r="H292" s="2"/>
    </row>
    <row r="293" spans="1:8" x14ac:dyDescent="0.25">
      <c r="B293" s="1"/>
      <c r="C293" s="1"/>
      <c r="D293" s="1"/>
      <c r="E293" s="1"/>
      <c r="F293" s="1"/>
      <c r="G293" s="2"/>
      <c r="H293" s="2"/>
    </row>
    <row r="294" spans="1:8" x14ac:dyDescent="0.25">
      <c r="A294" s="10" t="s">
        <v>0</v>
      </c>
      <c r="B294" s="1">
        <v>0.79948600000000003</v>
      </c>
      <c r="C294" s="1">
        <v>0.86388900000000002</v>
      </c>
      <c r="D294" s="1">
        <v>0.83044099999999998</v>
      </c>
      <c r="E294" s="1">
        <v>3</v>
      </c>
      <c r="F294" s="1" t="s">
        <v>14</v>
      </c>
      <c r="G294" s="2" t="s">
        <v>16</v>
      </c>
      <c r="H294" s="2" t="s">
        <v>12</v>
      </c>
    </row>
    <row r="295" spans="1:8" x14ac:dyDescent="0.25">
      <c r="A295" s="10" t="s">
        <v>1</v>
      </c>
      <c r="B295" s="1">
        <v>0.85196400000000005</v>
      </c>
      <c r="C295" s="1">
        <v>0.78333299999999995</v>
      </c>
      <c r="D295" s="1">
        <v>0.81620800000000004</v>
      </c>
      <c r="E295" s="1">
        <v>3</v>
      </c>
      <c r="F295" s="1" t="s">
        <v>14</v>
      </c>
      <c r="G295" s="2" t="s">
        <v>16</v>
      </c>
      <c r="H295" s="2" t="s">
        <v>12</v>
      </c>
    </row>
    <row r="296" spans="1:8" x14ac:dyDescent="0.25">
      <c r="A296" s="10" t="s">
        <v>17</v>
      </c>
      <c r="B296" s="1">
        <v>0.82361099999999998</v>
      </c>
      <c r="C296" s="1">
        <v>0.82361099999999998</v>
      </c>
      <c r="D296" s="1">
        <v>0.82361099999999998</v>
      </c>
      <c r="E296" s="1">
        <v>3</v>
      </c>
      <c r="F296" s="1" t="s">
        <v>14</v>
      </c>
      <c r="G296" s="2" t="s">
        <v>16</v>
      </c>
      <c r="H296" s="2" t="s">
        <v>12</v>
      </c>
    </row>
    <row r="297" spans="1:8" x14ac:dyDescent="0.25">
      <c r="B297" s="1"/>
      <c r="C297" s="1"/>
      <c r="D297" s="1"/>
      <c r="E297" s="1"/>
      <c r="F297" s="1"/>
      <c r="G297" s="2"/>
      <c r="H297" s="2"/>
    </row>
    <row r="298" spans="1:8" x14ac:dyDescent="0.25">
      <c r="B298" s="1"/>
      <c r="C298" s="1"/>
      <c r="D298" s="1"/>
      <c r="E298" s="1"/>
      <c r="F298" s="1"/>
      <c r="G298" s="2"/>
      <c r="H298" s="2"/>
    </row>
    <row r="299" spans="1:8" x14ac:dyDescent="0.25">
      <c r="A299" s="10" t="s">
        <v>0</v>
      </c>
      <c r="B299" s="1">
        <v>0.844804</v>
      </c>
      <c r="C299" s="1">
        <v>0.86944399999999999</v>
      </c>
      <c r="D299" s="1">
        <v>0.85694700000000001</v>
      </c>
      <c r="E299" s="1">
        <v>4</v>
      </c>
      <c r="F299" s="1" t="s">
        <v>14</v>
      </c>
      <c r="G299" s="2" t="s">
        <v>16</v>
      </c>
      <c r="H299" s="2" t="s">
        <v>12</v>
      </c>
    </row>
    <row r="300" spans="1:8" x14ac:dyDescent="0.25">
      <c r="A300" s="10" t="s">
        <v>1</v>
      </c>
      <c r="B300" s="1">
        <v>0.86552200000000001</v>
      </c>
      <c r="C300" s="1">
        <v>0.84027799999999997</v>
      </c>
      <c r="D300" s="1">
        <v>0.85271300000000005</v>
      </c>
      <c r="E300" s="1">
        <v>4</v>
      </c>
      <c r="F300" s="1" t="s">
        <v>14</v>
      </c>
      <c r="G300" s="2" t="s">
        <v>16</v>
      </c>
      <c r="H300" s="2" t="s">
        <v>12</v>
      </c>
    </row>
    <row r="301" spans="1:8" x14ac:dyDescent="0.25">
      <c r="A301" s="10" t="s">
        <v>17</v>
      </c>
      <c r="B301" s="1">
        <v>0.85486099999999998</v>
      </c>
      <c r="C301" s="1">
        <v>0.85486099999999998</v>
      </c>
      <c r="D301" s="1">
        <v>0.85486099999999998</v>
      </c>
      <c r="E301" s="1">
        <v>4</v>
      </c>
      <c r="F301" s="1" t="s">
        <v>14</v>
      </c>
      <c r="G301" s="2" t="s">
        <v>16</v>
      </c>
      <c r="H301" s="2" t="s">
        <v>12</v>
      </c>
    </row>
    <row r="302" spans="1:8" x14ac:dyDescent="0.25">
      <c r="B302" s="1"/>
      <c r="C302" s="1"/>
      <c r="D302" s="1"/>
      <c r="E302" s="1"/>
      <c r="F302" s="1"/>
      <c r="G302" s="2"/>
      <c r="H302" s="2"/>
    </row>
    <row r="303" spans="1:8" x14ac:dyDescent="0.25">
      <c r="B303" s="1"/>
      <c r="C303" s="1"/>
      <c r="D303" s="1"/>
      <c r="E303" s="1"/>
      <c r="F303" s="1"/>
      <c r="G303" s="2"/>
      <c r="H303" s="2"/>
    </row>
    <row r="304" spans="1:8" x14ac:dyDescent="0.25">
      <c r="A304" s="10" t="s">
        <v>0</v>
      </c>
      <c r="B304" s="1">
        <v>0.83584099999999995</v>
      </c>
      <c r="C304" s="1">
        <v>0.848611</v>
      </c>
      <c r="D304" s="1">
        <v>0.84217799999999998</v>
      </c>
      <c r="E304" s="1">
        <v>5</v>
      </c>
      <c r="F304" s="1" t="s">
        <v>14</v>
      </c>
      <c r="G304" s="2" t="s">
        <v>16</v>
      </c>
      <c r="H304" s="2" t="s">
        <v>12</v>
      </c>
    </row>
    <row r="305" spans="1:13" x14ac:dyDescent="0.25">
      <c r="A305" s="10" t="s">
        <v>1</v>
      </c>
      <c r="B305" s="1">
        <v>0.84626199999999996</v>
      </c>
      <c r="C305" s="1">
        <v>0.83333299999999999</v>
      </c>
      <c r="D305" s="1">
        <v>0.83974800000000005</v>
      </c>
      <c r="E305" s="1">
        <v>5</v>
      </c>
      <c r="F305" s="1" t="s">
        <v>14</v>
      </c>
      <c r="G305" s="2" t="s">
        <v>16</v>
      </c>
      <c r="H305" s="2" t="s">
        <v>12</v>
      </c>
    </row>
    <row r="306" spans="1:13" x14ac:dyDescent="0.25">
      <c r="A306" s="10" t="s">
        <v>17</v>
      </c>
      <c r="B306" s="1">
        <v>0.84097200000000005</v>
      </c>
      <c r="C306" s="1">
        <v>0.84097200000000005</v>
      </c>
      <c r="D306" s="1">
        <v>0.84097200000000005</v>
      </c>
      <c r="E306" s="1">
        <v>5</v>
      </c>
      <c r="F306" s="1" t="s">
        <v>14</v>
      </c>
      <c r="G306" s="2" t="s">
        <v>16</v>
      </c>
      <c r="H306" s="2" t="s">
        <v>12</v>
      </c>
    </row>
    <row r="307" spans="1:13" ht="15.75" thickBot="1" x14ac:dyDescent="0.3">
      <c r="B307" s="1"/>
      <c r="C307" s="1"/>
      <c r="D307" s="1"/>
      <c r="E307" s="1"/>
      <c r="F307" s="1"/>
      <c r="G307" s="2"/>
      <c r="H307" s="2"/>
      <c r="K307" s="11" t="s">
        <v>18</v>
      </c>
      <c r="L307" s="11" t="s">
        <v>19</v>
      </c>
      <c r="M307" s="11" t="s">
        <v>20</v>
      </c>
    </row>
    <row r="308" spans="1:13" ht="15.75" thickTop="1" x14ac:dyDescent="0.25">
      <c r="B308" s="1"/>
      <c r="C308" s="1"/>
      <c r="D308" s="1"/>
      <c r="E308" s="1"/>
      <c r="F308" s="1"/>
      <c r="G308" s="2"/>
      <c r="H308" s="2"/>
      <c r="J308" s="6">
        <v>0</v>
      </c>
      <c r="K308" s="1">
        <f t="shared" ref="K308:M310" si="12">(B309+B314+B319+B324+B329)/5</f>
        <v>0.83338959999999995</v>
      </c>
      <c r="L308" s="1">
        <f t="shared" si="12"/>
        <v>0.85222220000000015</v>
      </c>
      <c r="M308" s="1">
        <f t="shared" si="12"/>
        <v>0.84253299999999987</v>
      </c>
    </row>
    <row r="309" spans="1:13" x14ac:dyDescent="0.25">
      <c r="A309" s="10" t="s">
        <v>0</v>
      </c>
      <c r="B309" s="1">
        <v>0.85</v>
      </c>
      <c r="C309" s="1">
        <v>0.87361100000000003</v>
      </c>
      <c r="D309" s="1">
        <v>0.86164399999999997</v>
      </c>
      <c r="E309" s="1">
        <v>1</v>
      </c>
      <c r="F309" s="1" t="s">
        <v>14</v>
      </c>
      <c r="G309" s="2" t="s">
        <v>16</v>
      </c>
      <c r="H309" s="2" t="s">
        <v>9</v>
      </c>
      <c r="J309" s="7">
        <v>1</v>
      </c>
      <c r="K309" s="1">
        <f t="shared" si="12"/>
        <v>0.84946160000000004</v>
      </c>
      <c r="L309" s="1">
        <f t="shared" si="12"/>
        <v>0.82972219999999997</v>
      </c>
      <c r="M309" s="1">
        <f t="shared" si="12"/>
        <v>0.8393024</v>
      </c>
    </row>
    <row r="310" spans="1:13" x14ac:dyDescent="0.25">
      <c r="A310" s="10" t="s">
        <v>1</v>
      </c>
      <c r="B310" s="1">
        <v>0.87</v>
      </c>
      <c r="C310" s="1">
        <v>0.84583299999999995</v>
      </c>
      <c r="D310" s="1">
        <v>0.85774600000000001</v>
      </c>
      <c r="E310" s="1">
        <v>1</v>
      </c>
      <c r="F310" s="1" t="s">
        <v>14</v>
      </c>
      <c r="G310" s="2" t="s">
        <v>16</v>
      </c>
      <c r="H310" s="2" t="s">
        <v>9</v>
      </c>
      <c r="J310" s="6" t="s">
        <v>17</v>
      </c>
      <c r="K310" s="1">
        <f t="shared" si="12"/>
        <v>0.84097220000000006</v>
      </c>
      <c r="L310" s="1">
        <f t="shared" si="12"/>
        <v>0.84097220000000006</v>
      </c>
      <c r="M310" s="1">
        <f t="shared" si="12"/>
        <v>0.84097220000000006</v>
      </c>
    </row>
    <row r="311" spans="1:13" x14ac:dyDescent="0.25">
      <c r="A311" s="10" t="s">
        <v>17</v>
      </c>
      <c r="B311" s="1">
        <v>0.85972199999999999</v>
      </c>
      <c r="C311" s="1">
        <v>0.85972199999999999</v>
      </c>
      <c r="D311" s="1">
        <v>0.85972199999999999</v>
      </c>
      <c r="E311" s="1">
        <v>1</v>
      </c>
      <c r="F311" s="1" t="s">
        <v>14</v>
      </c>
      <c r="G311" s="2" t="s">
        <v>16</v>
      </c>
      <c r="H311" s="2" t="s">
        <v>9</v>
      </c>
      <c r="J311" s="6"/>
    </row>
    <row r="312" spans="1:13" x14ac:dyDescent="0.25">
      <c r="B312" s="1"/>
      <c r="C312" s="1"/>
      <c r="D312" s="1"/>
      <c r="E312" s="1"/>
      <c r="F312" s="1"/>
      <c r="G312" s="2"/>
      <c r="H312" s="2"/>
    </row>
    <row r="313" spans="1:13" x14ac:dyDescent="0.25">
      <c r="B313" s="1"/>
      <c r="C313" s="1"/>
      <c r="D313" s="1"/>
      <c r="E313" s="1"/>
      <c r="F313" s="1"/>
      <c r="G313" s="2"/>
      <c r="H313" s="2"/>
    </row>
    <row r="314" spans="1:13" x14ac:dyDescent="0.25">
      <c r="A314" s="10" t="s">
        <v>0</v>
      </c>
      <c r="B314" s="1">
        <v>0.81922499999999998</v>
      </c>
      <c r="C314" s="1">
        <v>0.79305599999999998</v>
      </c>
      <c r="D314" s="1">
        <v>0.80592799999999998</v>
      </c>
      <c r="E314" s="1">
        <v>2</v>
      </c>
      <c r="F314" s="1" t="s">
        <v>14</v>
      </c>
      <c r="G314" s="2" t="s">
        <v>16</v>
      </c>
      <c r="H314" s="2" t="s">
        <v>9</v>
      </c>
    </row>
    <row r="315" spans="1:13" x14ac:dyDescent="0.25">
      <c r="A315" s="10" t="s">
        <v>1</v>
      </c>
      <c r="B315" s="1">
        <v>0.79946200000000001</v>
      </c>
      <c r="C315" s="1">
        <v>0.82499999999999996</v>
      </c>
      <c r="D315" s="1">
        <v>0.81203000000000003</v>
      </c>
      <c r="E315" s="1">
        <v>2</v>
      </c>
      <c r="F315" s="1" t="s">
        <v>14</v>
      </c>
      <c r="G315" s="2" t="s">
        <v>16</v>
      </c>
      <c r="H315" s="2" t="s">
        <v>9</v>
      </c>
    </row>
    <row r="316" spans="1:13" x14ac:dyDescent="0.25">
      <c r="A316" s="10" t="s">
        <v>17</v>
      </c>
      <c r="B316" s="1">
        <v>0.80902799999999997</v>
      </c>
      <c r="C316" s="1">
        <v>0.80902799999999997</v>
      </c>
      <c r="D316" s="1">
        <v>0.80902799999999997</v>
      </c>
      <c r="E316" s="1">
        <v>2</v>
      </c>
      <c r="F316" s="1" t="s">
        <v>14</v>
      </c>
      <c r="G316" s="2" t="s">
        <v>16</v>
      </c>
      <c r="H316" s="2" t="s">
        <v>9</v>
      </c>
    </row>
    <row r="317" spans="1:13" x14ac:dyDescent="0.25">
      <c r="B317" s="1"/>
      <c r="C317" s="1"/>
      <c r="D317" s="1"/>
      <c r="E317" s="1"/>
      <c r="F317" s="1"/>
      <c r="G317" s="2"/>
      <c r="H317" s="2"/>
    </row>
    <row r="318" spans="1:13" x14ac:dyDescent="0.25">
      <c r="B318" s="1"/>
      <c r="C318" s="1"/>
      <c r="D318" s="1"/>
      <c r="E318" s="1"/>
      <c r="F318" s="1"/>
      <c r="G318" s="2"/>
      <c r="H318" s="2"/>
    </row>
    <row r="319" spans="1:13" x14ac:dyDescent="0.25">
      <c r="A319" s="10" t="s">
        <v>0</v>
      </c>
      <c r="B319" s="1">
        <v>0.81422899999999998</v>
      </c>
      <c r="C319" s="1">
        <v>0.85833300000000001</v>
      </c>
      <c r="D319" s="1">
        <v>0.8357</v>
      </c>
      <c r="E319" s="1">
        <v>3</v>
      </c>
      <c r="F319" s="1" t="s">
        <v>14</v>
      </c>
      <c r="G319" s="2" t="s">
        <v>16</v>
      </c>
      <c r="H319" s="2" t="s">
        <v>9</v>
      </c>
    </row>
    <row r="320" spans="1:13" x14ac:dyDescent="0.25">
      <c r="A320" s="10" t="s">
        <v>1</v>
      </c>
      <c r="B320" s="1">
        <v>0.85021999999999998</v>
      </c>
      <c r="C320" s="1">
        <v>0.80416699999999997</v>
      </c>
      <c r="D320" s="1">
        <v>0.82655199999999995</v>
      </c>
      <c r="E320" s="1">
        <v>3</v>
      </c>
      <c r="F320" s="1" t="s">
        <v>14</v>
      </c>
      <c r="G320" s="2" t="s">
        <v>16</v>
      </c>
      <c r="H320" s="2" t="s">
        <v>9</v>
      </c>
    </row>
    <row r="321" spans="1:13" x14ac:dyDescent="0.25">
      <c r="A321" s="10" t="s">
        <v>17</v>
      </c>
      <c r="B321" s="1">
        <v>0.83125000000000004</v>
      </c>
      <c r="C321" s="1">
        <v>0.83125000000000004</v>
      </c>
      <c r="D321" s="1">
        <v>0.83125000000000004</v>
      </c>
      <c r="E321" s="1">
        <v>3</v>
      </c>
      <c r="F321" s="1" t="s">
        <v>14</v>
      </c>
      <c r="G321" s="2" t="s">
        <v>16</v>
      </c>
      <c r="H321" s="2" t="s">
        <v>9</v>
      </c>
    </row>
    <row r="322" spans="1:13" x14ac:dyDescent="0.25">
      <c r="B322" s="1"/>
      <c r="C322" s="1"/>
      <c r="D322" s="1"/>
      <c r="E322" s="1"/>
      <c r="F322" s="1"/>
      <c r="G322" s="2"/>
      <c r="H322" s="2"/>
    </row>
    <row r="323" spans="1:13" x14ac:dyDescent="0.25">
      <c r="B323" s="1"/>
      <c r="C323" s="1"/>
      <c r="D323" s="1"/>
      <c r="E323" s="1"/>
      <c r="F323" s="1"/>
      <c r="G323" s="2"/>
      <c r="H323" s="2"/>
    </row>
    <row r="324" spans="1:13" x14ac:dyDescent="0.25">
      <c r="A324" s="10" t="s">
        <v>0</v>
      </c>
      <c r="B324" s="1">
        <v>0.84295299999999995</v>
      </c>
      <c r="C324" s="1">
        <v>0.87222200000000005</v>
      </c>
      <c r="D324" s="1">
        <v>0.85733800000000004</v>
      </c>
      <c r="E324" s="1">
        <v>4</v>
      </c>
      <c r="F324" s="1" t="s">
        <v>14</v>
      </c>
      <c r="G324" s="2" t="s">
        <v>16</v>
      </c>
      <c r="H324" s="2" t="s">
        <v>9</v>
      </c>
    </row>
    <row r="325" spans="1:13" x14ac:dyDescent="0.25">
      <c r="A325" s="10" t="s">
        <v>1</v>
      </c>
      <c r="B325" s="1">
        <v>0.86762600000000001</v>
      </c>
      <c r="C325" s="1">
        <v>0.83750000000000002</v>
      </c>
      <c r="D325" s="1">
        <v>0.85229699999999997</v>
      </c>
      <c r="E325" s="1">
        <v>4</v>
      </c>
      <c r="F325" s="1" t="s">
        <v>14</v>
      </c>
      <c r="G325" s="2" t="s">
        <v>16</v>
      </c>
      <c r="H325" s="2" t="s">
        <v>9</v>
      </c>
    </row>
    <row r="326" spans="1:13" x14ac:dyDescent="0.25">
      <c r="A326" s="10" t="s">
        <v>17</v>
      </c>
      <c r="B326" s="1">
        <v>0.85486099999999998</v>
      </c>
      <c r="C326" s="1">
        <v>0.85486099999999998</v>
      </c>
      <c r="D326" s="1">
        <v>0.85486099999999998</v>
      </c>
      <c r="E326" s="1">
        <v>4</v>
      </c>
      <c r="F326" s="1" t="s">
        <v>14</v>
      </c>
      <c r="G326" s="2" t="s">
        <v>16</v>
      </c>
      <c r="H326" s="2" t="s">
        <v>9</v>
      </c>
    </row>
    <row r="327" spans="1:13" x14ac:dyDescent="0.25">
      <c r="B327" s="1"/>
      <c r="C327" s="1"/>
      <c r="D327" s="1"/>
      <c r="E327" s="1"/>
      <c r="F327" s="1"/>
      <c r="G327" s="2"/>
      <c r="H327" s="2"/>
    </row>
    <row r="328" spans="1:13" x14ac:dyDescent="0.25">
      <c r="B328" s="1"/>
      <c r="C328" s="1"/>
      <c r="D328" s="1"/>
      <c r="E328" s="1"/>
      <c r="F328" s="1"/>
      <c r="G328" s="2"/>
      <c r="H328" s="2"/>
    </row>
    <row r="329" spans="1:13" x14ac:dyDescent="0.25">
      <c r="A329" s="10" t="s">
        <v>0</v>
      </c>
      <c r="B329" s="1">
        <v>0.84054099999999998</v>
      </c>
      <c r="C329" s="1">
        <v>0.86388900000000002</v>
      </c>
      <c r="D329" s="1">
        <v>0.85205500000000001</v>
      </c>
      <c r="E329" s="1">
        <v>5</v>
      </c>
      <c r="F329" s="1" t="s">
        <v>14</v>
      </c>
      <c r="G329" s="2" t="s">
        <v>16</v>
      </c>
      <c r="H329" s="2" t="s">
        <v>9</v>
      </c>
    </row>
    <row r="330" spans="1:13" x14ac:dyDescent="0.25">
      <c r="A330" s="10" t="s">
        <v>1</v>
      </c>
      <c r="B330" s="1">
        <v>0.86</v>
      </c>
      <c r="C330" s="1">
        <v>0.83611100000000005</v>
      </c>
      <c r="D330" s="1">
        <v>0.84788699999999995</v>
      </c>
      <c r="E330" s="1">
        <v>5</v>
      </c>
      <c r="F330" s="1" t="s">
        <v>14</v>
      </c>
      <c r="G330" s="2" t="s">
        <v>16</v>
      </c>
      <c r="H330" s="2" t="s">
        <v>9</v>
      </c>
    </row>
    <row r="331" spans="1:13" x14ac:dyDescent="0.25">
      <c r="A331" s="10" t="s">
        <v>17</v>
      </c>
      <c r="B331" s="1">
        <v>0.85</v>
      </c>
      <c r="C331" s="1">
        <v>0.85</v>
      </c>
      <c r="D331" s="1">
        <v>0.85</v>
      </c>
      <c r="E331" s="1">
        <v>5</v>
      </c>
      <c r="F331" s="1" t="s">
        <v>14</v>
      </c>
      <c r="G331" s="2" t="s">
        <v>16</v>
      </c>
      <c r="H331" s="2" t="s">
        <v>9</v>
      </c>
    </row>
    <row r="332" spans="1:13" ht="15.75" thickBot="1" x14ac:dyDescent="0.3">
      <c r="B332" s="1"/>
      <c r="C332" s="1"/>
      <c r="D332" s="1"/>
      <c r="E332" s="1"/>
      <c r="F332" s="1"/>
      <c r="G332" s="2"/>
      <c r="H332" s="2"/>
      <c r="K332" s="11" t="s">
        <v>18</v>
      </c>
      <c r="L332" s="11" t="s">
        <v>19</v>
      </c>
      <c r="M332" s="11" t="s">
        <v>20</v>
      </c>
    </row>
    <row r="333" spans="1:13" ht="15.75" thickTop="1" x14ac:dyDescent="0.25">
      <c r="B333" s="1"/>
      <c r="C333" s="1"/>
      <c r="D333" s="1"/>
      <c r="E333" s="1"/>
      <c r="F333" s="1"/>
      <c r="G333" s="2"/>
      <c r="H333" s="2"/>
      <c r="J333" s="6">
        <v>0</v>
      </c>
      <c r="K333" s="1">
        <f t="shared" ref="K333:M335" si="13">(B334+B339+B344+B349+B354)/5</f>
        <v>0.8365572</v>
      </c>
      <c r="L333" s="1">
        <f t="shared" si="13"/>
        <v>0.84749979999999991</v>
      </c>
      <c r="M333" s="1">
        <f t="shared" si="13"/>
        <v>0.84159679999999992</v>
      </c>
    </row>
    <row r="334" spans="1:13" x14ac:dyDescent="0.25">
      <c r="A334" s="10" t="s">
        <v>0</v>
      </c>
      <c r="B334" s="1">
        <v>0.84636100000000003</v>
      </c>
      <c r="C334" s="1">
        <v>0.87222200000000005</v>
      </c>
      <c r="D334" s="1">
        <v>0.859097</v>
      </c>
      <c r="E334" s="1">
        <v>1</v>
      </c>
      <c r="F334" s="1" t="s">
        <v>14</v>
      </c>
      <c r="G334" s="2" t="s">
        <v>16</v>
      </c>
      <c r="H334" s="2" t="s">
        <v>10</v>
      </c>
      <c r="J334" s="7">
        <v>1</v>
      </c>
      <c r="K334" s="1">
        <f t="shared" si="13"/>
        <v>0.8464682</v>
      </c>
      <c r="L334" s="1">
        <f t="shared" si="13"/>
        <v>0.83416679999999999</v>
      </c>
      <c r="M334" s="1">
        <f t="shared" si="13"/>
        <v>0.83989420000000004</v>
      </c>
    </row>
    <row r="335" spans="1:13" x14ac:dyDescent="0.25">
      <c r="A335" s="10" t="s">
        <v>1</v>
      </c>
      <c r="B335" s="1">
        <v>0.86819500000000005</v>
      </c>
      <c r="C335" s="1">
        <v>0.84166700000000005</v>
      </c>
      <c r="D335" s="1">
        <v>0.85472499999999996</v>
      </c>
      <c r="E335" s="1">
        <v>1</v>
      </c>
      <c r="F335" s="1" t="s">
        <v>14</v>
      </c>
      <c r="G335" s="2" t="s">
        <v>16</v>
      </c>
      <c r="H335" s="2" t="s">
        <v>10</v>
      </c>
      <c r="J335" s="6" t="s">
        <v>17</v>
      </c>
      <c r="K335" s="1">
        <f t="shared" si="13"/>
        <v>0.84083319999999995</v>
      </c>
      <c r="L335" s="1">
        <f t="shared" si="13"/>
        <v>0.84083319999999995</v>
      </c>
      <c r="M335" s="1">
        <f t="shared" si="13"/>
        <v>0.84083319999999995</v>
      </c>
    </row>
    <row r="336" spans="1:13" x14ac:dyDescent="0.25">
      <c r="A336" s="10" t="s">
        <v>17</v>
      </c>
      <c r="B336" s="1">
        <v>0.85694400000000004</v>
      </c>
      <c r="C336" s="1">
        <v>0.85694400000000004</v>
      </c>
      <c r="D336" s="1">
        <v>0.85694400000000004</v>
      </c>
      <c r="E336" s="1">
        <v>1</v>
      </c>
      <c r="F336" s="1" t="s">
        <v>14</v>
      </c>
      <c r="G336" s="2" t="s">
        <v>16</v>
      </c>
      <c r="H336" s="2" t="s">
        <v>10</v>
      </c>
      <c r="J336" s="6"/>
    </row>
    <row r="337" spans="1:8" x14ac:dyDescent="0.25">
      <c r="B337" s="1"/>
      <c r="C337" s="1"/>
      <c r="D337" s="1"/>
      <c r="E337" s="1"/>
      <c r="F337" s="1"/>
      <c r="G337" s="2"/>
      <c r="H337" s="2"/>
    </row>
    <row r="338" spans="1:8" x14ac:dyDescent="0.25">
      <c r="B338" s="1"/>
      <c r="C338" s="1"/>
      <c r="D338" s="1"/>
      <c r="E338" s="1"/>
      <c r="F338" s="1"/>
      <c r="G338" s="2"/>
      <c r="H338" s="2"/>
    </row>
    <row r="339" spans="1:8" x14ac:dyDescent="0.25">
      <c r="A339" s="10" t="s">
        <v>0</v>
      </c>
      <c r="B339" s="1">
        <v>0.84155500000000005</v>
      </c>
      <c r="C339" s="1">
        <v>0.78194399999999997</v>
      </c>
      <c r="D339" s="1">
        <v>0.81065500000000001</v>
      </c>
      <c r="E339" s="1">
        <v>2</v>
      </c>
      <c r="F339" s="1" t="s">
        <v>14</v>
      </c>
      <c r="G339" s="2" t="s">
        <v>16</v>
      </c>
      <c r="H339" s="2" t="s">
        <v>10</v>
      </c>
    </row>
    <row r="340" spans="1:8" x14ac:dyDescent="0.25">
      <c r="A340" s="10" t="s">
        <v>1</v>
      </c>
      <c r="B340" s="1">
        <v>0.79636799999999996</v>
      </c>
      <c r="C340" s="1">
        <v>0.85277800000000004</v>
      </c>
      <c r="D340" s="1">
        <v>0.82360800000000001</v>
      </c>
      <c r="E340" s="1">
        <v>2</v>
      </c>
      <c r="F340" s="1" t="s">
        <v>14</v>
      </c>
      <c r="G340" s="2" t="s">
        <v>16</v>
      </c>
      <c r="H340" s="2" t="s">
        <v>10</v>
      </c>
    </row>
    <row r="341" spans="1:8" x14ac:dyDescent="0.25">
      <c r="A341" s="10" t="s">
        <v>17</v>
      </c>
      <c r="B341" s="1">
        <v>0.817361</v>
      </c>
      <c r="C341" s="1">
        <v>0.817361</v>
      </c>
      <c r="D341" s="1">
        <v>0.817361</v>
      </c>
      <c r="E341" s="1">
        <v>2</v>
      </c>
      <c r="F341" s="1" t="s">
        <v>14</v>
      </c>
      <c r="G341" s="2" t="s">
        <v>16</v>
      </c>
      <c r="H341" s="2" t="s">
        <v>10</v>
      </c>
    </row>
    <row r="342" spans="1:8" x14ac:dyDescent="0.25">
      <c r="B342" s="1"/>
      <c r="C342" s="1"/>
      <c r="D342" s="1"/>
      <c r="E342" s="1"/>
      <c r="F342" s="1"/>
      <c r="G342" s="2"/>
      <c r="H342" s="2"/>
    </row>
    <row r="343" spans="1:8" x14ac:dyDescent="0.25">
      <c r="B343" s="1"/>
      <c r="C343" s="1"/>
      <c r="D343" s="1"/>
      <c r="E343" s="1"/>
      <c r="F343" s="1"/>
      <c r="G343" s="2"/>
      <c r="H343" s="2"/>
    </row>
    <row r="344" spans="1:8" x14ac:dyDescent="0.25">
      <c r="A344" s="10" t="s">
        <v>0</v>
      </c>
      <c r="B344" s="1">
        <v>0.81422899999999998</v>
      </c>
      <c r="C344" s="1">
        <v>0.85833300000000001</v>
      </c>
      <c r="D344" s="1">
        <v>0.8357</v>
      </c>
      <c r="E344" s="1">
        <v>3</v>
      </c>
      <c r="F344" s="1" t="s">
        <v>14</v>
      </c>
      <c r="G344" s="2" t="s">
        <v>16</v>
      </c>
      <c r="H344" s="2" t="s">
        <v>10</v>
      </c>
    </row>
    <row r="345" spans="1:8" x14ac:dyDescent="0.25">
      <c r="A345" s="10" t="s">
        <v>1</v>
      </c>
      <c r="B345" s="1">
        <v>0.85021999999999998</v>
      </c>
      <c r="C345" s="1">
        <v>0.80416699999999997</v>
      </c>
      <c r="D345" s="1">
        <v>0.82655199999999995</v>
      </c>
      <c r="E345" s="1">
        <v>3</v>
      </c>
      <c r="F345" s="1" t="s">
        <v>14</v>
      </c>
      <c r="G345" s="2" t="s">
        <v>16</v>
      </c>
      <c r="H345" s="2" t="s">
        <v>10</v>
      </c>
    </row>
    <row r="346" spans="1:8" x14ac:dyDescent="0.25">
      <c r="A346" s="10" t="s">
        <v>17</v>
      </c>
      <c r="B346" s="1">
        <v>0.83125000000000004</v>
      </c>
      <c r="C346" s="1">
        <v>0.83125000000000004</v>
      </c>
      <c r="D346" s="1">
        <v>0.83125000000000004</v>
      </c>
      <c r="E346" s="1">
        <v>3</v>
      </c>
      <c r="F346" s="1" t="s">
        <v>14</v>
      </c>
      <c r="G346" s="2" t="s">
        <v>16</v>
      </c>
      <c r="H346" s="2" t="s">
        <v>10</v>
      </c>
    </row>
    <row r="347" spans="1:8" x14ac:dyDescent="0.25">
      <c r="B347" s="1"/>
      <c r="C347" s="1"/>
      <c r="D347" s="1"/>
      <c r="E347" s="1"/>
      <c r="F347" s="1"/>
      <c r="G347" s="2"/>
      <c r="H347" s="2"/>
    </row>
    <row r="348" spans="1:8" x14ac:dyDescent="0.25">
      <c r="B348" s="1"/>
      <c r="C348" s="1"/>
      <c r="D348" s="1"/>
      <c r="E348" s="1"/>
      <c r="F348" s="1"/>
      <c r="G348" s="2"/>
      <c r="H348" s="2"/>
    </row>
    <row r="349" spans="1:8" x14ac:dyDescent="0.25">
      <c r="A349" s="10" t="s">
        <v>0</v>
      </c>
      <c r="B349" s="1">
        <v>0.84324299999999996</v>
      </c>
      <c r="C349" s="1">
        <v>0.86666699999999997</v>
      </c>
      <c r="D349" s="1">
        <v>0.85479499999999997</v>
      </c>
      <c r="E349" s="1">
        <v>4</v>
      </c>
      <c r="F349" s="1" t="s">
        <v>14</v>
      </c>
      <c r="G349" s="2" t="s">
        <v>16</v>
      </c>
      <c r="H349" s="2" t="s">
        <v>10</v>
      </c>
    </row>
    <row r="350" spans="1:8" x14ac:dyDescent="0.25">
      <c r="A350" s="10" t="s">
        <v>1</v>
      </c>
      <c r="B350" s="1">
        <v>0.86285699999999999</v>
      </c>
      <c r="C350" s="1">
        <v>0.838889</v>
      </c>
      <c r="D350" s="1">
        <v>0.85070400000000002</v>
      </c>
      <c r="E350" s="1">
        <v>4</v>
      </c>
      <c r="F350" s="1" t="s">
        <v>14</v>
      </c>
      <c r="G350" s="2" t="s">
        <v>16</v>
      </c>
      <c r="H350" s="2" t="s">
        <v>10</v>
      </c>
    </row>
    <row r="351" spans="1:8" x14ac:dyDescent="0.25">
      <c r="A351" s="10" t="s">
        <v>17</v>
      </c>
      <c r="B351" s="1">
        <v>0.85277800000000004</v>
      </c>
      <c r="C351" s="1">
        <v>0.85277800000000004</v>
      </c>
      <c r="D351" s="1">
        <v>0.85277800000000004</v>
      </c>
      <c r="E351" s="1">
        <v>4</v>
      </c>
      <c r="F351" s="1" t="s">
        <v>14</v>
      </c>
      <c r="G351" s="2" t="s">
        <v>16</v>
      </c>
      <c r="H351" s="2" t="s">
        <v>10</v>
      </c>
    </row>
    <row r="352" spans="1:8" x14ac:dyDescent="0.25">
      <c r="B352" s="1"/>
      <c r="C352" s="1"/>
      <c r="D352" s="1"/>
      <c r="E352" s="1"/>
      <c r="F352" s="1"/>
      <c r="G352" s="2"/>
      <c r="H352" s="2"/>
    </row>
    <row r="353" spans="1:13" x14ac:dyDescent="0.25">
      <c r="B353" s="1"/>
      <c r="C353" s="1"/>
      <c r="D353" s="1"/>
      <c r="E353" s="1"/>
      <c r="F353" s="1"/>
      <c r="G353" s="2"/>
      <c r="H353" s="2"/>
    </row>
    <row r="354" spans="1:13" x14ac:dyDescent="0.25">
      <c r="A354" s="10" t="s">
        <v>0</v>
      </c>
      <c r="B354" s="1">
        <v>0.83739799999999998</v>
      </c>
      <c r="C354" s="1">
        <v>0.85833300000000001</v>
      </c>
      <c r="D354" s="1">
        <v>0.84773699999999996</v>
      </c>
      <c r="E354" s="1">
        <v>5</v>
      </c>
      <c r="F354" s="1" t="s">
        <v>14</v>
      </c>
      <c r="G354" s="2" t="s">
        <v>16</v>
      </c>
      <c r="H354" s="2" t="s">
        <v>10</v>
      </c>
    </row>
    <row r="355" spans="1:13" x14ac:dyDescent="0.25">
      <c r="A355" s="10" t="s">
        <v>1</v>
      </c>
      <c r="B355" s="1">
        <v>0.85470100000000004</v>
      </c>
      <c r="C355" s="1">
        <v>0.83333299999999999</v>
      </c>
      <c r="D355" s="1">
        <v>0.84388200000000002</v>
      </c>
      <c r="E355" s="1">
        <v>5</v>
      </c>
      <c r="F355" s="1" t="s">
        <v>14</v>
      </c>
      <c r="G355" s="2" t="s">
        <v>16</v>
      </c>
      <c r="H355" s="2" t="s">
        <v>10</v>
      </c>
    </row>
    <row r="356" spans="1:13" x14ac:dyDescent="0.25">
      <c r="A356" s="10" t="s">
        <v>17</v>
      </c>
      <c r="B356" s="1">
        <v>0.84583299999999995</v>
      </c>
      <c r="C356" s="1">
        <v>0.84583299999999995</v>
      </c>
      <c r="D356" s="1">
        <v>0.84583299999999995</v>
      </c>
      <c r="E356" s="1">
        <v>5</v>
      </c>
      <c r="F356" s="1" t="s">
        <v>14</v>
      </c>
      <c r="G356" s="2" t="s">
        <v>16</v>
      </c>
      <c r="H356" s="2" t="s">
        <v>10</v>
      </c>
    </row>
    <row r="357" spans="1:13" ht="15.75" thickBot="1" x14ac:dyDescent="0.3">
      <c r="B357" s="1"/>
      <c r="C357" s="1"/>
      <c r="D357" s="1"/>
      <c r="E357" s="1"/>
      <c r="F357" s="1"/>
      <c r="G357" s="2"/>
      <c r="H357" s="2"/>
      <c r="K357" s="11" t="s">
        <v>18</v>
      </c>
      <c r="L357" s="11" t="s">
        <v>19</v>
      </c>
      <c r="M357" s="11" t="s">
        <v>20</v>
      </c>
    </row>
    <row r="358" spans="1:13" ht="15.75" thickTop="1" x14ac:dyDescent="0.25">
      <c r="B358" s="1"/>
      <c r="C358" s="1"/>
      <c r="D358" s="1"/>
      <c r="E358" s="1"/>
      <c r="F358" s="1"/>
      <c r="G358" s="2"/>
      <c r="H358" s="2"/>
      <c r="J358" s="6">
        <v>0</v>
      </c>
      <c r="K358" s="1">
        <f t="shared" ref="K358:M360" si="14">(B359+B364+B369+B374+B379)/5</f>
        <v>0.83908760000000004</v>
      </c>
      <c r="L358" s="1">
        <f t="shared" si="14"/>
        <v>0.84638879999999994</v>
      </c>
      <c r="M358" s="1">
        <f t="shared" si="14"/>
        <v>0.84238020000000002</v>
      </c>
    </row>
    <row r="359" spans="1:13" x14ac:dyDescent="0.25">
      <c r="A359" s="10" t="s">
        <v>0</v>
      </c>
      <c r="B359" s="1">
        <v>0.845638</v>
      </c>
      <c r="C359" s="1">
        <v>0.875</v>
      </c>
      <c r="D359" s="1">
        <v>0.86006800000000005</v>
      </c>
      <c r="E359" s="1">
        <v>1</v>
      </c>
      <c r="F359" s="1" t="s">
        <v>14</v>
      </c>
      <c r="G359" s="2" t="s">
        <v>16</v>
      </c>
      <c r="H359" s="2" t="s">
        <v>11</v>
      </c>
      <c r="J359" s="7">
        <v>1</v>
      </c>
      <c r="K359" s="1">
        <f t="shared" si="14"/>
        <v>0.84592519999999993</v>
      </c>
      <c r="L359" s="1">
        <f t="shared" si="14"/>
        <v>0.83750020000000003</v>
      </c>
      <c r="M359" s="1">
        <f t="shared" si="14"/>
        <v>0.8413647999999998</v>
      </c>
    </row>
    <row r="360" spans="1:13" x14ac:dyDescent="0.25">
      <c r="A360" s="10" t="s">
        <v>1</v>
      </c>
      <c r="B360" s="1">
        <v>0.87050400000000006</v>
      </c>
      <c r="C360" s="1">
        <v>0.84027799999999997</v>
      </c>
      <c r="D360" s="1">
        <v>0.855124</v>
      </c>
      <c r="E360" s="1">
        <v>1</v>
      </c>
      <c r="F360" s="1" t="s">
        <v>14</v>
      </c>
      <c r="G360" s="2" t="s">
        <v>16</v>
      </c>
      <c r="H360" s="2" t="s">
        <v>11</v>
      </c>
      <c r="J360" s="6" t="s">
        <v>17</v>
      </c>
      <c r="K360" s="1">
        <f t="shared" si="14"/>
        <v>0.84194460000000004</v>
      </c>
      <c r="L360" s="1">
        <f t="shared" si="14"/>
        <v>0.84194460000000004</v>
      </c>
      <c r="M360" s="1">
        <f t="shared" si="14"/>
        <v>0.84194460000000004</v>
      </c>
    </row>
    <row r="361" spans="1:13" x14ac:dyDescent="0.25">
      <c r="A361" s="10" t="s">
        <v>17</v>
      </c>
      <c r="B361" s="1">
        <v>0.85763900000000004</v>
      </c>
      <c r="C361" s="1">
        <v>0.85763900000000004</v>
      </c>
      <c r="D361" s="1">
        <v>0.85763900000000004</v>
      </c>
      <c r="E361" s="1">
        <v>1</v>
      </c>
      <c r="F361" s="1" t="s">
        <v>14</v>
      </c>
      <c r="G361" s="2" t="s">
        <v>16</v>
      </c>
      <c r="H361" s="2" t="s">
        <v>11</v>
      </c>
      <c r="J361" s="6"/>
    </row>
    <row r="362" spans="1:13" x14ac:dyDescent="0.25">
      <c r="B362" s="1"/>
      <c r="C362" s="1"/>
      <c r="D362" s="1"/>
      <c r="E362" s="1"/>
      <c r="F362" s="1"/>
      <c r="G362" s="2"/>
      <c r="H362" s="2"/>
    </row>
    <row r="363" spans="1:13" x14ac:dyDescent="0.25">
      <c r="B363" s="1"/>
      <c r="C363" s="1"/>
      <c r="D363" s="1"/>
      <c r="E363" s="1"/>
      <c r="F363" s="1"/>
      <c r="G363" s="2"/>
      <c r="H363" s="2"/>
    </row>
    <row r="364" spans="1:13" x14ac:dyDescent="0.25">
      <c r="A364" s="10" t="s">
        <v>0</v>
      </c>
      <c r="B364" s="1">
        <v>0.84077400000000002</v>
      </c>
      <c r="C364" s="1">
        <v>0.78472200000000003</v>
      </c>
      <c r="D364" s="1">
        <v>0.811782</v>
      </c>
      <c r="E364" s="1">
        <v>2</v>
      </c>
      <c r="F364" s="1" t="s">
        <v>14</v>
      </c>
      <c r="G364" s="2" t="s">
        <v>16</v>
      </c>
      <c r="H364" s="2" t="s">
        <v>11</v>
      </c>
    </row>
    <row r="365" spans="1:13" x14ac:dyDescent="0.25">
      <c r="A365" s="10" t="s">
        <v>1</v>
      </c>
      <c r="B365" s="1">
        <v>0.79817700000000003</v>
      </c>
      <c r="C365" s="1">
        <v>0.85138899999999995</v>
      </c>
      <c r="D365" s="1">
        <v>0.82392500000000002</v>
      </c>
      <c r="E365" s="1">
        <v>2</v>
      </c>
      <c r="F365" s="1" t="s">
        <v>14</v>
      </c>
      <c r="G365" s="2" t="s">
        <v>16</v>
      </c>
      <c r="H365" s="2" t="s">
        <v>11</v>
      </c>
    </row>
    <row r="366" spans="1:13" x14ac:dyDescent="0.25">
      <c r="A366" s="10" t="s">
        <v>17</v>
      </c>
      <c r="B366" s="1">
        <v>0.81805600000000001</v>
      </c>
      <c r="C366" s="1">
        <v>0.81805600000000001</v>
      </c>
      <c r="D366" s="1">
        <v>0.81805600000000001</v>
      </c>
      <c r="E366" s="1">
        <v>2</v>
      </c>
      <c r="F366" s="1" t="s">
        <v>14</v>
      </c>
      <c r="G366" s="2" t="s">
        <v>16</v>
      </c>
      <c r="H366" s="2" t="s">
        <v>11</v>
      </c>
    </row>
    <row r="367" spans="1:13" x14ac:dyDescent="0.25">
      <c r="B367" s="1"/>
      <c r="C367" s="1"/>
      <c r="D367" s="1"/>
      <c r="E367" s="1"/>
      <c r="F367" s="1"/>
      <c r="G367" s="2"/>
      <c r="H367" s="2"/>
    </row>
    <row r="368" spans="1:13" x14ac:dyDescent="0.25">
      <c r="B368" s="1"/>
      <c r="C368" s="1"/>
      <c r="D368" s="1"/>
      <c r="E368" s="1"/>
      <c r="F368" s="1"/>
      <c r="G368" s="2"/>
      <c r="H368" s="2"/>
    </row>
    <row r="369" spans="1:8" x14ac:dyDescent="0.25">
      <c r="A369" s="10" t="s">
        <v>0</v>
      </c>
      <c r="B369" s="1">
        <v>0.81174900000000005</v>
      </c>
      <c r="C369" s="1">
        <v>0.84444399999999997</v>
      </c>
      <c r="D369" s="1">
        <v>0.82777400000000001</v>
      </c>
      <c r="E369" s="1">
        <v>3</v>
      </c>
      <c r="F369" s="1" t="s">
        <v>14</v>
      </c>
      <c r="G369" s="2" t="s">
        <v>16</v>
      </c>
      <c r="H369" s="2" t="s">
        <v>11</v>
      </c>
    </row>
    <row r="370" spans="1:8" x14ac:dyDescent="0.25">
      <c r="A370" s="10" t="s">
        <v>1</v>
      </c>
      <c r="B370" s="1">
        <v>0.83791599999999999</v>
      </c>
      <c r="C370" s="1">
        <v>0.80416699999999997</v>
      </c>
      <c r="D370" s="1">
        <v>0.82069499999999995</v>
      </c>
      <c r="E370" s="1">
        <v>3</v>
      </c>
      <c r="F370" s="1" t="s">
        <v>14</v>
      </c>
      <c r="G370" s="2" t="s">
        <v>16</v>
      </c>
      <c r="H370" s="2" t="s">
        <v>11</v>
      </c>
    </row>
    <row r="371" spans="1:8" x14ac:dyDescent="0.25">
      <c r="A371" s="10" t="s">
        <v>17</v>
      </c>
      <c r="B371" s="1">
        <v>0.82430599999999998</v>
      </c>
      <c r="C371" s="1">
        <v>0.82430599999999998</v>
      </c>
      <c r="D371" s="1">
        <v>0.82430599999999998</v>
      </c>
      <c r="E371" s="1">
        <v>3</v>
      </c>
      <c r="F371" s="1" t="s">
        <v>14</v>
      </c>
      <c r="G371" s="2" t="s">
        <v>16</v>
      </c>
      <c r="H371" s="2" t="s">
        <v>11</v>
      </c>
    </row>
    <row r="372" spans="1:8" x14ac:dyDescent="0.25">
      <c r="B372" s="1"/>
      <c r="C372" s="1"/>
      <c r="D372" s="1"/>
      <c r="E372" s="1"/>
      <c r="F372" s="1"/>
      <c r="G372" s="2"/>
      <c r="H372" s="2"/>
    </row>
    <row r="373" spans="1:8" x14ac:dyDescent="0.25">
      <c r="B373" s="1"/>
      <c r="C373" s="1"/>
      <c r="D373" s="1"/>
      <c r="E373" s="1"/>
      <c r="F373" s="1"/>
      <c r="G373" s="2"/>
      <c r="H373" s="2"/>
    </row>
    <row r="374" spans="1:8" x14ac:dyDescent="0.25">
      <c r="A374" s="10" t="s">
        <v>0</v>
      </c>
      <c r="B374" s="1">
        <v>0.84429500000000002</v>
      </c>
      <c r="C374" s="1">
        <v>0.87361100000000003</v>
      </c>
      <c r="D374" s="1">
        <v>0.85870299999999999</v>
      </c>
      <c r="E374" s="1">
        <v>4</v>
      </c>
      <c r="F374" s="1" t="s">
        <v>14</v>
      </c>
      <c r="G374" s="2" t="s">
        <v>16</v>
      </c>
      <c r="H374" s="2" t="s">
        <v>11</v>
      </c>
    </row>
    <row r="375" spans="1:8" x14ac:dyDescent="0.25">
      <c r="A375" s="10" t="s">
        <v>1</v>
      </c>
      <c r="B375" s="1">
        <v>0.86906499999999998</v>
      </c>
      <c r="C375" s="1">
        <v>0.838889</v>
      </c>
      <c r="D375" s="1">
        <v>0.85370999999999997</v>
      </c>
      <c r="E375" s="1">
        <v>4</v>
      </c>
      <c r="F375" s="1" t="s">
        <v>14</v>
      </c>
      <c r="G375" s="2" t="s">
        <v>16</v>
      </c>
      <c r="H375" s="2" t="s">
        <v>11</v>
      </c>
    </row>
    <row r="376" spans="1:8" x14ac:dyDescent="0.25">
      <c r="A376" s="10" t="s">
        <v>17</v>
      </c>
      <c r="B376" s="1">
        <v>0.85624999999999996</v>
      </c>
      <c r="C376" s="1">
        <v>0.85624999999999996</v>
      </c>
      <c r="D376" s="1">
        <v>0.85624999999999996</v>
      </c>
      <c r="E376" s="1">
        <v>4</v>
      </c>
      <c r="F376" s="1" t="s">
        <v>14</v>
      </c>
      <c r="G376" s="2" t="s">
        <v>16</v>
      </c>
      <c r="H376" s="2" t="s">
        <v>11</v>
      </c>
    </row>
    <row r="377" spans="1:8" x14ac:dyDescent="0.25">
      <c r="B377" s="1"/>
      <c r="C377" s="1"/>
      <c r="D377" s="1"/>
      <c r="E377" s="1"/>
      <c r="F377" s="1"/>
      <c r="G377" s="2"/>
      <c r="H377" s="2"/>
    </row>
    <row r="378" spans="1:8" x14ac:dyDescent="0.25">
      <c r="B378" s="1"/>
      <c r="C378" s="1"/>
      <c r="D378" s="1"/>
      <c r="E378" s="1"/>
      <c r="F378" s="1"/>
      <c r="G378" s="2"/>
      <c r="H378" s="2"/>
    </row>
    <row r="379" spans="1:8" x14ac:dyDescent="0.25">
      <c r="A379" s="10" t="s">
        <v>0</v>
      </c>
      <c r="B379" s="1">
        <v>0.85298200000000002</v>
      </c>
      <c r="C379" s="1">
        <v>0.85416700000000001</v>
      </c>
      <c r="D379" s="1">
        <v>0.85357400000000005</v>
      </c>
      <c r="E379" s="1">
        <v>5</v>
      </c>
      <c r="F379" s="1" t="s">
        <v>14</v>
      </c>
      <c r="G379" s="2" t="s">
        <v>16</v>
      </c>
      <c r="H379" s="2" t="s">
        <v>11</v>
      </c>
    </row>
    <row r="380" spans="1:8" x14ac:dyDescent="0.25">
      <c r="A380" s="10" t="s">
        <v>1</v>
      </c>
      <c r="B380" s="1">
        <v>0.85396399999999995</v>
      </c>
      <c r="C380" s="1">
        <v>0.85277800000000004</v>
      </c>
      <c r="D380" s="1">
        <v>0.85336999999999996</v>
      </c>
      <c r="E380" s="1">
        <v>5</v>
      </c>
      <c r="F380" s="1" t="s">
        <v>14</v>
      </c>
      <c r="G380" s="2" t="s">
        <v>16</v>
      </c>
      <c r="H380" s="2" t="s">
        <v>11</v>
      </c>
    </row>
    <row r="381" spans="1:8" x14ac:dyDescent="0.25">
      <c r="A381" s="10" t="s">
        <v>17</v>
      </c>
      <c r="B381" s="1">
        <v>0.85347200000000001</v>
      </c>
      <c r="C381" s="1">
        <v>0.85347200000000001</v>
      </c>
      <c r="D381" s="1">
        <v>0.85347200000000001</v>
      </c>
      <c r="E381" s="1">
        <v>5</v>
      </c>
      <c r="F381" s="1" t="s">
        <v>14</v>
      </c>
      <c r="G381" s="2" t="s">
        <v>16</v>
      </c>
      <c r="H381" s="2" t="s">
        <v>11</v>
      </c>
    </row>
    <row r="382" spans="1:8" x14ac:dyDescent="0.25">
      <c r="B382" s="1"/>
      <c r="C382" s="1"/>
      <c r="D382" s="1"/>
      <c r="E382" s="1"/>
      <c r="F382" s="1"/>
      <c r="G382" s="2"/>
      <c r="H382" s="2"/>
    </row>
    <row r="383" spans="1:8" x14ac:dyDescent="0.25">
      <c r="B383" s="1"/>
      <c r="C383" s="1"/>
      <c r="D383" s="1"/>
      <c r="E383" s="1"/>
      <c r="F383" s="1"/>
      <c r="G383" s="2"/>
      <c r="H383" s="2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899-0E4C-4672-9DF7-EDB1B8912901}">
  <dimension ref="A1:N310"/>
  <sheetViews>
    <sheetView showGridLines="0" workbookViewId="0">
      <selection activeCell="K8" sqref="K8"/>
    </sheetView>
  </sheetViews>
  <sheetFormatPr defaultRowHeight="15" x14ac:dyDescent="0.25"/>
  <cols>
    <col min="1" max="1" width="14.7109375" style="10" bestFit="1" customWidth="1"/>
    <col min="3" max="3" width="9.140625" style="1"/>
    <col min="4" max="4" width="9.140625" style="2"/>
    <col min="10" max="13" width="9.140625" style="1"/>
  </cols>
  <sheetData>
    <row r="1" spans="1:14" ht="15.75" thickBot="1" x14ac:dyDescent="0.3">
      <c r="A1" s="8"/>
      <c r="L1" s="11" t="s">
        <v>18</v>
      </c>
      <c r="M1" s="11" t="s">
        <v>19</v>
      </c>
      <c r="N1" s="11" t="s">
        <v>20</v>
      </c>
    </row>
    <row r="2" spans="1:14" ht="15.75" thickTop="1" x14ac:dyDescent="0.25">
      <c r="A2" s="9"/>
      <c r="B2" s="4" t="s">
        <v>18</v>
      </c>
      <c r="C2" s="4" t="s">
        <v>19</v>
      </c>
      <c r="D2" s="4" t="s">
        <v>20</v>
      </c>
      <c r="E2" s="4" t="s">
        <v>6</v>
      </c>
      <c r="F2" s="4" t="s">
        <v>3</v>
      </c>
      <c r="G2" s="5" t="s">
        <v>4</v>
      </c>
      <c r="H2" s="5" t="s">
        <v>7</v>
      </c>
      <c r="K2" s="6">
        <v>0</v>
      </c>
      <c r="L2" s="1">
        <f t="shared" ref="L2:N4" si="0">(B3+B8+B13+B18+B23)/5</f>
        <v>0.72631259999999986</v>
      </c>
      <c r="M2" s="1">
        <f t="shared" si="0"/>
        <v>0.55211060000000001</v>
      </c>
      <c r="N2" s="1">
        <f t="shared" si="0"/>
        <v>0.62723840000000008</v>
      </c>
    </row>
    <row r="3" spans="1:14" x14ac:dyDescent="0.25">
      <c r="A3" s="9" t="s">
        <v>0</v>
      </c>
      <c r="B3">
        <v>0.70030099999999995</v>
      </c>
      <c r="C3" s="1">
        <v>0.55423100000000003</v>
      </c>
      <c r="D3" s="2">
        <v>0.61876200000000003</v>
      </c>
      <c r="E3">
        <v>1</v>
      </c>
      <c r="F3" t="s">
        <v>2</v>
      </c>
      <c r="G3" t="s">
        <v>7</v>
      </c>
      <c r="H3" t="s">
        <v>12</v>
      </c>
      <c r="K3" s="7">
        <v>1</v>
      </c>
      <c r="L3" s="1">
        <f t="shared" si="0"/>
        <v>0.66651419999999995</v>
      </c>
      <c r="M3" s="1">
        <f t="shared" si="0"/>
        <v>0.81115660000000001</v>
      </c>
      <c r="N3" s="1">
        <f t="shared" si="0"/>
        <v>0.73171560000000002</v>
      </c>
    </row>
    <row r="4" spans="1:14" x14ac:dyDescent="0.25">
      <c r="A4" s="9" t="s">
        <v>1</v>
      </c>
      <c r="B4">
        <v>0.66030900000000003</v>
      </c>
      <c r="C4" s="1">
        <v>0.78509700000000004</v>
      </c>
      <c r="D4" s="2">
        <v>0.71731599999999995</v>
      </c>
      <c r="E4">
        <v>1</v>
      </c>
      <c r="F4" t="s">
        <v>2</v>
      </c>
      <c r="G4" t="s">
        <v>7</v>
      </c>
      <c r="H4" t="s">
        <v>12</v>
      </c>
      <c r="K4" s="6" t="s">
        <v>17</v>
      </c>
      <c r="L4" s="1">
        <f t="shared" si="0"/>
        <v>0.68801860000000004</v>
      </c>
      <c r="M4" s="1">
        <f t="shared" si="0"/>
        <v>0.68801860000000004</v>
      </c>
      <c r="N4" s="1">
        <f t="shared" si="0"/>
        <v>0.68801860000000004</v>
      </c>
    </row>
    <row r="5" spans="1:14" x14ac:dyDescent="0.25">
      <c r="A5" s="9" t="s">
        <v>17</v>
      </c>
      <c r="B5">
        <v>0.67535400000000001</v>
      </c>
      <c r="C5" s="1">
        <v>0.67535400000000001</v>
      </c>
      <c r="D5" s="2">
        <v>0.67535400000000001</v>
      </c>
      <c r="E5">
        <v>1</v>
      </c>
      <c r="F5" t="s">
        <v>2</v>
      </c>
      <c r="G5" t="s">
        <v>7</v>
      </c>
      <c r="H5" t="s">
        <v>12</v>
      </c>
    </row>
    <row r="6" spans="1:14" x14ac:dyDescent="0.25">
      <c r="A6" s="9"/>
    </row>
    <row r="7" spans="1:14" x14ac:dyDescent="0.25">
      <c r="A7" s="9"/>
    </row>
    <row r="8" spans="1:14" x14ac:dyDescent="0.25">
      <c r="A8" s="9" t="s">
        <v>0</v>
      </c>
      <c r="B8">
        <v>0.75322599999999995</v>
      </c>
      <c r="C8" s="1">
        <v>0.55661499999999997</v>
      </c>
      <c r="D8" s="2">
        <v>0.64016399999999996</v>
      </c>
      <c r="E8">
        <v>2</v>
      </c>
      <c r="F8" t="s">
        <v>2</v>
      </c>
      <c r="G8" t="s">
        <v>7</v>
      </c>
      <c r="H8" t="s">
        <v>12</v>
      </c>
    </row>
    <row r="9" spans="1:14" x14ac:dyDescent="0.25">
      <c r="A9" s="9" t="s">
        <v>1</v>
      </c>
      <c r="B9">
        <v>0.67482500000000001</v>
      </c>
      <c r="C9" s="1">
        <v>0.83459499999999998</v>
      </c>
      <c r="D9" s="2">
        <v>0.74625399999999997</v>
      </c>
      <c r="E9">
        <v>2</v>
      </c>
      <c r="F9" t="s">
        <v>2</v>
      </c>
      <c r="G9" t="s">
        <v>7</v>
      </c>
      <c r="H9" t="s">
        <v>12</v>
      </c>
    </row>
    <row r="10" spans="1:14" x14ac:dyDescent="0.25">
      <c r="A10" s="9" t="s">
        <v>17</v>
      </c>
      <c r="B10">
        <v>0.70238100000000003</v>
      </c>
      <c r="C10" s="1">
        <v>0.70238100000000003</v>
      </c>
      <c r="D10" s="2">
        <v>0.70238100000000003</v>
      </c>
      <c r="E10">
        <v>2</v>
      </c>
      <c r="F10" t="s">
        <v>2</v>
      </c>
      <c r="G10" t="s">
        <v>7</v>
      </c>
      <c r="H10" t="s">
        <v>12</v>
      </c>
    </row>
    <row r="11" spans="1:14" x14ac:dyDescent="0.25">
      <c r="A11" s="9"/>
    </row>
    <row r="12" spans="1:14" x14ac:dyDescent="0.25">
      <c r="A12" s="9"/>
    </row>
    <row r="13" spans="1:14" x14ac:dyDescent="0.25">
      <c r="A13" s="9" t="s">
        <v>0</v>
      </c>
      <c r="B13">
        <v>0.73397400000000002</v>
      </c>
      <c r="C13" s="1">
        <v>0.54588800000000004</v>
      </c>
      <c r="D13" s="2">
        <v>0.62611099999999997</v>
      </c>
      <c r="E13">
        <v>3</v>
      </c>
      <c r="F13" t="s">
        <v>2</v>
      </c>
      <c r="G13" t="s">
        <v>7</v>
      </c>
      <c r="H13" t="s">
        <v>12</v>
      </c>
    </row>
    <row r="14" spans="1:14" x14ac:dyDescent="0.25">
      <c r="A14" s="9" t="s">
        <v>1</v>
      </c>
      <c r="B14">
        <v>0.66578899999999996</v>
      </c>
      <c r="C14" s="1">
        <v>0.82054099999999996</v>
      </c>
      <c r="D14" s="2">
        <v>0.73510900000000001</v>
      </c>
      <c r="E14">
        <v>3</v>
      </c>
      <c r="F14" t="s">
        <v>2</v>
      </c>
      <c r="G14" t="s">
        <v>7</v>
      </c>
      <c r="H14" t="s">
        <v>12</v>
      </c>
    </row>
    <row r="15" spans="1:14" x14ac:dyDescent="0.25">
      <c r="A15" s="9" t="s">
        <v>17</v>
      </c>
      <c r="B15">
        <v>0.68990899999999999</v>
      </c>
      <c r="C15" s="1">
        <v>0.68990899999999999</v>
      </c>
      <c r="D15" s="2">
        <v>0.68990899999999999</v>
      </c>
      <c r="E15">
        <v>3</v>
      </c>
      <c r="F15" t="s">
        <v>2</v>
      </c>
      <c r="G15" t="s">
        <v>7</v>
      </c>
      <c r="H15" t="s">
        <v>12</v>
      </c>
    </row>
    <row r="16" spans="1:14" x14ac:dyDescent="0.25">
      <c r="A16" s="9"/>
    </row>
    <row r="17" spans="1:14" x14ac:dyDescent="0.25">
      <c r="A17" s="9"/>
    </row>
    <row r="18" spans="1:14" x14ac:dyDescent="0.25">
      <c r="A18" s="9" t="s">
        <v>0</v>
      </c>
      <c r="B18">
        <v>0.72615399999999997</v>
      </c>
      <c r="C18" s="1">
        <v>0.56324600000000002</v>
      </c>
      <c r="D18" s="2">
        <v>0.634409</v>
      </c>
      <c r="E18">
        <v>4</v>
      </c>
      <c r="F18" t="s">
        <v>2</v>
      </c>
      <c r="G18" t="s">
        <v>7</v>
      </c>
      <c r="H18" t="s">
        <v>12</v>
      </c>
    </row>
    <row r="19" spans="1:14" x14ac:dyDescent="0.25">
      <c r="A19" s="9" t="s">
        <v>1</v>
      </c>
      <c r="B19">
        <v>0.671454</v>
      </c>
      <c r="C19" s="1">
        <v>0.80777500000000002</v>
      </c>
      <c r="D19" s="2">
        <v>0.73333300000000001</v>
      </c>
      <c r="E19">
        <v>4</v>
      </c>
      <c r="F19" t="s">
        <v>2</v>
      </c>
      <c r="G19" t="s">
        <v>7</v>
      </c>
      <c r="H19" t="s">
        <v>12</v>
      </c>
    </row>
    <row r="20" spans="1:14" x14ac:dyDescent="0.25">
      <c r="A20" s="9" t="s">
        <v>17</v>
      </c>
      <c r="B20">
        <v>0.69160999999999995</v>
      </c>
      <c r="C20" s="1">
        <v>0.69160999999999995</v>
      </c>
      <c r="D20" s="2">
        <v>0.69160999999999995</v>
      </c>
      <c r="E20">
        <v>4</v>
      </c>
      <c r="F20" t="s">
        <v>2</v>
      </c>
      <c r="G20" t="s">
        <v>7</v>
      </c>
      <c r="H20" t="s">
        <v>12</v>
      </c>
    </row>
    <row r="21" spans="1:14" x14ac:dyDescent="0.25">
      <c r="A21" s="9"/>
    </row>
    <row r="22" spans="1:14" x14ac:dyDescent="0.25">
      <c r="A22" s="9"/>
    </row>
    <row r="23" spans="1:14" x14ac:dyDescent="0.25">
      <c r="A23" s="9" t="s">
        <v>0</v>
      </c>
      <c r="B23">
        <v>0.71790799999999999</v>
      </c>
      <c r="C23" s="1">
        <v>0.54057299999999997</v>
      </c>
      <c r="D23" s="2">
        <v>0.61674600000000002</v>
      </c>
      <c r="E23">
        <v>5</v>
      </c>
      <c r="F23" t="s">
        <v>2</v>
      </c>
      <c r="G23" t="s">
        <v>7</v>
      </c>
      <c r="H23" t="s">
        <v>12</v>
      </c>
    </row>
    <row r="24" spans="1:14" x14ac:dyDescent="0.25">
      <c r="A24" s="9" t="s">
        <v>1</v>
      </c>
      <c r="B24">
        <v>0.66019399999999995</v>
      </c>
      <c r="C24" s="1">
        <v>0.80777500000000002</v>
      </c>
      <c r="D24" s="2">
        <v>0.72656600000000005</v>
      </c>
      <c r="E24">
        <v>5</v>
      </c>
      <c r="F24" t="s">
        <v>2</v>
      </c>
      <c r="G24" t="s">
        <v>7</v>
      </c>
      <c r="H24" t="s">
        <v>12</v>
      </c>
    </row>
    <row r="25" spans="1:14" x14ac:dyDescent="0.25">
      <c r="A25" s="9" t="s">
        <v>17</v>
      </c>
      <c r="B25">
        <v>0.68083899999999997</v>
      </c>
      <c r="C25" s="1">
        <v>0.68083899999999997</v>
      </c>
      <c r="D25" s="2">
        <v>0.68083899999999997</v>
      </c>
      <c r="E25">
        <v>5</v>
      </c>
      <c r="F25" t="s">
        <v>2</v>
      </c>
      <c r="G25" t="s">
        <v>7</v>
      </c>
      <c r="H25" t="s">
        <v>12</v>
      </c>
    </row>
    <row r="26" spans="1:14" ht="15.75" thickBot="1" x14ac:dyDescent="0.3">
      <c r="A26" s="9"/>
      <c r="L26" s="11" t="s">
        <v>18</v>
      </c>
      <c r="M26" s="11" t="s">
        <v>19</v>
      </c>
      <c r="N26" s="11" t="s">
        <v>20</v>
      </c>
    </row>
    <row r="27" spans="1:14" ht="15.75" thickTop="1" x14ac:dyDescent="0.25">
      <c r="A27" s="9"/>
      <c r="K27" s="6">
        <v>0</v>
      </c>
      <c r="L27" s="1">
        <f t="shared" ref="L27:N29" si="1">(B28+B33+B38+B43+B48)/5</f>
        <v>0.71368959999999992</v>
      </c>
      <c r="M27" s="1">
        <f t="shared" si="1"/>
        <v>0.53255260000000004</v>
      </c>
      <c r="N27" s="1">
        <f t="shared" si="1"/>
        <v>0.60993179999999991</v>
      </c>
    </row>
    <row r="28" spans="1:14" x14ac:dyDescent="0.25">
      <c r="A28" s="9" t="s">
        <v>0</v>
      </c>
      <c r="B28">
        <v>0.71428599999999998</v>
      </c>
      <c r="C28" s="1">
        <v>0.53635299999999997</v>
      </c>
      <c r="D28" s="2">
        <v>0.61266200000000004</v>
      </c>
      <c r="E28">
        <v>1</v>
      </c>
      <c r="F28" t="s">
        <v>2</v>
      </c>
      <c r="G28" t="s">
        <v>7</v>
      </c>
      <c r="H28" t="s">
        <v>9</v>
      </c>
      <c r="K28" s="7">
        <v>1</v>
      </c>
      <c r="L28" s="1">
        <f t="shared" si="1"/>
        <v>0.65566279999999999</v>
      </c>
      <c r="M28" s="1">
        <f t="shared" si="1"/>
        <v>0.80639819999999995</v>
      </c>
      <c r="N28" s="1">
        <f t="shared" si="1"/>
        <v>0.72325079999999997</v>
      </c>
    </row>
    <row r="29" spans="1:14" x14ac:dyDescent="0.25">
      <c r="A29" s="9" t="s">
        <v>1</v>
      </c>
      <c r="B29">
        <v>0.65726899999999999</v>
      </c>
      <c r="C29" s="1">
        <v>0.805616</v>
      </c>
      <c r="D29" s="2">
        <v>0.72392000000000001</v>
      </c>
      <c r="E29">
        <v>1</v>
      </c>
      <c r="F29" t="s">
        <v>2</v>
      </c>
      <c r="G29" t="s">
        <v>7</v>
      </c>
      <c r="H29" t="s">
        <v>9</v>
      </c>
      <c r="K29" s="6" t="s">
        <v>17</v>
      </c>
      <c r="L29" s="1">
        <f t="shared" si="1"/>
        <v>0.67622719999999992</v>
      </c>
      <c r="M29" s="1">
        <f t="shared" si="1"/>
        <v>0.67622719999999992</v>
      </c>
      <c r="N29" s="1">
        <f t="shared" si="1"/>
        <v>0.67622719999999992</v>
      </c>
    </row>
    <row r="30" spans="1:14" x14ac:dyDescent="0.25">
      <c r="A30" s="9" t="s">
        <v>17</v>
      </c>
      <c r="B30">
        <v>0.67762</v>
      </c>
      <c r="C30" s="1">
        <v>0.67762</v>
      </c>
      <c r="D30" s="2">
        <v>0.67762</v>
      </c>
      <c r="E30">
        <v>1</v>
      </c>
      <c r="F30" t="s">
        <v>2</v>
      </c>
      <c r="G30" t="s">
        <v>7</v>
      </c>
      <c r="H30" t="s">
        <v>9</v>
      </c>
      <c r="K30" s="6"/>
      <c r="N30" s="1"/>
    </row>
    <row r="31" spans="1:14" x14ac:dyDescent="0.25">
      <c r="A31" s="9"/>
    </row>
    <row r="32" spans="1:14" x14ac:dyDescent="0.25">
      <c r="A32" s="9"/>
    </row>
    <row r="33" spans="1:8" x14ac:dyDescent="0.25">
      <c r="A33" s="9" t="s">
        <v>0</v>
      </c>
      <c r="B33">
        <v>0.73996799999999996</v>
      </c>
      <c r="C33" s="1">
        <v>0.54946399999999995</v>
      </c>
      <c r="D33" s="2">
        <v>0.63064299999999995</v>
      </c>
      <c r="E33">
        <v>2</v>
      </c>
      <c r="F33" t="s">
        <v>2</v>
      </c>
      <c r="G33" t="s">
        <v>7</v>
      </c>
      <c r="H33" t="s">
        <v>9</v>
      </c>
    </row>
    <row r="34" spans="1:8" x14ac:dyDescent="0.25">
      <c r="A34" s="9" t="s">
        <v>1</v>
      </c>
      <c r="B34">
        <v>0.66871199999999997</v>
      </c>
      <c r="C34" s="1">
        <v>0.82486499999999996</v>
      </c>
      <c r="D34" s="2">
        <v>0.73862499999999998</v>
      </c>
      <c r="E34">
        <v>2</v>
      </c>
      <c r="F34" t="s">
        <v>2</v>
      </c>
      <c r="G34" t="s">
        <v>7</v>
      </c>
      <c r="H34" t="s">
        <v>9</v>
      </c>
    </row>
    <row r="35" spans="1:8" x14ac:dyDescent="0.25">
      <c r="A35" s="9" t="s">
        <v>17</v>
      </c>
      <c r="B35">
        <v>0.69387799999999999</v>
      </c>
      <c r="C35" s="1">
        <v>0.69387799999999999</v>
      </c>
      <c r="D35" s="2">
        <v>0.69387799999999999</v>
      </c>
      <c r="E35">
        <v>2</v>
      </c>
      <c r="F35" t="s">
        <v>2</v>
      </c>
      <c r="G35" t="s">
        <v>7</v>
      </c>
      <c r="H35" t="s">
        <v>9</v>
      </c>
    </row>
    <row r="36" spans="1:8" x14ac:dyDescent="0.25">
      <c r="A36" s="9"/>
    </row>
    <row r="37" spans="1:8" x14ac:dyDescent="0.25">
      <c r="A37" s="9"/>
    </row>
    <row r="38" spans="1:8" x14ac:dyDescent="0.25">
      <c r="A38" s="9" t="s">
        <v>0</v>
      </c>
      <c r="B38">
        <v>0.70096499999999995</v>
      </c>
      <c r="C38" s="1">
        <v>0.51966599999999996</v>
      </c>
      <c r="D38" s="2">
        <v>0.59685100000000002</v>
      </c>
      <c r="E38">
        <v>3</v>
      </c>
      <c r="F38" t="s">
        <v>2</v>
      </c>
      <c r="G38" t="s">
        <v>7</v>
      </c>
      <c r="H38" t="s">
        <v>9</v>
      </c>
    </row>
    <row r="39" spans="1:8" x14ac:dyDescent="0.25">
      <c r="A39" s="9" t="s">
        <v>1</v>
      </c>
      <c r="B39">
        <v>0.64710999999999996</v>
      </c>
      <c r="C39" s="1">
        <v>0.79891900000000005</v>
      </c>
      <c r="D39" s="2">
        <v>0.71504599999999996</v>
      </c>
      <c r="E39">
        <v>3</v>
      </c>
      <c r="F39" t="s">
        <v>2</v>
      </c>
      <c r="G39" t="s">
        <v>7</v>
      </c>
      <c r="H39" t="s">
        <v>9</v>
      </c>
    </row>
    <row r="40" spans="1:8" x14ac:dyDescent="0.25">
      <c r="A40" s="9" t="s">
        <v>17</v>
      </c>
      <c r="B40">
        <v>0.66610000000000003</v>
      </c>
      <c r="C40" s="1">
        <v>0.66610000000000003</v>
      </c>
      <c r="D40" s="2">
        <v>0.66610000000000003</v>
      </c>
      <c r="E40">
        <v>3</v>
      </c>
      <c r="F40" t="s">
        <v>2</v>
      </c>
      <c r="G40" t="s">
        <v>7</v>
      </c>
      <c r="H40" t="s">
        <v>9</v>
      </c>
    </row>
    <row r="41" spans="1:8" x14ac:dyDescent="0.25">
      <c r="A41" s="9"/>
    </row>
    <row r="42" spans="1:8" x14ac:dyDescent="0.25">
      <c r="A42" s="9"/>
    </row>
    <row r="43" spans="1:8" x14ac:dyDescent="0.25">
      <c r="A43" s="9" t="s">
        <v>0</v>
      </c>
      <c r="B43">
        <v>0.71056900000000001</v>
      </c>
      <c r="C43" s="1">
        <v>0.52148000000000005</v>
      </c>
      <c r="D43" s="2">
        <v>0.60151399999999999</v>
      </c>
      <c r="E43">
        <v>4</v>
      </c>
      <c r="F43" t="s">
        <v>2</v>
      </c>
      <c r="G43" t="s">
        <v>7</v>
      </c>
      <c r="H43" t="s">
        <v>9</v>
      </c>
    </row>
    <row r="44" spans="1:8" x14ac:dyDescent="0.25">
      <c r="A44" s="9" t="s">
        <v>1</v>
      </c>
      <c r="B44">
        <v>0.65100100000000005</v>
      </c>
      <c r="C44" s="1">
        <v>0.80777500000000002</v>
      </c>
      <c r="D44" s="2">
        <v>0.72096400000000005</v>
      </c>
      <c r="E44">
        <v>4</v>
      </c>
      <c r="F44" t="s">
        <v>2</v>
      </c>
      <c r="G44" t="s">
        <v>7</v>
      </c>
      <c r="H44" t="s">
        <v>9</v>
      </c>
    </row>
    <row r="45" spans="1:8" x14ac:dyDescent="0.25">
      <c r="A45" s="9" t="s">
        <v>17</v>
      </c>
      <c r="B45">
        <v>0.67176899999999995</v>
      </c>
      <c r="C45" s="1">
        <v>0.67176899999999995</v>
      </c>
      <c r="D45" s="2">
        <v>0.67176899999999995</v>
      </c>
      <c r="E45">
        <v>4</v>
      </c>
      <c r="F45" t="s">
        <v>2</v>
      </c>
      <c r="G45" t="s">
        <v>7</v>
      </c>
      <c r="H45" t="s">
        <v>9</v>
      </c>
    </row>
    <row r="46" spans="1:8" x14ac:dyDescent="0.25">
      <c r="A46" s="9"/>
    </row>
    <row r="47" spans="1:8" x14ac:dyDescent="0.25">
      <c r="A47" s="9"/>
    </row>
    <row r="48" spans="1:8" x14ac:dyDescent="0.25">
      <c r="A48" s="9" t="s">
        <v>0</v>
      </c>
      <c r="B48">
        <v>0.70265999999999995</v>
      </c>
      <c r="C48" s="1">
        <v>0.53580000000000005</v>
      </c>
      <c r="D48" s="2">
        <v>0.607989</v>
      </c>
      <c r="E48">
        <v>5</v>
      </c>
      <c r="F48" t="s">
        <v>2</v>
      </c>
      <c r="G48" t="s">
        <v>7</v>
      </c>
      <c r="H48" t="s">
        <v>9</v>
      </c>
    </row>
    <row r="49" spans="1:14" x14ac:dyDescent="0.25">
      <c r="A49" s="9" t="s">
        <v>1</v>
      </c>
      <c r="B49">
        <v>0.65422199999999997</v>
      </c>
      <c r="C49" s="1">
        <v>0.79481599999999997</v>
      </c>
      <c r="D49" s="2">
        <v>0.71769899999999998</v>
      </c>
      <c r="E49">
        <v>5</v>
      </c>
      <c r="F49" t="s">
        <v>2</v>
      </c>
      <c r="G49" t="s">
        <v>7</v>
      </c>
      <c r="H49" t="s">
        <v>9</v>
      </c>
    </row>
    <row r="50" spans="1:14" x14ac:dyDescent="0.25">
      <c r="A50" s="9" t="s">
        <v>17</v>
      </c>
      <c r="B50">
        <v>0.67176899999999995</v>
      </c>
      <c r="C50" s="1">
        <v>0.67176899999999995</v>
      </c>
      <c r="D50" s="2">
        <v>0.67176899999999995</v>
      </c>
      <c r="E50">
        <v>5</v>
      </c>
      <c r="F50" t="s">
        <v>2</v>
      </c>
      <c r="G50" t="s">
        <v>7</v>
      </c>
      <c r="H50" t="s">
        <v>9</v>
      </c>
    </row>
    <row r="51" spans="1:14" ht="15.75" thickBot="1" x14ac:dyDescent="0.3">
      <c r="A51" s="9"/>
      <c r="L51" s="11" t="s">
        <v>18</v>
      </c>
      <c r="M51" s="11" t="s">
        <v>19</v>
      </c>
      <c r="N51" s="11" t="s">
        <v>20</v>
      </c>
    </row>
    <row r="52" spans="1:14" ht="15.75" thickTop="1" x14ac:dyDescent="0.25">
      <c r="A52" s="9"/>
      <c r="K52" s="6">
        <v>0</v>
      </c>
      <c r="L52" s="1">
        <f t="shared" ref="L52:N54" si="2">(B53+B58+B63+B68+B73)/5</f>
        <v>0.58549859999999998</v>
      </c>
      <c r="M52" s="1">
        <f t="shared" si="2"/>
        <v>0.4989184000000001</v>
      </c>
      <c r="N52" s="1">
        <f t="shared" si="2"/>
        <v>0.53853660000000003</v>
      </c>
    </row>
    <row r="53" spans="1:14" x14ac:dyDescent="0.25">
      <c r="A53" s="9" t="s">
        <v>0</v>
      </c>
      <c r="B53">
        <v>0.60086499999999998</v>
      </c>
      <c r="C53" s="1">
        <v>0.49702000000000002</v>
      </c>
      <c r="D53" s="2">
        <v>0.54403100000000004</v>
      </c>
      <c r="E53">
        <v>1</v>
      </c>
      <c r="F53" t="s">
        <v>2</v>
      </c>
      <c r="G53" t="s">
        <v>7</v>
      </c>
      <c r="H53" t="s">
        <v>10</v>
      </c>
      <c r="K53" s="7">
        <v>1</v>
      </c>
      <c r="L53" s="1">
        <f t="shared" si="2"/>
        <v>0.59963600000000006</v>
      </c>
      <c r="M53" s="1">
        <f t="shared" si="2"/>
        <v>0.67976800000000004</v>
      </c>
      <c r="N53" s="1">
        <f t="shared" si="2"/>
        <v>0.63707619999999998</v>
      </c>
    </row>
    <row r="54" spans="1:14" x14ac:dyDescent="0.25">
      <c r="A54" s="9" t="s">
        <v>1</v>
      </c>
      <c r="B54">
        <v>0.60597599999999996</v>
      </c>
      <c r="C54" s="1">
        <v>0.70086400000000004</v>
      </c>
      <c r="D54" s="2">
        <v>0.64997499999999997</v>
      </c>
      <c r="E54">
        <v>1</v>
      </c>
      <c r="F54" t="s">
        <v>2</v>
      </c>
      <c r="G54" t="s">
        <v>7</v>
      </c>
      <c r="H54" t="s">
        <v>10</v>
      </c>
      <c r="K54" s="6" t="s">
        <v>17</v>
      </c>
      <c r="L54" s="1">
        <f t="shared" si="2"/>
        <v>0.59380920000000004</v>
      </c>
      <c r="M54" s="1">
        <f t="shared" si="2"/>
        <v>0.59380920000000004</v>
      </c>
      <c r="N54" s="1">
        <f t="shared" si="2"/>
        <v>0.59380920000000004</v>
      </c>
    </row>
    <row r="55" spans="1:14" x14ac:dyDescent="0.25">
      <c r="A55" s="9" t="s">
        <v>17</v>
      </c>
      <c r="B55">
        <v>0.603966</v>
      </c>
      <c r="C55" s="1">
        <v>0.603966</v>
      </c>
      <c r="D55" s="2">
        <v>0.603966</v>
      </c>
      <c r="E55">
        <v>1</v>
      </c>
      <c r="F55" t="s">
        <v>2</v>
      </c>
      <c r="G55" t="s">
        <v>7</v>
      </c>
      <c r="H55" t="s">
        <v>10</v>
      </c>
      <c r="K55" s="6"/>
      <c r="N55" s="1"/>
    </row>
    <row r="56" spans="1:14" x14ac:dyDescent="0.25">
      <c r="A56" s="9"/>
    </row>
    <row r="57" spans="1:14" x14ac:dyDescent="0.25">
      <c r="A57" s="9"/>
    </row>
    <row r="58" spans="1:14" x14ac:dyDescent="0.25">
      <c r="A58" s="9" t="s">
        <v>0</v>
      </c>
      <c r="B58">
        <v>0.57315400000000005</v>
      </c>
      <c r="C58" s="1">
        <v>0.50893900000000003</v>
      </c>
      <c r="D58" s="2">
        <v>0.53914099999999998</v>
      </c>
      <c r="E58">
        <v>2</v>
      </c>
      <c r="F58" t="s">
        <v>2</v>
      </c>
      <c r="G58" t="s">
        <v>7</v>
      </c>
      <c r="H58" t="s">
        <v>10</v>
      </c>
    </row>
    <row r="59" spans="1:14" x14ac:dyDescent="0.25">
      <c r="A59" s="9" t="s">
        <v>1</v>
      </c>
      <c r="B59">
        <v>0.59568200000000004</v>
      </c>
      <c r="C59" s="1">
        <v>0.65621600000000002</v>
      </c>
      <c r="D59" s="2">
        <v>0.62448599999999999</v>
      </c>
      <c r="E59">
        <v>2</v>
      </c>
      <c r="F59" t="s">
        <v>2</v>
      </c>
      <c r="G59" t="s">
        <v>7</v>
      </c>
      <c r="H59" t="s">
        <v>10</v>
      </c>
    </row>
    <row r="60" spans="1:14" x14ac:dyDescent="0.25">
      <c r="A60" s="9" t="s">
        <v>17</v>
      </c>
      <c r="B60">
        <v>0.58616800000000002</v>
      </c>
      <c r="C60" s="1">
        <v>0.58616800000000002</v>
      </c>
      <c r="D60" s="2">
        <v>0.58616800000000002</v>
      </c>
      <c r="E60">
        <v>2</v>
      </c>
      <c r="F60" t="s">
        <v>2</v>
      </c>
      <c r="G60" t="s">
        <v>7</v>
      </c>
      <c r="H60" t="s">
        <v>10</v>
      </c>
    </row>
    <row r="61" spans="1:14" x14ac:dyDescent="0.25">
      <c r="A61" s="9"/>
    </row>
    <row r="62" spans="1:14" x14ac:dyDescent="0.25">
      <c r="A62" s="9"/>
    </row>
    <row r="63" spans="1:14" x14ac:dyDescent="0.25">
      <c r="A63" s="9" t="s">
        <v>0</v>
      </c>
      <c r="B63">
        <v>0.59115300000000004</v>
      </c>
      <c r="C63" s="1">
        <v>0.52562600000000004</v>
      </c>
      <c r="D63" s="2">
        <v>0.55646700000000004</v>
      </c>
      <c r="E63">
        <v>3</v>
      </c>
      <c r="F63" t="s">
        <v>2</v>
      </c>
      <c r="G63" t="s">
        <v>7</v>
      </c>
      <c r="H63" t="s">
        <v>10</v>
      </c>
    </row>
    <row r="64" spans="1:14" x14ac:dyDescent="0.25">
      <c r="A64" s="9" t="s">
        <v>1</v>
      </c>
      <c r="B64">
        <v>0.60903700000000005</v>
      </c>
      <c r="C64" s="1">
        <v>0.67027000000000003</v>
      </c>
      <c r="D64" s="2">
        <v>0.63818799999999998</v>
      </c>
      <c r="E64">
        <v>3</v>
      </c>
      <c r="F64" t="s">
        <v>2</v>
      </c>
      <c r="G64" t="s">
        <v>7</v>
      </c>
      <c r="H64" t="s">
        <v>10</v>
      </c>
    </row>
    <row r="65" spans="1:14" x14ac:dyDescent="0.25">
      <c r="A65" s="9" t="s">
        <v>17</v>
      </c>
      <c r="B65">
        <v>0.60147399999999995</v>
      </c>
      <c r="C65" s="1">
        <v>0.60147399999999995</v>
      </c>
      <c r="D65" s="2">
        <v>0.60147399999999995</v>
      </c>
      <c r="E65">
        <v>3</v>
      </c>
      <c r="F65" t="s">
        <v>2</v>
      </c>
      <c r="G65" t="s">
        <v>7</v>
      </c>
      <c r="H65" t="s">
        <v>10</v>
      </c>
    </row>
    <row r="66" spans="1:14" x14ac:dyDescent="0.25">
      <c r="A66" s="9"/>
    </row>
    <row r="67" spans="1:14" x14ac:dyDescent="0.25">
      <c r="A67" s="9"/>
    </row>
    <row r="68" spans="1:14" x14ac:dyDescent="0.25">
      <c r="A68" s="9" t="s">
        <v>0</v>
      </c>
      <c r="B68">
        <v>0.58631</v>
      </c>
      <c r="C68" s="1">
        <v>0.470167</v>
      </c>
      <c r="D68" s="2">
        <v>0.52185400000000004</v>
      </c>
      <c r="E68">
        <v>4</v>
      </c>
      <c r="F68" t="s">
        <v>2</v>
      </c>
      <c r="G68" t="s">
        <v>7</v>
      </c>
      <c r="H68" t="s">
        <v>10</v>
      </c>
    </row>
    <row r="69" spans="1:14" x14ac:dyDescent="0.25">
      <c r="A69" s="9" t="s">
        <v>1</v>
      </c>
      <c r="B69">
        <v>0.59340700000000002</v>
      </c>
      <c r="C69" s="1">
        <v>0.69978399999999996</v>
      </c>
      <c r="D69" s="2">
        <v>0.64222000000000001</v>
      </c>
      <c r="E69">
        <v>4</v>
      </c>
      <c r="F69" t="s">
        <v>2</v>
      </c>
      <c r="G69" t="s">
        <v>7</v>
      </c>
      <c r="H69" t="s">
        <v>10</v>
      </c>
    </row>
    <row r="70" spans="1:14" x14ac:dyDescent="0.25">
      <c r="A70" s="9" t="s">
        <v>17</v>
      </c>
      <c r="B70">
        <v>0.59070299999999998</v>
      </c>
      <c r="C70" s="1">
        <v>0.59070299999999998</v>
      </c>
      <c r="D70" s="2">
        <v>0.59070299999999998</v>
      </c>
      <c r="E70">
        <v>4</v>
      </c>
      <c r="F70" t="s">
        <v>2</v>
      </c>
      <c r="G70" t="s">
        <v>7</v>
      </c>
      <c r="H70" t="s">
        <v>10</v>
      </c>
    </row>
    <row r="71" spans="1:14" x14ac:dyDescent="0.25">
      <c r="A71" s="9"/>
    </row>
    <row r="72" spans="1:14" x14ac:dyDescent="0.25">
      <c r="A72" s="9"/>
    </row>
    <row r="73" spans="1:14" x14ac:dyDescent="0.25">
      <c r="A73" s="9" t="s">
        <v>0</v>
      </c>
      <c r="B73">
        <v>0.57601100000000005</v>
      </c>
      <c r="C73" s="1">
        <v>0.49284</v>
      </c>
      <c r="D73" s="2">
        <v>0.53119000000000005</v>
      </c>
      <c r="E73">
        <v>5</v>
      </c>
      <c r="F73" t="s">
        <v>2</v>
      </c>
      <c r="G73" t="s">
        <v>7</v>
      </c>
      <c r="H73" t="s">
        <v>10</v>
      </c>
    </row>
    <row r="74" spans="1:14" x14ac:dyDescent="0.25">
      <c r="A74" s="9" t="s">
        <v>1</v>
      </c>
      <c r="B74">
        <v>0.59407799999999999</v>
      </c>
      <c r="C74" s="1">
        <v>0.67170600000000003</v>
      </c>
      <c r="D74" s="2">
        <v>0.63051199999999996</v>
      </c>
      <c r="E74">
        <v>5</v>
      </c>
      <c r="F74" t="s">
        <v>2</v>
      </c>
      <c r="G74" t="s">
        <v>7</v>
      </c>
      <c r="H74" t="s">
        <v>10</v>
      </c>
    </row>
    <row r="75" spans="1:14" x14ac:dyDescent="0.25">
      <c r="A75" s="9" t="s">
        <v>17</v>
      </c>
      <c r="B75">
        <v>0.58673500000000001</v>
      </c>
      <c r="C75" s="1">
        <v>0.58673500000000001</v>
      </c>
      <c r="D75" s="2">
        <v>0.58673500000000001</v>
      </c>
      <c r="E75">
        <v>5</v>
      </c>
      <c r="F75" t="s">
        <v>2</v>
      </c>
      <c r="G75" t="s">
        <v>7</v>
      </c>
      <c r="H75" t="s">
        <v>10</v>
      </c>
    </row>
    <row r="76" spans="1:14" ht="15.75" thickBot="1" x14ac:dyDescent="0.3">
      <c r="A76" s="9"/>
      <c r="L76" s="11" t="s">
        <v>18</v>
      </c>
      <c r="M76" s="11" t="s">
        <v>19</v>
      </c>
      <c r="N76" s="11" t="s">
        <v>20</v>
      </c>
    </row>
    <row r="77" spans="1:14" ht="15.75" thickTop="1" x14ac:dyDescent="0.25">
      <c r="A77" s="9"/>
      <c r="K77" s="6">
        <v>0</v>
      </c>
      <c r="L77" s="1">
        <f t="shared" ref="L77:N79" si="3">(B78+B83+B88+B93+B98)/5</f>
        <v>0.50710199999999994</v>
      </c>
      <c r="M77" s="1">
        <f t="shared" si="3"/>
        <v>0.53779819999999989</v>
      </c>
      <c r="N77" s="1">
        <f t="shared" si="3"/>
        <v>0.52191140000000003</v>
      </c>
    </row>
    <row r="78" spans="1:14" x14ac:dyDescent="0.25">
      <c r="A78" s="9" t="s">
        <v>0</v>
      </c>
      <c r="B78">
        <v>0.52601200000000004</v>
      </c>
      <c r="C78" s="1">
        <v>0.54231200000000002</v>
      </c>
      <c r="D78" s="2">
        <v>0.53403800000000001</v>
      </c>
      <c r="E78">
        <v>1</v>
      </c>
      <c r="F78" t="s">
        <v>2</v>
      </c>
      <c r="G78" t="s">
        <v>7</v>
      </c>
      <c r="H78" t="s">
        <v>11</v>
      </c>
      <c r="K78" s="7">
        <v>1</v>
      </c>
      <c r="L78" s="1">
        <f t="shared" si="3"/>
        <v>0.55673240000000002</v>
      </c>
      <c r="M78" s="1">
        <f t="shared" si="3"/>
        <v>0.52614840000000007</v>
      </c>
      <c r="N78" s="1">
        <f t="shared" si="3"/>
        <v>0.5409141999999999</v>
      </c>
    </row>
    <row r="79" spans="1:14" x14ac:dyDescent="0.25">
      <c r="A79" s="9" t="s">
        <v>1</v>
      </c>
      <c r="B79">
        <v>0.57333299999999998</v>
      </c>
      <c r="C79" s="1">
        <v>0.55723500000000004</v>
      </c>
      <c r="D79" s="2">
        <v>0.56516999999999995</v>
      </c>
      <c r="E79">
        <v>1</v>
      </c>
      <c r="F79" t="s">
        <v>2</v>
      </c>
      <c r="G79" t="s">
        <v>7</v>
      </c>
      <c r="H79" t="s">
        <v>11</v>
      </c>
      <c r="K79" s="6" t="s">
        <v>17</v>
      </c>
      <c r="L79" s="1">
        <f t="shared" si="3"/>
        <v>0.53168379999999993</v>
      </c>
      <c r="M79" s="1">
        <f t="shared" si="3"/>
        <v>0.53168379999999993</v>
      </c>
      <c r="N79" s="1">
        <f t="shared" si="3"/>
        <v>0.53168379999999993</v>
      </c>
    </row>
    <row r="80" spans="1:14" x14ac:dyDescent="0.25">
      <c r="A80" s="9" t="s">
        <v>17</v>
      </c>
      <c r="B80">
        <v>0.55014200000000002</v>
      </c>
      <c r="C80" s="1">
        <v>0.55014200000000002</v>
      </c>
      <c r="D80" s="2">
        <v>0.55014200000000002</v>
      </c>
      <c r="E80">
        <v>1</v>
      </c>
      <c r="F80" t="s">
        <v>2</v>
      </c>
      <c r="G80" t="s">
        <v>7</v>
      </c>
      <c r="H80" t="s">
        <v>11</v>
      </c>
      <c r="K80" s="6"/>
      <c r="N80" s="1"/>
    </row>
    <row r="81" spans="1:8" x14ac:dyDescent="0.25">
      <c r="A81" s="9"/>
    </row>
    <row r="82" spans="1:8" x14ac:dyDescent="0.25">
      <c r="A82" s="9"/>
    </row>
    <row r="83" spans="1:8" x14ac:dyDescent="0.25">
      <c r="A83" s="9" t="s">
        <v>0</v>
      </c>
      <c r="B83">
        <v>0.50231499999999996</v>
      </c>
      <c r="C83" s="1">
        <v>0.51728200000000002</v>
      </c>
      <c r="D83" s="2">
        <v>0.50968899999999995</v>
      </c>
      <c r="E83">
        <v>2</v>
      </c>
      <c r="F83" t="s">
        <v>2</v>
      </c>
      <c r="G83" t="s">
        <v>7</v>
      </c>
      <c r="H83" t="s">
        <v>11</v>
      </c>
    </row>
    <row r="84" spans="1:8" x14ac:dyDescent="0.25">
      <c r="A84" s="9" t="s">
        <v>1</v>
      </c>
      <c r="B84">
        <v>0.55000000000000004</v>
      </c>
      <c r="C84" s="1">
        <v>0.53513500000000003</v>
      </c>
      <c r="D84" s="2">
        <v>0.542466</v>
      </c>
      <c r="E84">
        <v>2</v>
      </c>
      <c r="F84" t="s">
        <v>2</v>
      </c>
      <c r="G84" t="s">
        <v>7</v>
      </c>
      <c r="H84" t="s">
        <v>11</v>
      </c>
    </row>
    <row r="85" spans="1:8" x14ac:dyDescent="0.25">
      <c r="A85" s="9" t="s">
        <v>17</v>
      </c>
      <c r="B85">
        <v>0.526644</v>
      </c>
      <c r="C85" s="1">
        <v>0.526644</v>
      </c>
      <c r="D85" s="2">
        <v>0.526644</v>
      </c>
      <c r="E85">
        <v>2</v>
      </c>
      <c r="F85" t="s">
        <v>2</v>
      </c>
      <c r="G85" t="s">
        <v>7</v>
      </c>
      <c r="H85" t="s">
        <v>11</v>
      </c>
    </row>
    <row r="86" spans="1:8" x14ac:dyDescent="0.25">
      <c r="A86" s="9"/>
    </row>
    <row r="87" spans="1:8" x14ac:dyDescent="0.25">
      <c r="A87" s="9"/>
    </row>
    <row r="88" spans="1:8" x14ac:dyDescent="0.25">
      <c r="A88" s="9" t="s">
        <v>0</v>
      </c>
      <c r="B88">
        <v>0.52260200000000001</v>
      </c>
      <c r="C88" s="1">
        <v>0.56495799999999996</v>
      </c>
      <c r="D88" s="2">
        <v>0.54295499999999997</v>
      </c>
      <c r="E88">
        <v>3</v>
      </c>
      <c r="F88" t="s">
        <v>2</v>
      </c>
      <c r="G88" t="s">
        <v>7</v>
      </c>
      <c r="H88" t="s">
        <v>11</v>
      </c>
    </row>
    <row r="89" spans="1:8" x14ac:dyDescent="0.25">
      <c r="A89" s="9" t="s">
        <v>1</v>
      </c>
      <c r="B89">
        <v>0.57409600000000005</v>
      </c>
      <c r="C89" s="1">
        <v>0.53189200000000003</v>
      </c>
      <c r="D89" s="2">
        <v>0.55218900000000004</v>
      </c>
      <c r="E89">
        <v>3</v>
      </c>
      <c r="F89" t="s">
        <v>2</v>
      </c>
      <c r="G89" t="s">
        <v>7</v>
      </c>
      <c r="H89" t="s">
        <v>11</v>
      </c>
    </row>
    <row r="90" spans="1:8" x14ac:dyDescent="0.25">
      <c r="A90" s="9" t="s">
        <v>17</v>
      </c>
      <c r="B90">
        <v>0.54761899999999997</v>
      </c>
      <c r="C90" s="1">
        <v>0.54761899999999997</v>
      </c>
      <c r="D90" s="2">
        <v>0.54761899999999997</v>
      </c>
      <c r="E90">
        <v>3</v>
      </c>
      <c r="F90" t="s">
        <v>2</v>
      </c>
      <c r="G90" t="s">
        <v>7</v>
      </c>
      <c r="H90" t="s">
        <v>11</v>
      </c>
    </row>
    <row r="91" spans="1:8" x14ac:dyDescent="0.25">
      <c r="A91" s="9"/>
    </row>
    <row r="92" spans="1:8" x14ac:dyDescent="0.25">
      <c r="A92" s="9"/>
    </row>
    <row r="93" spans="1:8" x14ac:dyDescent="0.25">
      <c r="A93" s="9" t="s">
        <v>0</v>
      </c>
      <c r="B93">
        <v>0.49325799999999997</v>
      </c>
      <c r="C93" s="1">
        <v>0.52386600000000005</v>
      </c>
      <c r="D93" s="2">
        <v>0.50810200000000005</v>
      </c>
      <c r="E93">
        <v>4</v>
      </c>
      <c r="F93" t="s">
        <v>2</v>
      </c>
      <c r="G93" t="s">
        <v>7</v>
      </c>
      <c r="H93" t="s">
        <v>11</v>
      </c>
    </row>
    <row r="94" spans="1:8" x14ac:dyDescent="0.25">
      <c r="A94" s="9" t="s">
        <v>1</v>
      </c>
      <c r="B94">
        <v>0.54347800000000002</v>
      </c>
      <c r="C94" s="1">
        <v>0.51295900000000005</v>
      </c>
      <c r="D94" s="2">
        <v>0.52777799999999997</v>
      </c>
      <c r="E94">
        <v>4</v>
      </c>
      <c r="F94" t="s">
        <v>2</v>
      </c>
      <c r="G94" t="s">
        <v>7</v>
      </c>
      <c r="H94" t="s">
        <v>11</v>
      </c>
    </row>
    <row r="95" spans="1:8" x14ac:dyDescent="0.25">
      <c r="A95" s="9" t="s">
        <v>17</v>
      </c>
      <c r="B95">
        <v>0.51814099999999996</v>
      </c>
      <c r="C95" s="1">
        <v>0.51814099999999996</v>
      </c>
      <c r="D95" s="2">
        <v>0.51814099999999996</v>
      </c>
      <c r="E95">
        <v>4</v>
      </c>
      <c r="F95" t="s">
        <v>2</v>
      </c>
      <c r="G95" t="s">
        <v>7</v>
      </c>
      <c r="H95" t="s">
        <v>11</v>
      </c>
    </row>
    <row r="96" spans="1:8" x14ac:dyDescent="0.25">
      <c r="A96" s="9"/>
    </row>
    <row r="97" spans="1:14" x14ac:dyDescent="0.25">
      <c r="A97" s="9"/>
    </row>
    <row r="98" spans="1:14" x14ac:dyDescent="0.25">
      <c r="A98" s="9" t="s">
        <v>0</v>
      </c>
      <c r="B98">
        <v>0.49132300000000001</v>
      </c>
      <c r="C98" s="1">
        <v>0.54057299999999997</v>
      </c>
      <c r="D98" s="2">
        <v>0.51477300000000004</v>
      </c>
      <c r="E98">
        <v>5</v>
      </c>
      <c r="F98" t="s">
        <v>2</v>
      </c>
      <c r="G98" t="s">
        <v>7</v>
      </c>
      <c r="H98" t="s">
        <v>11</v>
      </c>
    </row>
    <row r="99" spans="1:14" x14ac:dyDescent="0.25">
      <c r="A99" s="9" t="s">
        <v>1</v>
      </c>
      <c r="B99">
        <v>0.54275499999999999</v>
      </c>
      <c r="C99" s="1">
        <v>0.49352099999999999</v>
      </c>
      <c r="D99" s="2">
        <v>0.51696799999999998</v>
      </c>
      <c r="E99">
        <v>5</v>
      </c>
      <c r="F99" t="s">
        <v>2</v>
      </c>
      <c r="G99" t="s">
        <v>7</v>
      </c>
      <c r="H99" t="s">
        <v>11</v>
      </c>
    </row>
    <row r="100" spans="1:14" x14ac:dyDescent="0.25">
      <c r="A100" s="9" t="s">
        <v>17</v>
      </c>
      <c r="B100">
        <v>0.51587300000000003</v>
      </c>
      <c r="C100" s="1">
        <v>0.51587300000000003</v>
      </c>
      <c r="D100" s="2">
        <v>0.51587300000000003</v>
      </c>
      <c r="E100">
        <v>5</v>
      </c>
      <c r="F100" t="s">
        <v>2</v>
      </c>
      <c r="G100" t="s">
        <v>7</v>
      </c>
      <c r="H100" t="s">
        <v>11</v>
      </c>
    </row>
    <row r="101" spans="1:14" x14ac:dyDescent="0.25">
      <c r="A101" s="9"/>
    </row>
    <row r="102" spans="1:14" x14ac:dyDescent="0.25">
      <c r="A102" s="9"/>
    </row>
    <row r="103" spans="1:14" x14ac:dyDescent="0.25">
      <c r="A103"/>
    </row>
    <row r="104" spans="1:14" x14ac:dyDescent="0.25">
      <c r="A104"/>
    </row>
    <row r="105" spans="1:14" ht="15.75" thickBot="1" x14ac:dyDescent="0.3">
      <c r="A105" s="8"/>
      <c r="L105" s="11" t="s">
        <v>18</v>
      </c>
      <c r="M105" s="11" t="s">
        <v>19</v>
      </c>
      <c r="N105" s="11" t="s">
        <v>20</v>
      </c>
    </row>
    <row r="106" spans="1:14" ht="15.75" thickTop="1" x14ac:dyDescent="0.25">
      <c r="A106" s="9"/>
      <c r="B106" s="4" t="s">
        <v>18</v>
      </c>
      <c r="C106" s="4" t="s">
        <v>19</v>
      </c>
      <c r="D106" s="4" t="s">
        <v>20</v>
      </c>
      <c r="E106" s="4" t="s">
        <v>6</v>
      </c>
      <c r="F106" s="4" t="s">
        <v>3</v>
      </c>
      <c r="G106" s="5" t="s">
        <v>4</v>
      </c>
      <c r="H106" s="5" t="s">
        <v>7</v>
      </c>
      <c r="K106" s="6">
        <v>0</v>
      </c>
      <c r="L106" s="1">
        <f t="shared" ref="L106:N108" si="4">(B107+B112+B117+B122+B127)/5</f>
        <v>0.78278700000000001</v>
      </c>
      <c r="M106" s="1">
        <f t="shared" si="4"/>
        <v>0.52134440000000004</v>
      </c>
      <c r="N106" s="1">
        <f t="shared" si="4"/>
        <v>0.62583759999999999</v>
      </c>
    </row>
    <row r="107" spans="1:14" x14ac:dyDescent="0.25">
      <c r="A107" s="9" t="s">
        <v>0</v>
      </c>
      <c r="B107">
        <v>0.76707499999999995</v>
      </c>
      <c r="C107" s="1">
        <v>0.52205000000000001</v>
      </c>
      <c r="D107" s="2">
        <v>0.62127699999999997</v>
      </c>
      <c r="E107">
        <v>1</v>
      </c>
      <c r="F107" t="s">
        <v>13</v>
      </c>
      <c r="G107" t="s">
        <v>7</v>
      </c>
      <c r="H107" t="s">
        <v>12</v>
      </c>
      <c r="K107" s="7">
        <v>1</v>
      </c>
      <c r="L107" s="1">
        <f t="shared" si="4"/>
        <v>0.66704379999999996</v>
      </c>
      <c r="M107" s="1">
        <f t="shared" si="4"/>
        <v>0.86884460000000008</v>
      </c>
      <c r="N107" s="1">
        <f t="shared" si="4"/>
        <v>0.75468100000000005</v>
      </c>
    </row>
    <row r="108" spans="1:14" x14ac:dyDescent="0.25">
      <c r="A108" s="9" t="s">
        <v>1</v>
      </c>
      <c r="B108">
        <v>0.66415400000000002</v>
      </c>
      <c r="C108" s="1">
        <v>0.85637099999999999</v>
      </c>
      <c r="D108" s="2">
        <v>0.74811300000000003</v>
      </c>
      <c r="E108">
        <v>1</v>
      </c>
      <c r="F108" t="s">
        <v>13</v>
      </c>
      <c r="G108" t="s">
        <v>7</v>
      </c>
      <c r="H108" t="s">
        <v>12</v>
      </c>
      <c r="K108" s="6" t="s">
        <v>17</v>
      </c>
      <c r="L108" s="1">
        <f t="shared" si="4"/>
        <v>0.70366240000000002</v>
      </c>
      <c r="M108" s="1">
        <f t="shared" si="4"/>
        <v>0.70366240000000002</v>
      </c>
      <c r="N108" s="1">
        <f t="shared" si="4"/>
        <v>0.70366240000000002</v>
      </c>
    </row>
    <row r="109" spans="1:14" x14ac:dyDescent="0.25">
      <c r="A109" s="9" t="s">
        <v>17</v>
      </c>
      <c r="B109">
        <v>0.69745000000000001</v>
      </c>
      <c r="C109" s="1">
        <v>0.69745000000000001</v>
      </c>
      <c r="D109" s="2">
        <v>0.69745000000000001</v>
      </c>
      <c r="E109">
        <v>1</v>
      </c>
      <c r="F109" t="s">
        <v>13</v>
      </c>
      <c r="G109" t="s">
        <v>7</v>
      </c>
      <c r="H109" t="s">
        <v>12</v>
      </c>
    </row>
    <row r="110" spans="1:14" x14ac:dyDescent="0.25">
      <c r="A110" s="9"/>
    </row>
    <row r="111" spans="1:14" x14ac:dyDescent="0.25">
      <c r="A111" s="9"/>
    </row>
    <row r="112" spans="1:14" x14ac:dyDescent="0.25">
      <c r="A112" s="9" t="s">
        <v>0</v>
      </c>
      <c r="B112">
        <v>0.80399299999999996</v>
      </c>
      <c r="C112" s="1">
        <v>0.52800999999999998</v>
      </c>
      <c r="D112" s="2">
        <v>0.63741000000000003</v>
      </c>
      <c r="E112">
        <v>2</v>
      </c>
      <c r="F112" t="s">
        <v>13</v>
      </c>
      <c r="G112" t="s">
        <v>7</v>
      </c>
      <c r="H112" t="s">
        <v>12</v>
      </c>
    </row>
    <row r="113" spans="1:8" x14ac:dyDescent="0.25">
      <c r="A113" s="9" t="s">
        <v>1</v>
      </c>
      <c r="B113">
        <v>0.67353700000000005</v>
      </c>
      <c r="C113" s="1">
        <v>0.883243</v>
      </c>
      <c r="D113" s="2">
        <v>0.764266</v>
      </c>
      <c r="E113">
        <v>2</v>
      </c>
      <c r="F113" t="s">
        <v>13</v>
      </c>
      <c r="G113" t="s">
        <v>7</v>
      </c>
      <c r="H113" t="s">
        <v>12</v>
      </c>
    </row>
    <row r="114" spans="1:8" x14ac:dyDescent="0.25">
      <c r="A114" s="9" t="s">
        <v>17</v>
      </c>
      <c r="B114">
        <v>0.71428599999999998</v>
      </c>
      <c r="C114" s="1">
        <v>0.71428599999999998</v>
      </c>
      <c r="D114" s="2">
        <v>0.71428599999999998</v>
      </c>
      <c r="E114">
        <v>2</v>
      </c>
      <c r="F114" t="s">
        <v>13</v>
      </c>
      <c r="G114" t="s">
        <v>7</v>
      </c>
      <c r="H114" t="s">
        <v>12</v>
      </c>
    </row>
    <row r="115" spans="1:8" x14ac:dyDescent="0.25">
      <c r="A115" s="9"/>
    </row>
    <row r="116" spans="1:8" x14ac:dyDescent="0.25">
      <c r="A116" s="9"/>
    </row>
    <row r="117" spans="1:8" x14ac:dyDescent="0.25">
      <c r="A117" s="9" t="s">
        <v>0</v>
      </c>
      <c r="B117">
        <v>0.78057600000000005</v>
      </c>
      <c r="C117" s="1">
        <v>0.51728200000000002</v>
      </c>
      <c r="D117" s="2">
        <v>0.62222200000000005</v>
      </c>
      <c r="E117">
        <v>3</v>
      </c>
      <c r="F117" t="s">
        <v>13</v>
      </c>
      <c r="G117" t="s">
        <v>7</v>
      </c>
      <c r="H117" t="s">
        <v>12</v>
      </c>
    </row>
    <row r="118" spans="1:8" x14ac:dyDescent="0.25">
      <c r="A118" s="9" t="s">
        <v>1</v>
      </c>
      <c r="B118">
        <v>0.66473499999999996</v>
      </c>
      <c r="C118" s="1">
        <v>0.86810799999999999</v>
      </c>
      <c r="D118" s="2">
        <v>0.75292999999999999</v>
      </c>
      <c r="E118">
        <v>3</v>
      </c>
      <c r="F118" t="s">
        <v>13</v>
      </c>
      <c r="G118" t="s">
        <v>7</v>
      </c>
      <c r="H118" t="s">
        <v>12</v>
      </c>
    </row>
    <row r="119" spans="1:8" x14ac:dyDescent="0.25">
      <c r="A119" s="9" t="s">
        <v>17</v>
      </c>
      <c r="B119">
        <v>0.70124699999999995</v>
      </c>
      <c r="C119" s="1">
        <v>0.70124699999999995</v>
      </c>
      <c r="D119" s="2">
        <v>0.70124699999999995</v>
      </c>
      <c r="E119">
        <v>3</v>
      </c>
      <c r="F119" t="s">
        <v>13</v>
      </c>
      <c r="G119" t="s">
        <v>7</v>
      </c>
      <c r="H119" t="s">
        <v>12</v>
      </c>
    </row>
    <row r="120" spans="1:8" x14ac:dyDescent="0.25">
      <c r="A120" s="9"/>
    </row>
    <row r="121" spans="1:8" x14ac:dyDescent="0.25">
      <c r="A121" s="9"/>
    </row>
    <row r="122" spans="1:8" x14ac:dyDescent="0.25">
      <c r="A122" s="9" t="s">
        <v>0</v>
      </c>
      <c r="B122">
        <v>0.78571400000000002</v>
      </c>
      <c r="C122" s="1">
        <v>0.52505999999999997</v>
      </c>
      <c r="D122" s="2">
        <v>0.629471</v>
      </c>
      <c r="E122">
        <v>4</v>
      </c>
      <c r="F122" t="s">
        <v>13</v>
      </c>
      <c r="G122" t="s">
        <v>7</v>
      </c>
      <c r="H122" t="s">
        <v>12</v>
      </c>
    </row>
    <row r="123" spans="1:8" x14ac:dyDescent="0.25">
      <c r="A123" s="9" t="s">
        <v>1</v>
      </c>
      <c r="B123">
        <v>0.669435</v>
      </c>
      <c r="C123" s="1">
        <v>0.87041000000000002</v>
      </c>
      <c r="D123" s="2">
        <v>0.75680800000000004</v>
      </c>
      <c r="E123">
        <v>4</v>
      </c>
      <c r="F123" t="s">
        <v>13</v>
      </c>
      <c r="G123" t="s">
        <v>7</v>
      </c>
      <c r="H123" t="s">
        <v>12</v>
      </c>
    </row>
    <row r="124" spans="1:8" x14ac:dyDescent="0.25">
      <c r="A124" s="9" t="s">
        <v>17</v>
      </c>
      <c r="B124">
        <v>0.706349</v>
      </c>
      <c r="C124" s="1">
        <v>0.706349</v>
      </c>
      <c r="D124" s="2">
        <v>0.706349</v>
      </c>
      <c r="E124">
        <v>4</v>
      </c>
      <c r="F124" t="s">
        <v>13</v>
      </c>
      <c r="G124" t="s">
        <v>7</v>
      </c>
      <c r="H124" t="s">
        <v>12</v>
      </c>
    </row>
    <row r="125" spans="1:8" x14ac:dyDescent="0.25">
      <c r="A125" s="9"/>
    </row>
    <row r="126" spans="1:8" x14ac:dyDescent="0.25">
      <c r="A126" s="9"/>
    </row>
    <row r="127" spans="1:8" x14ac:dyDescent="0.25">
      <c r="A127" s="9" t="s">
        <v>0</v>
      </c>
      <c r="B127">
        <v>0.77657699999999996</v>
      </c>
      <c r="C127" s="1">
        <v>0.51432</v>
      </c>
      <c r="D127" s="2">
        <v>0.61880800000000002</v>
      </c>
      <c r="E127">
        <v>5</v>
      </c>
      <c r="F127" t="s">
        <v>13</v>
      </c>
      <c r="G127" t="s">
        <v>7</v>
      </c>
      <c r="H127" t="s">
        <v>12</v>
      </c>
    </row>
    <row r="128" spans="1:8" x14ac:dyDescent="0.25">
      <c r="A128" s="9" t="s">
        <v>1</v>
      </c>
      <c r="B128">
        <v>0.663358</v>
      </c>
      <c r="C128" s="1">
        <v>0.86609100000000006</v>
      </c>
      <c r="D128" s="2">
        <v>0.75128799999999996</v>
      </c>
      <c r="E128">
        <v>5</v>
      </c>
      <c r="F128" t="s">
        <v>13</v>
      </c>
      <c r="G128" t="s">
        <v>7</v>
      </c>
      <c r="H128" t="s">
        <v>12</v>
      </c>
    </row>
    <row r="129" spans="1:14" x14ac:dyDescent="0.25">
      <c r="A129" s="9" t="s">
        <v>17</v>
      </c>
      <c r="B129">
        <v>0.69898000000000005</v>
      </c>
      <c r="C129" s="1">
        <v>0.69898000000000005</v>
      </c>
      <c r="D129" s="2">
        <v>0.69898000000000005</v>
      </c>
      <c r="E129">
        <v>5</v>
      </c>
      <c r="F129" t="s">
        <v>13</v>
      </c>
      <c r="G129" t="s">
        <v>7</v>
      </c>
      <c r="H129" t="s">
        <v>12</v>
      </c>
    </row>
    <row r="130" spans="1:14" ht="15.75" thickBot="1" x14ac:dyDescent="0.3">
      <c r="A130" s="9"/>
      <c r="L130" s="11" t="s">
        <v>18</v>
      </c>
      <c r="M130" s="11" t="s">
        <v>19</v>
      </c>
      <c r="N130" s="11" t="s">
        <v>20</v>
      </c>
    </row>
    <row r="131" spans="1:14" ht="15.75" thickTop="1" x14ac:dyDescent="0.25">
      <c r="A131" s="9"/>
      <c r="K131" s="6">
        <v>0</v>
      </c>
      <c r="L131" s="1">
        <f t="shared" ref="L131:N133" si="5">(B132+B137+B142+B147+B152)/5</f>
        <v>0.70826719999999999</v>
      </c>
      <c r="M131" s="1">
        <f t="shared" si="5"/>
        <v>0.49343999999999999</v>
      </c>
      <c r="N131" s="1">
        <f t="shared" si="5"/>
        <v>0.5816115999999999</v>
      </c>
    </row>
    <row r="132" spans="1:14" x14ac:dyDescent="0.25">
      <c r="A132" s="9" t="s">
        <v>0</v>
      </c>
      <c r="B132">
        <v>0.70740099999999995</v>
      </c>
      <c r="C132" s="1">
        <v>0.489869</v>
      </c>
      <c r="D132" s="2">
        <v>0.57887299999999997</v>
      </c>
      <c r="E132">
        <v>1</v>
      </c>
      <c r="F132" t="s">
        <v>13</v>
      </c>
      <c r="G132" t="s">
        <v>7</v>
      </c>
      <c r="H132" t="s">
        <v>9</v>
      </c>
      <c r="K132" s="7">
        <v>1</v>
      </c>
      <c r="L132" s="1">
        <f t="shared" si="5"/>
        <v>0.63991719999999996</v>
      </c>
      <c r="M132" s="1">
        <f t="shared" si="5"/>
        <v>0.81569020000000003</v>
      </c>
      <c r="N132" s="1">
        <f t="shared" si="5"/>
        <v>0.7171784000000001</v>
      </c>
    </row>
    <row r="133" spans="1:14" x14ac:dyDescent="0.25">
      <c r="A133" s="9" t="s">
        <v>1</v>
      </c>
      <c r="B133">
        <v>0.63851400000000003</v>
      </c>
      <c r="C133" s="1">
        <v>0.816415</v>
      </c>
      <c r="D133" s="2">
        <v>0.716588</v>
      </c>
      <c r="E133">
        <v>1</v>
      </c>
      <c r="F133" t="s">
        <v>13</v>
      </c>
      <c r="G133" t="s">
        <v>7</v>
      </c>
      <c r="H133" t="s">
        <v>9</v>
      </c>
      <c r="K133" s="6" t="s">
        <v>17</v>
      </c>
      <c r="L133" s="1">
        <f t="shared" si="5"/>
        <v>0.66251020000000005</v>
      </c>
      <c r="M133" s="1">
        <f t="shared" si="5"/>
        <v>0.66251020000000005</v>
      </c>
      <c r="N133" s="1">
        <f t="shared" si="5"/>
        <v>0.66251020000000005</v>
      </c>
    </row>
    <row r="134" spans="1:14" x14ac:dyDescent="0.25">
      <c r="A134" s="9" t="s">
        <v>17</v>
      </c>
      <c r="B134">
        <v>0.66119000000000006</v>
      </c>
      <c r="C134" s="1">
        <v>0.66119000000000006</v>
      </c>
      <c r="D134" s="2">
        <v>0.66119000000000006</v>
      </c>
      <c r="E134">
        <v>1</v>
      </c>
      <c r="F134" t="s">
        <v>13</v>
      </c>
      <c r="G134" t="s">
        <v>7</v>
      </c>
      <c r="H134" t="s">
        <v>9</v>
      </c>
      <c r="K134" s="6"/>
      <c r="N134" s="1"/>
    </row>
    <row r="135" spans="1:14" x14ac:dyDescent="0.25">
      <c r="A135" s="9"/>
    </row>
    <row r="136" spans="1:14" x14ac:dyDescent="0.25">
      <c r="A136" s="9"/>
    </row>
    <row r="137" spans="1:14" x14ac:dyDescent="0.25">
      <c r="A137" s="9" t="s">
        <v>0</v>
      </c>
      <c r="B137">
        <v>0.73204899999999995</v>
      </c>
      <c r="C137" s="1">
        <v>0.49821199999999999</v>
      </c>
      <c r="D137" s="2">
        <v>0.59290799999999999</v>
      </c>
      <c r="E137">
        <v>2</v>
      </c>
      <c r="F137" t="s">
        <v>13</v>
      </c>
      <c r="G137" t="s">
        <v>7</v>
      </c>
      <c r="H137" t="s">
        <v>9</v>
      </c>
    </row>
    <row r="138" spans="1:14" x14ac:dyDescent="0.25">
      <c r="A138" s="9" t="s">
        <v>1</v>
      </c>
      <c r="B138">
        <v>0.64710800000000002</v>
      </c>
      <c r="C138" s="1">
        <v>0.83459499999999998</v>
      </c>
      <c r="D138" s="2">
        <v>0.72899000000000003</v>
      </c>
      <c r="E138">
        <v>2</v>
      </c>
      <c r="F138" t="s">
        <v>13</v>
      </c>
      <c r="G138" t="s">
        <v>7</v>
      </c>
      <c r="H138" t="s">
        <v>9</v>
      </c>
    </row>
    <row r="139" spans="1:14" x14ac:dyDescent="0.25">
      <c r="A139" s="9" t="s">
        <v>17</v>
      </c>
      <c r="B139">
        <v>0.67460299999999995</v>
      </c>
      <c r="C139" s="1">
        <v>0.67460299999999995</v>
      </c>
      <c r="D139" s="2">
        <v>0.67460299999999995</v>
      </c>
      <c r="E139">
        <v>2</v>
      </c>
      <c r="F139" t="s">
        <v>13</v>
      </c>
      <c r="G139" t="s">
        <v>7</v>
      </c>
      <c r="H139" t="s">
        <v>9</v>
      </c>
    </row>
    <row r="140" spans="1:14" x14ac:dyDescent="0.25">
      <c r="A140" s="9"/>
    </row>
    <row r="141" spans="1:14" x14ac:dyDescent="0.25">
      <c r="A141" s="9"/>
    </row>
    <row r="142" spans="1:14" x14ac:dyDescent="0.25">
      <c r="A142" s="9" t="s">
        <v>0</v>
      </c>
      <c r="B142">
        <v>0.703704</v>
      </c>
      <c r="C142" s="1">
        <v>0.49821199999999999</v>
      </c>
      <c r="D142" s="2">
        <v>0.58339099999999999</v>
      </c>
      <c r="E142">
        <v>3</v>
      </c>
      <c r="F142" t="s">
        <v>13</v>
      </c>
      <c r="G142" t="s">
        <v>7</v>
      </c>
      <c r="H142" t="s">
        <v>9</v>
      </c>
    </row>
    <row r="143" spans="1:14" x14ac:dyDescent="0.25">
      <c r="A143" s="9" t="s">
        <v>1</v>
      </c>
      <c r="B143">
        <v>0.64017100000000005</v>
      </c>
      <c r="C143" s="1">
        <v>0.80972999999999995</v>
      </c>
      <c r="D143" s="2">
        <v>0.715036</v>
      </c>
      <c r="E143">
        <v>3</v>
      </c>
      <c r="F143" t="s">
        <v>13</v>
      </c>
      <c r="G143" t="s">
        <v>7</v>
      </c>
      <c r="H143" t="s">
        <v>9</v>
      </c>
    </row>
    <row r="144" spans="1:14" x14ac:dyDescent="0.25">
      <c r="A144" s="9" t="s">
        <v>17</v>
      </c>
      <c r="B144">
        <v>0.66156499999999996</v>
      </c>
      <c r="C144" s="1">
        <v>0.66156499999999996</v>
      </c>
      <c r="D144" s="2">
        <v>0.66156499999999996</v>
      </c>
      <c r="E144">
        <v>3</v>
      </c>
      <c r="F144" t="s">
        <v>13</v>
      </c>
      <c r="G144" t="s">
        <v>7</v>
      </c>
      <c r="H144" t="s">
        <v>9</v>
      </c>
    </row>
    <row r="145" spans="1:14" x14ac:dyDescent="0.25">
      <c r="A145" s="9"/>
    </row>
    <row r="146" spans="1:14" x14ac:dyDescent="0.25">
      <c r="A146" s="9"/>
    </row>
    <row r="147" spans="1:14" x14ac:dyDescent="0.25">
      <c r="A147" s="9" t="s">
        <v>0</v>
      </c>
      <c r="B147">
        <v>0.70638999999999996</v>
      </c>
      <c r="C147" s="1">
        <v>0.48806699999999997</v>
      </c>
      <c r="D147" s="2">
        <v>0.57727600000000001</v>
      </c>
      <c r="E147">
        <v>4</v>
      </c>
      <c r="F147" t="s">
        <v>13</v>
      </c>
      <c r="G147" t="s">
        <v>7</v>
      </c>
      <c r="H147" t="s">
        <v>9</v>
      </c>
    </row>
    <row r="148" spans="1:14" x14ac:dyDescent="0.25">
      <c r="A148" s="9" t="s">
        <v>1</v>
      </c>
      <c r="B148">
        <v>0.63797499999999996</v>
      </c>
      <c r="C148" s="1">
        <v>0.816415</v>
      </c>
      <c r="D148" s="2">
        <v>0.716248</v>
      </c>
      <c r="E148">
        <v>4</v>
      </c>
      <c r="F148" t="s">
        <v>13</v>
      </c>
      <c r="G148" t="s">
        <v>7</v>
      </c>
      <c r="H148" t="s">
        <v>9</v>
      </c>
    </row>
    <row r="149" spans="1:14" x14ac:dyDescent="0.25">
      <c r="A149" s="9" t="s">
        <v>17</v>
      </c>
      <c r="B149">
        <v>0.66043099999999999</v>
      </c>
      <c r="C149" s="1">
        <v>0.66043099999999999</v>
      </c>
      <c r="D149" s="2">
        <v>0.66043099999999999</v>
      </c>
      <c r="E149">
        <v>4</v>
      </c>
      <c r="F149" t="s">
        <v>13</v>
      </c>
      <c r="G149" t="s">
        <v>7</v>
      </c>
      <c r="H149" t="s">
        <v>9</v>
      </c>
    </row>
    <row r="150" spans="1:14" x14ac:dyDescent="0.25">
      <c r="A150" s="9"/>
    </row>
    <row r="151" spans="1:14" x14ac:dyDescent="0.25">
      <c r="A151" s="9"/>
    </row>
    <row r="152" spans="1:14" x14ac:dyDescent="0.25">
      <c r="A152" s="9" t="s">
        <v>0</v>
      </c>
      <c r="B152">
        <v>0.69179199999999996</v>
      </c>
      <c r="C152" s="1">
        <v>0.49284</v>
      </c>
      <c r="D152" s="2">
        <v>0.57560999999999996</v>
      </c>
      <c r="E152">
        <v>5</v>
      </c>
      <c r="F152" t="s">
        <v>13</v>
      </c>
      <c r="G152" t="s">
        <v>7</v>
      </c>
      <c r="H152" t="s">
        <v>9</v>
      </c>
    </row>
    <row r="153" spans="1:14" x14ac:dyDescent="0.25">
      <c r="A153" s="9" t="s">
        <v>1</v>
      </c>
      <c r="B153">
        <v>0.63581799999999999</v>
      </c>
      <c r="C153" s="1">
        <v>0.80129600000000001</v>
      </c>
      <c r="D153" s="2">
        <v>0.70903000000000005</v>
      </c>
      <c r="E153">
        <v>5</v>
      </c>
      <c r="F153" t="s">
        <v>13</v>
      </c>
      <c r="G153" t="s">
        <v>7</v>
      </c>
      <c r="H153" t="s">
        <v>9</v>
      </c>
    </row>
    <row r="154" spans="1:14" x14ac:dyDescent="0.25">
      <c r="A154" s="9" t="s">
        <v>17</v>
      </c>
      <c r="B154">
        <v>0.65476199999999996</v>
      </c>
      <c r="C154" s="1">
        <v>0.65476199999999996</v>
      </c>
      <c r="D154" s="2">
        <v>0.65476199999999996</v>
      </c>
      <c r="E154">
        <v>5</v>
      </c>
      <c r="F154" t="s">
        <v>13</v>
      </c>
      <c r="G154" t="s">
        <v>7</v>
      </c>
      <c r="H154" t="s">
        <v>9</v>
      </c>
    </row>
    <row r="155" spans="1:14" ht="15.75" thickBot="1" x14ac:dyDescent="0.3">
      <c r="A155" s="9"/>
      <c r="L155" s="11" t="s">
        <v>18</v>
      </c>
      <c r="M155" s="11" t="s">
        <v>19</v>
      </c>
      <c r="N155" s="11" t="s">
        <v>20</v>
      </c>
    </row>
    <row r="156" spans="1:14" ht="15.75" thickTop="1" x14ac:dyDescent="0.25">
      <c r="A156" s="9"/>
      <c r="K156" s="6">
        <v>0</v>
      </c>
      <c r="L156" s="1">
        <f t="shared" ref="L156:N158" si="6">(B157+B162+B167+B172+B177)/5</f>
        <v>0.55808939999999996</v>
      </c>
      <c r="M156" s="1">
        <f t="shared" si="6"/>
        <v>0.47054159999999995</v>
      </c>
      <c r="N156" s="1">
        <f t="shared" si="6"/>
        <v>0.51047759999999998</v>
      </c>
    </row>
    <row r="157" spans="1:14" x14ac:dyDescent="0.25">
      <c r="A157" s="9" t="s">
        <v>0</v>
      </c>
      <c r="B157">
        <v>0.57017499999999999</v>
      </c>
      <c r="C157" s="1">
        <v>0.464839</v>
      </c>
      <c r="D157" s="2">
        <v>0.51214700000000002</v>
      </c>
      <c r="E157">
        <v>1</v>
      </c>
      <c r="F157" t="s">
        <v>13</v>
      </c>
      <c r="G157" t="s">
        <v>7</v>
      </c>
      <c r="H157" t="s">
        <v>10</v>
      </c>
      <c r="K157" s="7">
        <v>1</v>
      </c>
      <c r="L157" s="1">
        <f t="shared" si="6"/>
        <v>0.57964079999999996</v>
      </c>
      <c r="M157" s="1">
        <f t="shared" si="6"/>
        <v>0.66184260000000006</v>
      </c>
      <c r="N157" s="1">
        <f t="shared" si="6"/>
        <v>0.61795880000000003</v>
      </c>
    </row>
    <row r="158" spans="1:14" x14ac:dyDescent="0.25">
      <c r="A158" s="9" t="s">
        <v>1</v>
      </c>
      <c r="B158">
        <v>0.58464400000000005</v>
      </c>
      <c r="C158" s="1">
        <v>0.68250500000000003</v>
      </c>
      <c r="D158" s="2">
        <v>0.62979600000000002</v>
      </c>
      <c r="E158">
        <v>1</v>
      </c>
      <c r="F158" t="s">
        <v>13</v>
      </c>
      <c r="G158" t="s">
        <v>7</v>
      </c>
      <c r="H158" t="s">
        <v>10</v>
      </c>
      <c r="K158" s="6" t="s">
        <v>17</v>
      </c>
      <c r="L158" s="1">
        <f t="shared" si="6"/>
        <v>0.57090940000000001</v>
      </c>
      <c r="M158" s="1">
        <f t="shared" si="6"/>
        <v>0.57090940000000001</v>
      </c>
      <c r="N158" s="1">
        <f t="shared" si="6"/>
        <v>0.57090940000000001</v>
      </c>
    </row>
    <row r="159" spans="1:14" x14ac:dyDescent="0.25">
      <c r="A159" s="9" t="s">
        <v>17</v>
      </c>
      <c r="B159">
        <v>0.57903700000000002</v>
      </c>
      <c r="C159" s="1">
        <v>0.57903700000000002</v>
      </c>
      <c r="D159" s="2">
        <v>0.57903700000000002</v>
      </c>
      <c r="E159">
        <v>1</v>
      </c>
      <c r="F159" t="s">
        <v>13</v>
      </c>
      <c r="G159" t="s">
        <v>7</v>
      </c>
      <c r="H159" t="s">
        <v>10</v>
      </c>
      <c r="K159" s="6"/>
      <c r="N159" s="1"/>
    </row>
    <row r="160" spans="1:14" x14ac:dyDescent="0.25">
      <c r="A160" s="9"/>
    </row>
    <row r="161" spans="1:8" x14ac:dyDescent="0.25">
      <c r="A161" s="9"/>
    </row>
    <row r="162" spans="1:8" x14ac:dyDescent="0.25">
      <c r="A162" s="9" t="s">
        <v>0</v>
      </c>
      <c r="B162">
        <v>0.54508199999999996</v>
      </c>
      <c r="C162" s="1">
        <v>0.47556599999999999</v>
      </c>
      <c r="D162" s="2">
        <v>0.50795699999999999</v>
      </c>
      <c r="E162">
        <v>2</v>
      </c>
      <c r="F162" t="s">
        <v>13</v>
      </c>
      <c r="G162" t="s">
        <v>7</v>
      </c>
      <c r="H162" t="s">
        <v>10</v>
      </c>
    </row>
    <row r="163" spans="1:8" x14ac:dyDescent="0.25">
      <c r="A163" s="9" t="s">
        <v>1</v>
      </c>
      <c r="B163">
        <v>0.57364300000000001</v>
      </c>
      <c r="C163" s="1">
        <v>0.64</v>
      </c>
      <c r="D163" s="2">
        <v>0.60500799999999999</v>
      </c>
      <c r="E163">
        <v>2</v>
      </c>
      <c r="F163" t="s">
        <v>13</v>
      </c>
      <c r="G163" t="s">
        <v>7</v>
      </c>
      <c r="H163" t="s">
        <v>10</v>
      </c>
    </row>
    <row r="164" spans="1:8" x14ac:dyDescent="0.25">
      <c r="A164" s="9" t="s">
        <v>17</v>
      </c>
      <c r="B164">
        <v>0.56179100000000004</v>
      </c>
      <c r="C164" s="1">
        <v>0.56179100000000004</v>
      </c>
      <c r="D164" s="2">
        <v>0.56179100000000004</v>
      </c>
      <c r="E164">
        <v>2</v>
      </c>
      <c r="F164" t="s">
        <v>13</v>
      </c>
      <c r="G164" t="s">
        <v>7</v>
      </c>
      <c r="H164" t="s">
        <v>10</v>
      </c>
    </row>
    <row r="165" spans="1:8" x14ac:dyDescent="0.25">
      <c r="A165" s="9"/>
    </row>
    <row r="166" spans="1:8" x14ac:dyDescent="0.25">
      <c r="A166" s="9"/>
    </row>
    <row r="167" spans="1:8" x14ac:dyDescent="0.25">
      <c r="A167" s="9" t="s">
        <v>0</v>
      </c>
      <c r="B167">
        <v>0.58967000000000003</v>
      </c>
      <c r="C167" s="1">
        <v>0.489869</v>
      </c>
      <c r="D167" s="2">
        <v>0.53515599999999997</v>
      </c>
      <c r="E167">
        <v>3</v>
      </c>
      <c r="F167" t="s">
        <v>13</v>
      </c>
      <c r="G167" t="s">
        <v>7</v>
      </c>
      <c r="H167" t="s">
        <v>10</v>
      </c>
    </row>
    <row r="168" spans="1:8" x14ac:dyDescent="0.25">
      <c r="A168" s="9" t="s">
        <v>1</v>
      </c>
      <c r="B168">
        <v>0.59887500000000005</v>
      </c>
      <c r="C168" s="1">
        <v>0.69081099999999995</v>
      </c>
      <c r="D168" s="2">
        <v>0.64156599999999997</v>
      </c>
      <c r="E168">
        <v>3</v>
      </c>
      <c r="F168" t="s">
        <v>13</v>
      </c>
      <c r="G168" t="s">
        <v>7</v>
      </c>
      <c r="H168" t="s">
        <v>10</v>
      </c>
    </row>
    <row r="169" spans="1:8" x14ac:dyDescent="0.25">
      <c r="A169" s="9" t="s">
        <v>17</v>
      </c>
      <c r="B169">
        <v>0.59523800000000004</v>
      </c>
      <c r="C169" s="1">
        <v>0.59523800000000004</v>
      </c>
      <c r="D169" s="2">
        <v>0.59523800000000004</v>
      </c>
      <c r="E169">
        <v>3</v>
      </c>
      <c r="F169" t="s">
        <v>13</v>
      </c>
      <c r="G169" t="s">
        <v>7</v>
      </c>
      <c r="H169" t="s">
        <v>10</v>
      </c>
    </row>
    <row r="170" spans="1:8" x14ac:dyDescent="0.25">
      <c r="A170" s="9"/>
    </row>
    <row r="171" spans="1:8" x14ac:dyDescent="0.25">
      <c r="A171" s="9"/>
    </row>
    <row r="172" spans="1:8" x14ac:dyDescent="0.25">
      <c r="A172" s="9" t="s">
        <v>0</v>
      </c>
      <c r="B172">
        <v>0.55282200000000004</v>
      </c>
      <c r="C172" s="1">
        <v>0.455847</v>
      </c>
      <c r="D172" s="2">
        <v>0.49967299999999998</v>
      </c>
      <c r="E172">
        <v>4</v>
      </c>
      <c r="F172" t="s">
        <v>13</v>
      </c>
      <c r="G172" t="s">
        <v>7</v>
      </c>
      <c r="H172" t="s">
        <v>10</v>
      </c>
    </row>
    <row r="173" spans="1:8" x14ac:dyDescent="0.25">
      <c r="A173" s="9" t="s">
        <v>1</v>
      </c>
      <c r="B173">
        <v>0.57502299999999995</v>
      </c>
      <c r="C173" s="1">
        <v>0.66630699999999998</v>
      </c>
      <c r="D173" s="2">
        <v>0.617309</v>
      </c>
      <c r="E173">
        <v>4</v>
      </c>
      <c r="F173" t="s">
        <v>13</v>
      </c>
      <c r="G173" t="s">
        <v>7</v>
      </c>
      <c r="H173" t="s">
        <v>10</v>
      </c>
    </row>
    <row r="174" spans="1:8" x14ac:dyDescent="0.25">
      <c r="A174" s="9" t="s">
        <v>17</v>
      </c>
      <c r="B174">
        <v>0.56632700000000002</v>
      </c>
      <c r="C174" s="1">
        <v>0.56632700000000002</v>
      </c>
      <c r="D174" s="2">
        <v>0.56632700000000002</v>
      </c>
      <c r="E174">
        <v>4</v>
      </c>
      <c r="F174" t="s">
        <v>13</v>
      </c>
      <c r="G174" t="s">
        <v>7</v>
      </c>
      <c r="H174" t="s">
        <v>10</v>
      </c>
    </row>
    <row r="175" spans="1:8" x14ac:dyDescent="0.25">
      <c r="A175" s="9"/>
    </row>
    <row r="176" spans="1:8" x14ac:dyDescent="0.25">
      <c r="A176" s="9"/>
    </row>
    <row r="177" spans="1:14" x14ac:dyDescent="0.25">
      <c r="A177" s="9" t="s">
        <v>0</v>
      </c>
      <c r="B177">
        <v>0.532698</v>
      </c>
      <c r="C177" s="1">
        <v>0.46658699999999997</v>
      </c>
      <c r="D177" s="2">
        <v>0.49745499999999998</v>
      </c>
      <c r="E177">
        <v>5</v>
      </c>
      <c r="F177" t="s">
        <v>13</v>
      </c>
      <c r="G177" t="s">
        <v>7</v>
      </c>
      <c r="H177" t="s">
        <v>10</v>
      </c>
    </row>
    <row r="178" spans="1:14" x14ac:dyDescent="0.25">
      <c r="A178" s="9" t="s">
        <v>1</v>
      </c>
      <c r="B178">
        <v>0.56601900000000005</v>
      </c>
      <c r="C178" s="1">
        <v>0.62958999999999998</v>
      </c>
      <c r="D178" s="2">
        <v>0.59611499999999995</v>
      </c>
      <c r="E178">
        <v>5</v>
      </c>
      <c r="F178" t="s">
        <v>13</v>
      </c>
      <c r="G178" t="s">
        <v>7</v>
      </c>
      <c r="H178" t="s">
        <v>10</v>
      </c>
    </row>
    <row r="179" spans="1:14" x14ac:dyDescent="0.25">
      <c r="A179" s="9" t="s">
        <v>17</v>
      </c>
      <c r="B179">
        <v>0.55215400000000003</v>
      </c>
      <c r="C179" s="1">
        <v>0.55215400000000003</v>
      </c>
      <c r="D179" s="2">
        <v>0.55215400000000003</v>
      </c>
      <c r="E179">
        <v>5</v>
      </c>
      <c r="F179" t="s">
        <v>13</v>
      </c>
      <c r="G179" t="s">
        <v>7</v>
      </c>
      <c r="H179" t="s">
        <v>10</v>
      </c>
    </row>
    <row r="180" spans="1:14" ht="15.75" thickBot="1" x14ac:dyDescent="0.3">
      <c r="A180" s="9"/>
      <c r="L180" s="11" t="s">
        <v>18</v>
      </c>
      <c r="M180" s="11" t="s">
        <v>19</v>
      </c>
      <c r="N180" s="11" t="s">
        <v>20</v>
      </c>
    </row>
    <row r="181" spans="1:14" ht="15.75" thickTop="1" x14ac:dyDescent="0.25">
      <c r="A181" s="9"/>
      <c r="K181" s="6">
        <v>0</v>
      </c>
      <c r="L181" s="1">
        <f t="shared" ref="L181:N183" si="7">(B182+B187+B192+B197+B202)/5</f>
        <v>0.55504220000000004</v>
      </c>
      <c r="M181" s="1">
        <f t="shared" si="7"/>
        <v>0.48198580000000002</v>
      </c>
      <c r="N181" s="1">
        <f t="shared" si="7"/>
        <v>0.51578900000000005</v>
      </c>
    </row>
    <row r="182" spans="1:14" x14ac:dyDescent="0.25">
      <c r="A182" s="9" t="s">
        <v>0</v>
      </c>
      <c r="B182">
        <v>0.58487900000000004</v>
      </c>
      <c r="C182" s="1">
        <v>0.48867699999999997</v>
      </c>
      <c r="D182" s="2">
        <v>0.53246800000000005</v>
      </c>
      <c r="E182">
        <v>1</v>
      </c>
      <c r="F182" t="s">
        <v>13</v>
      </c>
      <c r="G182" t="s">
        <v>7</v>
      </c>
      <c r="H182" t="s">
        <v>11</v>
      </c>
      <c r="K182" s="7">
        <v>1</v>
      </c>
      <c r="L182" s="1">
        <f t="shared" si="7"/>
        <v>0.58030300000000001</v>
      </c>
      <c r="M182" s="1">
        <f t="shared" si="7"/>
        <v>0.64930240000000006</v>
      </c>
      <c r="N182" s="1">
        <f t="shared" si="7"/>
        <v>0.61277559999999998</v>
      </c>
    </row>
    <row r="183" spans="1:14" x14ac:dyDescent="0.25">
      <c r="A183" s="9" t="s">
        <v>1</v>
      </c>
      <c r="B183">
        <v>0.59680500000000003</v>
      </c>
      <c r="C183" s="1">
        <v>0.68574500000000005</v>
      </c>
      <c r="D183" s="2">
        <v>0.63819099999999995</v>
      </c>
      <c r="E183">
        <v>1</v>
      </c>
      <c r="F183" t="s">
        <v>13</v>
      </c>
      <c r="G183" t="s">
        <v>7</v>
      </c>
      <c r="H183" t="s">
        <v>11</v>
      </c>
      <c r="K183" s="6" t="s">
        <v>17</v>
      </c>
      <c r="L183" s="1">
        <f t="shared" si="7"/>
        <v>0.569774</v>
      </c>
      <c r="M183" s="1">
        <f t="shared" si="7"/>
        <v>0.569774</v>
      </c>
      <c r="N183" s="1">
        <f t="shared" si="7"/>
        <v>0.569774</v>
      </c>
    </row>
    <row r="184" spans="1:14" x14ac:dyDescent="0.25">
      <c r="A184" s="9" t="s">
        <v>17</v>
      </c>
      <c r="B184">
        <v>0.59206800000000004</v>
      </c>
      <c r="C184" s="1">
        <v>0.59206800000000004</v>
      </c>
      <c r="D184" s="2">
        <v>0.59206800000000004</v>
      </c>
      <c r="E184">
        <v>1</v>
      </c>
      <c r="F184" t="s">
        <v>13</v>
      </c>
      <c r="G184" t="s">
        <v>7</v>
      </c>
      <c r="H184" t="s">
        <v>11</v>
      </c>
      <c r="K184" s="6"/>
      <c r="N184" s="1"/>
    </row>
    <row r="185" spans="1:14" x14ac:dyDescent="0.25">
      <c r="A185" s="9"/>
    </row>
    <row r="186" spans="1:14" x14ac:dyDescent="0.25">
      <c r="A186" s="9"/>
    </row>
    <row r="187" spans="1:14" x14ac:dyDescent="0.25">
      <c r="A187" s="9" t="s">
        <v>0</v>
      </c>
      <c r="B187">
        <v>0.531088</v>
      </c>
      <c r="C187" s="1">
        <v>0.48867699999999997</v>
      </c>
      <c r="D187" s="2">
        <v>0.50900100000000004</v>
      </c>
      <c r="E187">
        <v>2</v>
      </c>
      <c r="F187" t="s">
        <v>13</v>
      </c>
      <c r="G187" t="s">
        <v>7</v>
      </c>
      <c r="H187" t="s">
        <v>11</v>
      </c>
    </row>
    <row r="188" spans="1:14" x14ac:dyDescent="0.25">
      <c r="A188" s="9" t="s">
        <v>1</v>
      </c>
      <c r="B188">
        <v>0.56754000000000004</v>
      </c>
      <c r="C188" s="1">
        <v>0.608649</v>
      </c>
      <c r="D188" s="2">
        <v>0.58737600000000001</v>
      </c>
      <c r="E188">
        <v>2</v>
      </c>
      <c r="F188" t="s">
        <v>13</v>
      </c>
      <c r="G188" t="s">
        <v>7</v>
      </c>
      <c r="H188" t="s">
        <v>11</v>
      </c>
    </row>
    <row r="189" spans="1:14" x14ac:dyDescent="0.25">
      <c r="A189" s="9" t="s">
        <v>17</v>
      </c>
      <c r="B189">
        <v>0.55158700000000005</v>
      </c>
      <c r="C189" s="1">
        <v>0.55158700000000005</v>
      </c>
      <c r="D189" s="2">
        <v>0.55158700000000005</v>
      </c>
      <c r="E189">
        <v>2</v>
      </c>
      <c r="F189" t="s">
        <v>13</v>
      </c>
      <c r="G189" t="s">
        <v>7</v>
      </c>
      <c r="H189" t="s">
        <v>11</v>
      </c>
    </row>
    <row r="190" spans="1:14" x14ac:dyDescent="0.25">
      <c r="A190" s="9"/>
    </row>
    <row r="191" spans="1:14" x14ac:dyDescent="0.25">
      <c r="A191" s="9"/>
    </row>
    <row r="192" spans="1:14" x14ac:dyDescent="0.25">
      <c r="A192" s="9" t="s">
        <v>0</v>
      </c>
      <c r="B192">
        <v>0.57278899999999999</v>
      </c>
      <c r="C192" s="1">
        <v>0.50178800000000001</v>
      </c>
      <c r="D192" s="2">
        <v>0.53494299999999995</v>
      </c>
      <c r="E192">
        <v>3</v>
      </c>
      <c r="F192" t="s">
        <v>13</v>
      </c>
      <c r="G192" t="s">
        <v>7</v>
      </c>
      <c r="H192" t="s">
        <v>11</v>
      </c>
    </row>
    <row r="193" spans="1:8" x14ac:dyDescent="0.25">
      <c r="A193" s="9" t="s">
        <v>1</v>
      </c>
      <c r="B193">
        <v>0.59377999999999997</v>
      </c>
      <c r="C193" s="1">
        <v>0.66054100000000004</v>
      </c>
      <c r="D193" s="2">
        <v>0.62538400000000005</v>
      </c>
      <c r="E193">
        <v>3</v>
      </c>
      <c r="F193" t="s">
        <v>13</v>
      </c>
      <c r="G193" t="s">
        <v>7</v>
      </c>
      <c r="H193" t="s">
        <v>11</v>
      </c>
    </row>
    <row r="194" spans="1:8" x14ac:dyDescent="0.25">
      <c r="A194" s="9" t="s">
        <v>17</v>
      </c>
      <c r="B194">
        <v>0.58503400000000005</v>
      </c>
      <c r="C194" s="1">
        <v>0.58503400000000005</v>
      </c>
      <c r="D194" s="2">
        <v>0.58503400000000005</v>
      </c>
      <c r="E194">
        <v>3</v>
      </c>
      <c r="F194" t="s">
        <v>13</v>
      </c>
      <c r="G194" t="s">
        <v>7</v>
      </c>
      <c r="H194" t="s">
        <v>11</v>
      </c>
    </row>
    <row r="195" spans="1:8" x14ac:dyDescent="0.25">
      <c r="A195" s="9"/>
    </row>
    <row r="196" spans="1:8" x14ac:dyDescent="0.25">
      <c r="A196" s="9"/>
    </row>
    <row r="197" spans="1:8" x14ac:dyDescent="0.25">
      <c r="A197" s="9" t="s">
        <v>0</v>
      </c>
      <c r="B197">
        <v>0.546099</v>
      </c>
      <c r="C197" s="1">
        <v>0.45942699999999997</v>
      </c>
      <c r="D197" s="2">
        <v>0.49902800000000003</v>
      </c>
      <c r="E197">
        <v>4</v>
      </c>
      <c r="F197" t="s">
        <v>13</v>
      </c>
      <c r="G197" t="s">
        <v>7</v>
      </c>
      <c r="H197" t="s">
        <v>11</v>
      </c>
    </row>
    <row r="198" spans="1:8" x14ac:dyDescent="0.25">
      <c r="A198" s="9" t="s">
        <v>1</v>
      </c>
      <c r="B198">
        <v>0.57223800000000002</v>
      </c>
      <c r="C198" s="1">
        <v>0.65442800000000001</v>
      </c>
      <c r="D198" s="2">
        <v>0.61057899999999998</v>
      </c>
      <c r="E198">
        <v>4</v>
      </c>
      <c r="F198" t="s">
        <v>13</v>
      </c>
      <c r="G198" t="s">
        <v>7</v>
      </c>
      <c r="H198" t="s">
        <v>11</v>
      </c>
    </row>
    <row r="199" spans="1:8" x14ac:dyDescent="0.25">
      <c r="A199" s="9" t="s">
        <v>17</v>
      </c>
      <c r="B199">
        <v>0.56179100000000004</v>
      </c>
      <c r="C199" s="1">
        <v>0.56179100000000004</v>
      </c>
      <c r="D199" s="2">
        <v>0.56179100000000004</v>
      </c>
      <c r="E199">
        <v>4</v>
      </c>
      <c r="F199" t="s">
        <v>13</v>
      </c>
      <c r="G199" t="s">
        <v>7</v>
      </c>
      <c r="H199" t="s">
        <v>11</v>
      </c>
    </row>
    <row r="200" spans="1:8" x14ac:dyDescent="0.25">
      <c r="A200" s="9"/>
    </row>
    <row r="201" spans="1:8" x14ac:dyDescent="0.25">
      <c r="A201" s="9"/>
    </row>
    <row r="202" spans="1:8" x14ac:dyDescent="0.25">
      <c r="A202" s="9" t="s">
        <v>0</v>
      </c>
      <c r="B202">
        <v>0.54035599999999995</v>
      </c>
      <c r="C202" s="1">
        <v>0.47136</v>
      </c>
      <c r="D202" s="2">
        <v>0.50350499999999998</v>
      </c>
      <c r="E202">
        <v>5</v>
      </c>
      <c r="F202" t="s">
        <v>13</v>
      </c>
      <c r="G202" t="s">
        <v>7</v>
      </c>
      <c r="H202" t="s">
        <v>11</v>
      </c>
    </row>
    <row r="203" spans="1:8" x14ac:dyDescent="0.25">
      <c r="A203" s="9" t="s">
        <v>1</v>
      </c>
      <c r="B203">
        <v>0.57115199999999999</v>
      </c>
      <c r="C203" s="1">
        <v>0.63714899999999997</v>
      </c>
      <c r="D203" s="2">
        <v>0.60234799999999999</v>
      </c>
      <c r="E203">
        <v>5</v>
      </c>
      <c r="F203" t="s">
        <v>13</v>
      </c>
      <c r="G203" t="s">
        <v>7</v>
      </c>
      <c r="H203" t="s">
        <v>11</v>
      </c>
    </row>
    <row r="204" spans="1:8" x14ac:dyDescent="0.25">
      <c r="A204" s="9" t="s">
        <v>17</v>
      </c>
      <c r="B204">
        <v>0.55839000000000005</v>
      </c>
      <c r="C204" s="1">
        <v>0.55839000000000005</v>
      </c>
      <c r="D204" s="2">
        <v>0.55839000000000005</v>
      </c>
      <c r="E204">
        <v>5</v>
      </c>
      <c r="F204" t="s">
        <v>13</v>
      </c>
      <c r="G204" t="s">
        <v>7</v>
      </c>
      <c r="H204" t="s">
        <v>11</v>
      </c>
    </row>
    <row r="205" spans="1:8" x14ac:dyDescent="0.25">
      <c r="A205" s="9"/>
    </row>
    <row r="206" spans="1:8" x14ac:dyDescent="0.25">
      <c r="A206" s="9"/>
    </row>
    <row r="207" spans="1:8" x14ac:dyDescent="0.25">
      <c r="A207"/>
    </row>
    <row r="208" spans="1:8" x14ac:dyDescent="0.25">
      <c r="A208"/>
    </row>
    <row r="209" spans="1:14" ht="15.75" thickBot="1" x14ac:dyDescent="0.3">
      <c r="A209" s="8"/>
      <c r="L209" s="11" t="s">
        <v>18</v>
      </c>
      <c r="M209" s="11" t="s">
        <v>19</v>
      </c>
      <c r="N209" s="11" t="s">
        <v>20</v>
      </c>
    </row>
    <row r="210" spans="1:14" ht="15.75" thickTop="1" x14ac:dyDescent="0.25">
      <c r="A210" s="9"/>
      <c r="B210" s="4" t="s">
        <v>18</v>
      </c>
      <c r="C210" s="4" t="s">
        <v>19</v>
      </c>
      <c r="D210" s="4" t="s">
        <v>20</v>
      </c>
      <c r="E210" s="4" t="s">
        <v>6</v>
      </c>
      <c r="F210" s="4" t="s">
        <v>3</v>
      </c>
      <c r="G210" s="5" t="s">
        <v>4</v>
      </c>
      <c r="H210" s="5" t="s">
        <v>7</v>
      </c>
      <c r="K210" s="6">
        <v>0</v>
      </c>
      <c r="L210" s="1">
        <f t="shared" ref="L210:N212" si="8">(B211+B216+B221+B226+B231)/5</f>
        <v>0.95125959999999998</v>
      </c>
      <c r="M210" s="1">
        <f t="shared" si="8"/>
        <v>0.43667739999999994</v>
      </c>
      <c r="N210" s="1">
        <f t="shared" si="8"/>
        <v>0.59852480000000008</v>
      </c>
    </row>
    <row r="211" spans="1:14" x14ac:dyDescent="0.25">
      <c r="A211" s="9" t="s">
        <v>0</v>
      </c>
      <c r="B211">
        <v>0.95538100000000004</v>
      </c>
      <c r="C211" s="1">
        <v>0.43385000000000001</v>
      </c>
      <c r="D211" s="2">
        <v>0.59672099999999995</v>
      </c>
      <c r="E211">
        <v>1</v>
      </c>
      <c r="F211" t="s">
        <v>14</v>
      </c>
      <c r="G211" t="s">
        <v>7</v>
      </c>
      <c r="H211" t="s">
        <v>12</v>
      </c>
      <c r="K211" s="7">
        <v>1</v>
      </c>
      <c r="L211" s="1">
        <f t="shared" si="8"/>
        <v>0.65749419999999992</v>
      </c>
      <c r="M211" s="1">
        <f t="shared" si="8"/>
        <v>0.979688</v>
      </c>
      <c r="N211" s="1">
        <f t="shared" si="8"/>
        <v>0.78688199999999997</v>
      </c>
    </row>
    <row r="212" spans="1:14" x14ac:dyDescent="0.25">
      <c r="A212" s="9" t="s">
        <v>1</v>
      </c>
      <c r="B212">
        <v>0.65679200000000004</v>
      </c>
      <c r="C212" s="1">
        <v>0.98164099999999999</v>
      </c>
      <c r="D212" s="2">
        <v>0.78701299999999996</v>
      </c>
      <c r="E212">
        <v>1</v>
      </c>
      <c r="F212" t="s">
        <v>14</v>
      </c>
      <c r="G212" t="s">
        <v>7</v>
      </c>
      <c r="H212" t="s">
        <v>12</v>
      </c>
      <c r="K212" s="6" t="s">
        <v>17</v>
      </c>
      <c r="L212" s="1">
        <f t="shared" si="8"/>
        <v>0.72157359999999993</v>
      </c>
      <c r="M212" s="1">
        <f t="shared" si="8"/>
        <v>0.72157359999999993</v>
      </c>
      <c r="N212" s="1">
        <f t="shared" si="8"/>
        <v>0.72157359999999993</v>
      </c>
    </row>
    <row r="213" spans="1:14" x14ac:dyDescent="0.25">
      <c r="A213" s="9" t="s">
        <v>17</v>
      </c>
      <c r="B213">
        <v>0.72124600000000005</v>
      </c>
      <c r="C213" s="1">
        <v>0.72124600000000005</v>
      </c>
      <c r="D213" s="2">
        <v>0.72124600000000005</v>
      </c>
      <c r="E213">
        <v>1</v>
      </c>
      <c r="F213" t="s">
        <v>14</v>
      </c>
      <c r="G213" t="s">
        <v>7</v>
      </c>
      <c r="H213" t="s">
        <v>12</v>
      </c>
      <c r="K213" s="6"/>
      <c r="N213" s="1"/>
    </row>
    <row r="214" spans="1:14" x14ac:dyDescent="0.25">
      <c r="A214" s="9"/>
    </row>
    <row r="215" spans="1:14" x14ac:dyDescent="0.25">
      <c r="A215" s="9"/>
    </row>
    <row r="216" spans="1:14" x14ac:dyDescent="0.25">
      <c r="A216" s="9" t="s">
        <v>0</v>
      </c>
      <c r="B216">
        <v>0.94923900000000005</v>
      </c>
      <c r="C216" s="1">
        <v>0.44576900000000003</v>
      </c>
      <c r="D216" s="2">
        <v>0.60665000000000002</v>
      </c>
      <c r="E216">
        <v>2</v>
      </c>
      <c r="F216" t="s">
        <v>14</v>
      </c>
      <c r="G216" t="s">
        <v>7</v>
      </c>
      <c r="H216" t="s">
        <v>12</v>
      </c>
    </row>
    <row r="217" spans="1:14" x14ac:dyDescent="0.25">
      <c r="A217" s="9" t="s">
        <v>1</v>
      </c>
      <c r="B217">
        <v>0.66058399999999995</v>
      </c>
      <c r="C217" s="1">
        <v>0.97837799999999997</v>
      </c>
      <c r="D217" s="2">
        <v>0.78867100000000001</v>
      </c>
      <c r="E217">
        <v>2</v>
      </c>
      <c r="F217" t="s">
        <v>14</v>
      </c>
      <c r="G217" t="s">
        <v>7</v>
      </c>
      <c r="H217" t="s">
        <v>12</v>
      </c>
    </row>
    <row r="218" spans="1:14" x14ac:dyDescent="0.25">
      <c r="A218" s="9" t="s">
        <v>17</v>
      </c>
      <c r="B218">
        <v>0.72505699999999995</v>
      </c>
      <c r="C218" s="1">
        <v>0.72505699999999995</v>
      </c>
      <c r="D218" s="2">
        <v>0.72505699999999995</v>
      </c>
      <c r="E218">
        <v>2</v>
      </c>
      <c r="F218" t="s">
        <v>14</v>
      </c>
      <c r="G218" t="s">
        <v>7</v>
      </c>
      <c r="H218" t="s">
        <v>12</v>
      </c>
    </row>
    <row r="219" spans="1:14" x14ac:dyDescent="0.25">
      <c r="A219" s="9"/>
    </row>
    <row r="220" spans="1:14" x14ac:dyDescent="0.25">
      <c r="A220" s="9"/>
    </row>
    <row r="221" spans="1:14" x14ac:dyDescent="0.25">
      <c r="A221" s="9" t="s">
        <v>0</v>
      </c>
      <c r="B221">
        <v>0.94884900000000005</v>
      </c>
      <c r="C221" s="1">
        <v>0.442193</v>
      </c>
      <c r="D221" s="2">
        <v>0.60325200000000001</v>
      </c>
      <c r="E221">
        <v>3</v>
      </c>
      <c r="F221" t="s">
        <v>14</v>
      </c>
      <c r="G221" t="s">
        <v>7</v>
      </c>
      <c r="H221" t="s">
        <v>12</v>
      </c>
    </row>
    <row r="222" spans="1:14" x14ac:dyDescent="0.25">
      <c r="A222" s="9" t="s">
        <v>1</v>
      </c>
      <c r="B222">
        <v>0.65914099999999998</v>
      </c>
      <c r="C222" s="1">
        <v>0.97837799999999997</v>
      </c>
      <c r="D222" s="2">
        <v>0.78764100000000004</v>
      </c>
      <c r="E222">
        <v>3</v>
      </c>
      <c r="F222" t="s">
        <v>14</v>
      </c>
      <c r="G222" t="s">
        <v>7</v>
      </c>
      <c r="H222" t="s">
        <v>12</v>
      </c>
    </row>
    <row r="223" spans="1:14" x14ac:dyDescent="0.25">
      <c r="A223" s="9" t="s">
        <v>17</v>
      </c>
      <c r="B223">
        <v>0.723356</v>
      </c>
      <c r="C223" s="1">
        <v>0.723356</v>
      </c>
      <c r="D223" s="2">
        <v>0.723356</v>
      </c>
      <c r="E223">
        <v>3</v>
      </c>
      <c r="F223" t="s">
        <v>14</v>
      </c>
      <c r="G223" t="s">
        <v>7</v>
      </c>
      <c r="H223" t="s">
        <v>12</v>
      </c>
    </row>
    <row r="224" spans="1:14" x14ac:dyDescent="0.25">
      <c r="A224" s="9"/>
    </row>
    <row r="225" spans="1:14" x14ac:dyDescent="0.25">
      <c r="A225" s="9"/>
    </row>
    <row r="226" spans="1:14" x14ac:dyDescent="0.25">
      <c r="A226" s="9" t="s">
        <v>0</v>
      </c>
      <c r="B226">
        <v>0.94315199999999999</v>
      </c>
      <c r="C226" s="1">
        <v>0.43556099999999998</v>
      </c>
      <c r="D226" s="2">
        <v>0.59591799999999995</v>
      </c>
      <c r="E226">
        <v>4</v>
      </c>
      <c r="F226" t="s">
        <v>14</v>
      </c>
      <c r="G226" t="s">
        <v>7</v>
      </c>
      <c r="H226" t="s">
        <v>12</v>
      </c>
    </row>
    <row r="227" spans="1:14" x14ac:dyDescent="0.25">
      <c r="A227" s="9" t="s">
        <v>1</v>
      </c>
      <c r="B227">
        <v>0.65649999999999997</v>
      </c>
      <c r="C227" s="1">
        <v>0.97624200000000005</v>
      </c>
      <c r="D227" s="2">
        <v>0.78506299999999996</v>
      </c>
      <c r="E227">
        <v>4</v>
      </c>
      <c r="F227" t="s">
        <v>14</v>
      </c>
      <c r="G227" t="s">
        <v>7</v>
      </c>
      <c r="H227" t="s">
        <v>12</v>
      </c>
    </row>
    <row r="228" spans="1:14" x14ac:dyDescent="0.25">
      <c r="A228" s="9" t="s">
        <v>17</v>
      </c>
      <c r="B228">
        <v>0.71938800000000003</v>
      </c>
      <c r="C228" s="1">
        <v>0.71938800000000003</v>
      </c>
      <c r="D228" s="2">
        <v>0.71938800000000003</v>
      </c>
      <c r="E228">
        <v>4</v>
      </c>
      <c r="F228" t="s">
        <v>14</v>
      </c>
      <c r="G228" t="s">
        <v>7</v>
      </c>
      <c r="H228" t="s">
        <v>12</v>
      </c>
    </row>
    <row r="229" spans="1:14" x14ac:dyDescent="0.25">
      <c r="A229" s="9"/>
    </row>
    <row r="230" spans="1:14" x14ac:dyDescent="0.25">
      <c r="A230" s="9"/>
    </row>
    <row r="231" spans="1:14" x14ac:dyDescent="0.25">
      <c r="A231" s="9" t="s">
        <v>0</v>
      </c>
      <c r="B231">
        <v>0.959677</v>
      </c>
      <c r="C231" s="1">
        <v>0.426014</v>
      </c>
      <c r="D231" s="2">
        <v>0.59008300000000002</v>
      </c>
      <c r="E231">
        <v>5</v>
      </c>
      <c r="F231" t="s">
        <v>14</v>
      </c>
      <c r="G231" t="s">
        <v>7</v>
      </c>
      <c r="H231" t="s">
        <v>12</v>
      </c>
    </row>
    <row r="232" spans="1:14" x14ac:dyDescent="0.25">
      <c r="A232" s="9" t="s">
        <v>1</v>
      </c>
      <c r="B232">
        <v>0.65445399999999998</v>
      </c>
      <c r="C232" s="1">
        <v>0.98380100000000004</v>
      </c>
      <c r="D232" s="2">
        <v>0.786022</v>
      </c>
      <c r="E232">
        <v>5</v>
      </c>
      <c r="F232" t="s">
        <v>14</v>
      </c>
      <c r="G232" t="s">
        <v>7</v>
      </c>
      <c r="H232" t="s">
        <v>12</v>
      </c>
    </row>
    <row r="233" spans="1:14" x14ac:dyDescent="0.25">
      <c r="A233" s="9" t="s">
        <v>17</v>
      </c>
      <c r="B233">
        <v>0.71882100000000004</v>
      </c>
      <c r="C233" s="1">
        <v>0.71882100000000004</v>
      </c>
      <c r="D233" s="2">
        <v>0.71882100000000004</v>
      </c>
      <c r="E233">
        <v>5</v>
      </c>
      <c r="F233" t="s">
        <v>14</v>
      </c>
      <c r="G233" t="s">
        <v>7</v>
      </c>
      <c r="H233" t="s">
        <v>12</v>
      </c>
    </row>
    <row r="234" spans="1:14" ht="15.75" thickBot="1" x14ac:dyDescent="0.3">
      <c r="A234" s="9"/>
      <c r="L234" s="11" t="s">
        <v>18</v>
      </c>
      <c r="M234" s="11" t="s">
        <v>19</v>
      </c>
      <c r="N234" s="11" t="s">
        <v>20</v>
      </c>
    </row>
    <row r="235" spans="1:14" ht="15.75" thickTop="1" x14ac:dyDescent="0.25">
      <c r="A235" s="9"/>
      <c r="K235" s="6">
        <v>0</v>
      </c>
      <c r="L235" s="1">
        <f t="shared" ref="L235:N237" si="9">(B236+B241+B246+B251+B256)/5</f>
        <v>0.9469516</v>
      </c>
      <c r="M235" s="1">
        <f t="shared" si="9"/>
        <v>0.43786979999999998</v>
      </c>
      <c r="N235" s="1">
        <f t="shared" si="9"/>
        <v>0.59878220000000004</v>
      </c>
    </row>
    <row r="236" spans="1:14" x14ac:dyDescent="0.25">
      <c r="A236" s="9" t="s">
        <v>0</v>
      </c>
      <c r="B236">
        <v>0.94791700000000001</v>
      </c>
      <c r="C236" s="1">
        <v>0.43385000000000001</v>
      </c>
      <c r="D236" s="2">
        <v>0.59525799999999995</v>
      </c>
      <c r="E236">
        <v>1</v>
      </c>
      <c r="F236" t="s">
        <v>14</v>
      </c>
      <c r="G236" t="s">
        <v>7</v>
      </c>
      <c r="H236" t="s">
        <v>9</v>
      </c>
      <c r="K236" s="7">
        <v>1</v>
      </c>
      <c r="L236" s="1">
        <f t="shared" si="9"/>
        <v>0.65752659999999996</v>
      </c>
      <c r="M236" s="1">
        <f t="shared" si="9"/>
        <v>0.97774339999999993</v>
      </c>
      <c r="N236" s="1">
        <f t="shared" si="9"/>
        <v>0.786277</v>
      </c>
    </row>
    <row r="237" spans="1:14" x14ac:dyDescent="0.25">
      <c r="A237" s="9" t="s">
        <v>1</v>
      </c>
      <c r="B237">
        <v>0.65604600000000002</v>
      </c>
      <c r="C237" s="1">
        <v>0.97840199999999999</v>
      </c>
      <c r="D237" s="2">
        <v>0.78543600000000002</v>
      </c>
      <c r="E237">
        <v>1</v>
      </c>
      <c r="F237" t="s">
        <v>14</v>
      </c>
      <c r="G237" t="s">
        <v>7</v>
      </c>
      <c r="H237" t="s">
        <v>9</v>
      </c>
      <c r="K237" s="6" t="s">
        <v>17</v>
      </c>
      <c r="L237" s="1">
        <f t="shared" si="9"/>
        <v>0.72112039999999999</v>
      </c>
      <c r="M237" s="1">
        <f t="shared" si="9"/>
        <v>0.72112039999999999</v>
      </c>
      <c r="N237" s="1">
        <f t="shared" si="9"/>
        <v>0.72112039999999999</v>
      </c>
    </row>
    <row r="238" spans="1:14" x14ac:dyDescent="0.25">
      <c r="A238" s="9" t="s">
        <v>17</v>
      </c>
      <c r="B238">
        <v>0.71954700000000005</v>
      </c>
      <c r="C238" s="1">
        <v>0.71954700000000005</v>
      </c>
      <c r="D238" s="2">
        <v>0.71954700000000005</v>
      </c>
      <c r="E238">
        <v>1</v>
      </c>
      <c r="F238" t="s">
        <v>14</v>
      </c>
      <c r="G238" t="s">
        <v>7</v>
      </c>
      <c r="H238" t="s">
        <v>9</v>
      </c>
      <c r="K238" s="7"/>
      <c r="N238" s="1"/>
    </row>
    <row r="239" spans="1:14" x14ac:dyDescent="0.25">
      <c r="A239" s="9"/>
      <c r="K239" s="6"/>
      <c r="N239" s="1"/>
    </row>
    <row r="240" spans="1:14" x14ac:dyDescent="0.25">
      <c r="A240" s="9"/>
    </row>
    <row r="241" spans="1:8" x14ac:dyDescent="0.25">
      <c r="A241" s="9" t="s">
        <v>0</v>
      </c>
      <c r="B241">
        <v>0.94710300000000003</v>
      </c>
      <c r="C241" s="1">
        <v>0.44815300000000002</v>
      </c>
      <c r="D241" s="2">
        <v>0.60841400000000001</v>
      </c>
      <c r="E241">
        <v>2</v>
      </c>
      <c r="F241" t="s">
        <v>14</v>
      </c>
      <c r="G241" t="s">
        <v>7</v>
      </c>
      <c r="H241" t="s">
        <v>9</v>
      </c>
    </row>
    <row r="242" spans="1:8" x14ac:dyDescent="0.25">
      <c r="A242" s="9" t="s">
        <v>1</v>
      </c>
      <c r="B242">
        <v>0.66130199999999995</v>
      </c>
      <c r="C242" s="1">
        <v>0.97729699999999997</v>
      </c>
      <c r="D242" s="2">
        <v>0.78883099999999995</v>
      </c>
      <c r="E242">
        <v>2</v>
      </c>
      <c r="F242" t="s">
        <v>14</v>
      </c>
      <c r="G242" t="s">
        <v>7</v>
      </c>
      <c r="H242" t="s">
        <v>9</v>
      </c>
    </row>
    <row r="243" spans="1:8" x14ac:dyDescent="0.25">
      <c r="A243" s="9" t="s">
        <v>17</v>
      </c>
      <c r="B243">
        <v>0.72562400000000005</v>
      </c>
      <c r="C243" s="1">
        <v>0.72562400000000005</v>
      </c>
      <c r="D243" s="2">
        <v>0.72562400000000005</v>
      </c>
      <c r="E243">
        <v>2</v>
      </c>
      <c r="F243" t="s">
        <v>14</v>
      </c>
      <c r="G243" t="s">
        <v>7</v>
      </c>
      <c r="H243" t="s">
        <v>9</v>
      </c>
    </row>
    <row r="244" spans="1:8" x14ac:dyDescent="0.25">
      <c r="A244" s="9"/>
    </row>
    <row r="245" spans="1:8" x14ac:dyDescent="0.25">
      <c r="A245" s="9"/>
    </row>
    <row r="246" spans="1:8" x14ac:dyDescent="0.25">
      <c r="A246" s="9" t="s">
        <v>0</v>
      </c>
      <c r="B246">
        <v>0.94191899999999995</v>
      </c>
      <c r="C246" s="1">
        <v>0.444577</v>
      </c>
      <c r="D246" s="2">
        <v>0.60404899999999995</v>
      </c>
      <c r="E246">
        <v>3</v>
      </c>
      <c r="F246" t="s">
        <v>14</v>
      </c>
      <c r="G246" t="s">
        <v>7</v>
      </c>
      <c r="H246" t="s">
        <v>9</v>
      </c>
    </row>
    <row r="247" spans="1:8" x14ac:dyDescent="0.25">
      <c r="A247" s="9" t="s">
        <v>1</v>
      </c>
      <c r="B247">
        <v>0.65935699999999997</v>
      </c>
      <c r="C247" s="1">
        <v>0.97513499999999997</v>
      </c>
      <c r="D247" s="2">
        <v>0.78674200000000005</v>
      </c>
      <c r="E247">
        <v>3</v>
      </c>
      <c r="F247" t="s">
        <v>14</v>
      </c>
      <c r="G247" t="s">
        <v>7</v>
      </c>
      <c r="H247" t="s">
        <v>9</v>
      </c>
    </row>
    <row r="248" spans="1:8" x14ac:dyDescent="0.25">
      <c r="A248" s="9" t="s">
        <v>17</v>
      </c>
      <c r="B248">
        <v>0.72278900000000001</v>
      </c>
      <c r="C248" s="1">
        <v>0.72278900000000001</v>
      </c>
      <c r="D248" s="2">
        <v>0.72278900000000001</v>
      </c>
      <c r="E248">
        <v>3</v>
      </c>
      <c r="F248" t="s">
        <v>14</v>
      </c>
      <c r="G248" t="s">
        <v>7</v>
      </c>
      <c r="H248" t="s">
        <v>9</v>
      </c>
    </row>
    <row r="249" spans="1:8" x14ac:dyDescent="0.25">
      <c r="A249" s="9"/>
    </row>
    <row r="250" spans="1:8" x14ac:dyDescent="0.25">
      <c r="A250" s="9"/>
    </row>
    <row r="251" spans="1:8" x14ac:dyDescent="0.25">
      <c r="A251" s="9" t="s">
        <v>0</v>
      </c>
      <c r="B251">
        <v>0.94315199999999999</v>
      </c>
      <c r="C251" s="1">
        <v>0.43556099999999998</v>
      </c>
      <c r="D251" s="2">
        <v>0.59591799999999995</v>
      </c>
      <c r="E251">
        <v>4</v>
      </c>
      <c r="F251" t="s">
        <v>14</v>
      </c>
      <c r="G251" t="s">
        <v>7</v>
      </c>
      <c r="H251" t="s">
        <v>9</v>
      </c>
    </row>
    <row r="252" spans="1:8" x14ac:dyDescent="0.25">
      <c r="A252" s="9" t="s">
        <v>1</v>
      </c>
      <c r="B252">
        <v>0.65649999999999997</v>
      </c>
      <c r="C252" s="1">
        <v>0.97624200000000005</v>
      </c>
      <c r="D252" s="2">
        <v>0.78506299999999996</v>
      </c>
      <c r="E252">
        <v>4</v>
      </c>
      <c r="F252" t="s">
        <v>14</v>
      </c>
      <c r="G252" t="s">
        <v>7</v>
      </c>
      <c r="H252" t="s">
        <v>9</v>
      </c>
    </row>
    <row r="253" spans="1:8" x14ac:dyDescent="0.25">
      <c r="A253" s="9" t="s">
        <v>17</v>
      </c>
      <c r="B253">
        <v>0.71938800000000003</v>
      </c>
      <c r="C253" s="1">
        <v>0.71938800000000003</v>
      </c>
      <c r="D253" s="2">
        <v>0.71938800000000003</v>
      </c>
      <c r="E253">
        <v>4</v>
      </c>
      <c r="F253" t="s">
        <v>14</v>
      </c>
      <c r="G253" t="s">
        <v>7</v>
      </c>
      <c r="H253" t="s">
        <v>9</v>
      </c>
    </row>
    <row r="254" spans="1:8" x14ac:dyDescent="0.25">
      <c r="A254" s="9"/>
    </row>
    <row r="255" spans="1:8" x14ac:dyDescent="0.25">
      <c r="A255" s="9"/>
    </row>
    <row r="256" spans="1:8" x14ac:dyDescent="0.25">
      <c r="A256" s="9" t="s">
        <v>0</v>
      </c>
      <c r="B256">
        <v>0.95466700000000004</v>
      </c>
      <c r="C256" s="1">
        <v>0.42720799999999998</v>
      </c>
      <c r="D256" s="2">
        <v>0.59027200000000002</v>
      </c>
      <c r="E256">
        <v>5</v>
      </c>
      <c r="F256" t="s">
        <v>14</v>
      </c>
      <c r="G256" t="s">
        <v>7</v>
      </c>
      <c r="H256" t="s">
        <v>9</v>
      </c>
    </row>
    <row r="257" spans="1:14" x14ac:dyDescent="0.25">
      <c r="A257" s="9" t="s">
        <v>1</v>
      </c>
      <c r="B257">
        <v>0.65442800000000001</v>
      </c>
      <c r="C257" s="1">
        <v>0.98164099999999999</v>
      </c>
      <c r="D257" s="2">
        <v>0.78531300000000004</v>
      </c>
      <c r="E257">
        <v>5</v>
      </c>
      <c r="F257" t="s">
        <v>14</v>
      </c>
      <c r="G257" t="s">
        <v>7</v>
      </c>
      <c r="H257" t="s">
        <v>9</v>
      </c>
    </row>
    <row r="258" spans="1:14" x14ac:dyDescent="0.25">
      <c r="A258" s="9" t="s">
        <v>17</v>
      </c>
      <c r="B258">
        <v>0.71825399999999995</v>
      </c>
      <c r="C258" s="1">
        <v>0.71825399999999995</v>
      </c>
      <c r="D258" s="2">
        <v>0.71825399999999995</v>
      </c>
      <c r="E258">
        <v>5</v>
      </c>
      <c r="F258" t="s">
        <v>14</v>
      </c>
      <c r="G258" t="s">
        <v>7</v>
      </c>
      <c r="H258" t="s">
        <v>9</v>
      </c>
    </row>
    <row r="259" spans="1:14" ht="15.75" thickBot="1" x14ac:dyDescent="0.3">
      <c r="A259" s="9"/>
      <c r="L259" s="11" t="s">
        <v>18</v>
      </c>
      <c r="M259" s="11" t="s">
        <v>19</v>
      </c>
      <c r="N259" s="11" t="s">
        <v>20</v>
      </c>
    </row>
    <row r="260" spans="1:14" ht="15.75" thickTop="1" x14ac:dyDescent="0.25">
      <c r="A260" s="9"/>
      <c r="K260" s="6">
        <v>0</v>
      </c>
      <c r="L260" s="1">
        <f t="shared" ref="L260:N262" si="10">(B261+B266+B271+B276+B281)/5</f>
        <v>0.94740599999999997</v>
      </c>
      <c r="M260" s="1">
        <f t="shared" si="10"/>
        <v>0.43739299999999998</v>
      </c>
      <c r="N260" s="1">
        <f t="shared" si="10"/>
        <v>0.59842779999999995</v>
      </c>
    </row>
    <row r="261" spans="1:14" x14ac:dyDescent="0.25">
      <c r="A261" s="9" t="s">
        <v>0</v>
      </c>
      <c r="B261">
        <v>0.94791700000000001</v>
      </c>
      <c r="C261" s="1">
        <v>0.43385000000000001</v>
      </c>
      <c r="D261" s="2">
        <v>0.59525799999999995</v>
      </c>
      <c r="E261">
        <v>1</v>
      </c>
      <c r="F261" t="s">
        <v>14</v>
      </c>
      <c r="G261" t="s">
        <v>7</v>
      </c>
      <c r="H261" t="s">
        <v>10</v>
      </c>
      <c r="K261" s="7">
        <v>1</v>
      </c>
      <c r="L261" s="1">
        <f t="shared" si="10"/>
        <v>0.65738319999999995</v>
      </c>
      <c r="M261" s="1">
        <f t="shared" si="10"/>
        <v>0.97795939999999992</v>
      </c>
      <c r="N261" s="1">
        <f t="shared" si="10"/>
        <v>0.78624460000000007</v>
      </c>
    </row>
    <row r="262" spans="1:14" x14ac:dyDescent="0.25">
      <c r="A262" s="9" t="s">
        <v>1</v>
      </c>
      <c r="B262">
        <v>0.65604600000000002</v>
      </c>
      <c r="C262" s="1">
        <v>0.97840199999999999</v>
      </c>
      <c r="D262" s="2">
        <v>0.78543600000000002</v>
      </c>
      <c r="E262">
        <v>1</v>
      </c>
      <c r="F262" t="s">
        <v>14</v>
      </c>
      <c r="G262" t="s">
        <v>7</v>
      </c>
      <c r="H262" t="s">
        <v>10</v>
      </c>
      <c r="K262" s="6" t="s">
        <v>17</v>
      </c>
      <c r="L262" s="1">
        <f t="shared" si="10"/>
        <v>0.72100699999999995</v>
      </c>
      <c r="M262" s="1">
        <f t="shared" si="10"/>
        <v>0.72100699999999995</v>
      </c>
      <c r="N262" s="1">
        <f t="shared" si="10"/>
        <v>0.72100699999999995</v>
      </c>
    </row>
    <row r="263" spans="1:14" x14ac:dyDescent="0.25">
      <c r="A263" s="9" t="s">
        <v>17</v>
      </c>
      <c r="B263">
        <v>0.71954700000000005</v>
      </c>
      <c r="C263" s="1">
        <v>0.71954700000000005</v>
      </c>
      <c r="D263" s="2">
        <v>0.71954700000000005</v>
      </c>
      <c r="E263">
        <v>1</v>
      </c>
      <c r="F263" t="s">
        <v>14</v>
      </c>
      <c r="G263" t="s">
        <v>7</v>
      </c>
      <c r="H263" t="s">
        <v>10</v>
      </c>
      <c r="K263" s="6"/>
      <c r="N263" s="1"/>
    </row>
    <row r="264" spans="1:14" x14ac:dyDescent="0.25">
      <c r="A264" s="9"/>
      <c r="K264" s="6"/>
      <c r="N264" s="1"/>
    </row>
    <row r="265" spans="1:14" x14ac:dyDescent="0.25">
      <c r="A265" s="9"/>
    </row>
    <row r="266" spans="1:14" x14ac:dyDescent="0.25">
      <c r="A266" s="9" t="s">
        <v>0</v>
      </c>
      <c r="B266">
        <v>0.94696999999999998</v>
      </c>
      <c r="C266" s="1">
        <v>0.446961</v>
      </c>
      <c r="D266" s="2">
        <v>0.60728700000000002</v>
      </c>
      <c r="E266">
        <v>2</v>
      </c>
      <c r="F266" t="s">
        <v>14</v>
      </c>
      <c r="G266" t="s">
        <v>7</v>
      </c>
      <c r="H266" t="s">
        <v>10</v>
      </c>
    </row>
    <row r="267" spans="1:14" x14ac:dyDescent="0.25">
      <c r="A267" s="9" t="s">
        <v>1</v>
      </c>
      <c r="B267">
        <v>0.66081900000000005</v>
      </c>
      <c r="C267" s="1">
        <v>0.97729699999999997</v>
      </c>
      <c r="D267" s="2">
        <v>0.78848700000000005</v>
      </c>
      <c r="E267">
        <v>2</v>
      </c>
      <c r="F267" t="s">
        <v>14</v>
      </c>
      <c r="G267" t="s">
        <v>7</v>
      </c>
      <c r="H267" t="s">
        <v>10</v>
      </c>
    </row>
    <row r="268" spans="1:14" x14ac:dyDescent="0.25">
      <c r="A268" s="9" t="s">
        <v>17</v>
      </c>
      <c r="B268">
        <v>0.72505699999999995</v>
      </c>
      <c r="C268" s="1">
        <v>0.72505699999999995</v>
      </c>
      <c r="D268" s="2">
        <v>0.72505699999999995</v>
      </c>
      <c r="E268">
        <v>2</v>
      </c>
      <c r="F268" t="s">
        <v>14</v>
      </c>
      <c r="G268" t="s">
        <v>7</v>
      </c>
      <c r="H268" t="s">
        <v>10</v>
      </c>
    </row>
    <row r="269" spans="1:14" x14ac:dyDescent="0.25">
      <c r="A269" s="9"/>
    </row>
    <row r="270" spans="1:14" x14ac:dyDescent="0.25">
      <c r="A270" s="9"/>
    </row>
    <row r="271" spans="1:14" x14ac:dyDescent="0.25">
      <c r="A271" s="9" t="s">
        <v>0</v>
      </c>
      <c r="B271">
        <v>0.94177200000000005</v>
      </c>
      <c r="C271" s="1">
        <v>0.44338499999999997</v>
      </c>
      <c r="D271" s="2">
        <v>0.60291700000000004</v>
      </c>
      <c r="E271">
        <v>3</v>
      </c>
      <c r="F271" t="s">
        <v>14</v>
      </c>
      <c r="G271" t="s">
        <v>7</v>
      </c>
      <c r="H271" t="s">
        <v>10</v>
      </c>
    </row>
    <row r="272" spans="1:14" x14ac:dyDescent="0.25">
      <c r="A272" s="9" t="s">
        <v>1</v>
      </c>
      <c r="B272">
        <v>0.65887499999999999</v>
      </c>
      <c r="C272" s="1">
        <v>0.97513499999999997</v>
      </c>
      <c r="D272" s="2">
        <v>0.78639899999999996</v>
      </c>
      <c r="E272">
        <v>3</v>
      </c>
      <c r="F272" t="s">
        <v>14</v>
      </c>
      <c r="G272" t="s">
        <v>7</v>
      </c>
      <c r="H272" t="s">
        <v>10</v>
      </c>
    </row>
    <row r="273" spans="1:14" x14ac:dyDescent="0.25">
      <c r="A273" s="9" t="s">
        <v>17</v>
      </c>
      <c r="B273">
        <v>0.72222200000000003</v>
      </c>
      <c r="C273" s="1">
        <v>0.72222200000000003</v>
      </c>
      <c r="D273" s="2">
        <v>0.72222200000000003</v>
      </c>
      <c r="E273">
        <v>3</v>
      </c>
      <c r="F273" t="s">
        <v>14</v>
      </c>
      <c r="G273" t="s">
        <v>7</v>
      </c>
      <c r="H273" t="s">
        <v>10</v>
      </c>
    </row>
    <row r="274" spans="1:14" x14ac:dyDescent="0.25">
      <c r="A274" s="9"/>
    </row>
    <row r="275" spans="1:14" x14ac:dyDescent="0.25">
      <c r="A275" s="9"/>
    </row>
    <row r="276" spans="1:14" x14ac:dyDescent="0.25">
      <c r="A276" s="9" t="s">
        <v>0</v>
      </c>
      <c r="B276">
        <v>0.94315199999999999</v>
      </c>
      <c r="C276" s="1">
        <v>0.43556099999999998</v>
      </c>
      <c r="D276" s="2">
        <v>0.59591799999999995</v>
      </c>
      <c r="E276">
        <v>4</v>
      </c>
      <c r="F276" t="s">
        <v>14</v>
      </c>
      <c r="G276" t="s">
        <v>7</v>
      </c>
      <c r="H276" t="s">
        <v>10</v>
      </c>
    </row>
    <row r="277" spans="1:14" x14ac:dyDescent="0.25">
      <c r="A277" s="9" t="s">
        <v>1</v>
      </c>
      <c r="B277">
        <v>0.65649999999999997</v>
      </c>
      <c r="C277" s="1">
        <v>0.97624200000000005</v>
      </c>
      <c r="D277" s="2">
        <v>0.78506299999999996</v>
      </c>
      <c r="E277">
        <v>4</v>
      </c>
      <c r="F277" t="s">
        <v>14</v>
      </c>
      <c r="G277" t="s">
        <v>7</v>
      </c>
      <c r="H277" t="s">
        <v>10</v>
      </c>
    </row>
    <row r="278" spans="1:14" x14ac:dyDescent="0.25">
      <c r="A278" s="9" t="s">
        <v>17</v>
      </c>
      <c r="B278">
        <v>0.71938800000000003</v>
      </c>
      <c r="C278" s="1">
        <v>0.71938800000000003</v>
      </c>
      <c r="D278" s="2">
        <v>0.71938800000000003</v>
      </c>
      <c r="E278">
        <v>4</v>
      </c>
      <c r="F278" t="s">
        <v>14</v>
      </c>
      <c r="G278" t="s">
        <v>7</v>
      </c>
      <c r="H278" t="s">
        <v>10</v>
      </c>
    </row>
    <row r="279" spans="1:14" x14ac:dyDescent="0.25">
      <c r="A279" s="9"/>
    </row>
    <row r="280" spans="1:14" x14ac:dyDescent="0.25">
      <c r="A280" s="9"/>
    </row>
    <row r="281" spans="1:14" x14ac:dyDescent="0.25">
      <c r="A281" s="9" t="s">
        <v>0</v>
      </c>
      <c r="B281">
        <v>0.95721900000000004</v>
      </c>
      <c r="C281" s="1">
        <v>0.42720799999999998</v>
      </c>
      <c r="D281" s="2">
        <v>0.59075900000000003</v>
      </c>
      <c r="E281">
        <v>5</v>
      </c>
      <c r="F281" t="s">
        <v>14</v>
      </c>
      <c r="G281" t="s">
        <v>7</v>
      </c>
      <c r="H281" t="s">
        <v>10</v>
      </c>
    </row>
    <row r="282" spans="1:14" x14ac:dyDescent="0.25">
      <c r="A282" s="9" t="s">
        <v>1</v>
      </c>
      <c r="B282">
        <v>0.65467600000000004</v>
      </c>
      <c r="C282" s="1">
        <v>0.98272099999999996</v>
      </c>
      <c r="D282" s="2">
        <v>0.78583800000000004</v>
      </c>
      <c r="E282">
        <v>5</v>
      </c>
      <c r="F282" t="s">
        <v>14</v>
      </c>
      <c r="G282" t="s">
        <v>7</v>
      </c>
      <c r="H282" t="s">
        <v>10</v>
      </c>
    </row>
    <row r="283" spans="1:14" x14ac:dyDescent="0.25">
      <c r="A283" s="9" t="s">
        <v>17</v>
      </c>
      <c r="B283">
        <v>0.71882100000000004</v>
      </c>
      <c r="C283" s="1">
        <v>0.71882100000000004</v>
      </c>
      <c r="D283" s="2">
        <v>0.71882100000000004</v>
      </c>
      <c r="E283">
        <v>5</v>
      </c>
      <c r="F283" t="s">
        <v>14</v>
      </c>
      <c r="G283" t="s">
        <v>7</v>
      </c>
      <c r="H283" t="s">
        <v>10</v>
      </c>
    </row>
    <row r="284" spans="1:14" ht="15.75" thickBot="1" x14ac:dyDescent="0.3">
      <c r="A284" s="9"/>
      <c r="L284" s="11" t="s">
        <v>18</v>
      </c>
      <c r="M284" s="11" t="s">
        <v>19</v>
      </c>
      <c r="N284" s="11" t="s">
        <v>20</v>
      </c>
    </row>
    <row r="285" spans="1:14" ht="15.75" thickTop="1" x14ac:dyDescent="0.25">
      <c r="A285" s="9"/>
      <c r="K285" s="6">
        <v>0</v>
      </c>
      <c r="L285" s="1">
        <f t="shared" ref="L285:N287" si="11">(B286+B291+B296+B301+B306)/5</f>
        <v>0.94681719999999991</v>
      </c>
      <c r="M285" s="1">
        <f t="shared" si="11"/>
        <v>0.4366776</v>
      </c>
      <c r="N285" s="1">
        <f t="shared" si="11"/>
        <v>0.59764919999999999</v>
      </c>
    </row>
    <row r="286" spans="1:14" x14ac:dyDescent="0.25">
      <c r="A286" s="9" t="s">
        <v>0</v>
      </c>
      <c r="B286">
        <v>0.95039200000000001</v>
      </c>
      <c r="C286" s="1">
        <v>0.43385000000000001</v>
      </c>
      <c r="D286" s="2">
        <v>0.59574499999999997</v>
      </c>
      <c r="E286">
        <v>1</v>
      </c>
      <c r="F286" t="s">
        <v>14</v>
      </c>
      <c r="G286" t="s">
        <v>7</v>
      </c>
      <c r="H286" t="s">
        <v>11</v>
      </c>
      <c r="K286" s="7">
        <v>1</v>
      </c>
      <c r="L286" s="1">
        <f t="shared" si="11"/>
        <v>0.6570452</v>
      </c>
      <c r="M286" s="1">
        <f t="shared" si="11"/>
        <v>0.97774339999999993</v>
      </c>
      <c r="N286" s="1">
        <f t="shared" si="11"/>
        <v>0.78593399999999991</v>
      </c>
    </row>
    <row r="287" spans="1:14" x14ac:dyDescent="0.25">
      <c r="A287" s="9" t="s">
        <v>1</v>
      </c>
      <c r="B287">
        <v>0.65629499999999996</v>
      </c>
      <c r="C287" s="1">
        <v>0.97948199999999996</v>
      </c>
      <c r="D287" s="2">
        <v>0.78596200000000005</v>
      </c>
      <c r="E287">
        <v>1</v>
      </c>
      <c r="F287" t="s">
        <v>14</v>
      </c>
      <c r="G287" t="s">
        <v>7</v>
      </c>
      <c r="H287" t="s">
        <v>11</v>
      </c>
      <c r="K287" s="6" t="s">
        <v>17</v>
      </c>
      <c r="L287" s="1">
        <f t="shared" si="11"/>
        <v>0.7205532</v>
      </c>
      <c r="M287" s="1">
        <f t="shared" si="11"/>
        <v>0.7205532</v>
      </c>
      <c r="N287" s="1">
        <f t="shared" si="11"/>
        <v>0.7205532</v>
      </c>
    </row>
    <row r="288" spans="1:14" x14ac:dyDescent="0.25">
      <c r="A288" s="9" t="s">
        <v>17</v>
      </c>
      <c r="B288">
        <v>0.720113</v>
      </c>
      <c r="C288" s="1">
        <v>0.720113</v>
      </c>
      <c r="D288" s="2">
        <v>0.720113</v>
      </c>
      <c r="E288">
        <v>1</v>
      </c>
      <c r="F288" t="s">
        <v>14</v>
      </c>
      <c r="G288" t="s">
        <v>7</v>
      </c>
      <c r="H288" t="s">
        <v>11</v>
      </c>
      <c r="K288" s="7"/>
      <c r="N288" s="1"/>
    </row>
    <row r="289" spans="1:14" x14ac:dyDescent="0.25">
      <c r="A289" s="9"/>
      <c r="K289" s="6"/>
      <c r="N289" s="1"/>
    </row>
    <row r="290" spans="1:14" x14ac:dyDescent="0.25">
      <c r="A290" s="9"/>
    </row>
    <row r="291" spans="1:14" x14ac:dyDescent="0.25">
      <c r="A291" s="9" t="s">
        <v>0</v>
      </c>
      <c r="B291">
        <v>0.94683499999999998</v>
      </c>
      <c r="C291" s="1">
        <v>0.44576900000000003</v>
      </c>
      <c r="D291" s="2">
        <v>0.606159</v>
      </c>
      <c r="E291">
        <v>2</v>
      </c>
      <c r="F291" t="s">
        <v>14</v>
      </c>
      <c r="G291" t="s">
        <v>7</v>
      </c>
      <c r="H291" t="s">
        <v>11</v>
      </c>
    </row>
    <row r="292" spans="1:14" x14ac:dyDescent="0.25">
      <c r="A292" s="9" t="s">
        <v>1</v>
      </c>
      <c r="B292">
        <v>0.66033600000000003</v>
      </c>
      <c r="C292" s="1">
        <v>0.97729699999999997</v>
      </c>
      <c r="D292" s="2">
        <v>0.78814300000000004</v>
      </c>
      <c r="E292">
        <v>2</v>
      </c>
      <c r="F292" t="s">
        <v>14</v>
      </c>
      <c r="G292" t="s">
        <v>7</v>
      </c>
      <c r="H292" t="s">
        <v>11</v>
      </c>
    </row>
    <row r="293" spans="1:14" x14ac:dyDescent="0.25">
      <c r="A293" s="9" t="s">
        <v>17</v>
      </c>
      <c r="B293">
        <v>0.72448999999999997</v>
      </c>
      <c r="C293" s="1">
        <v>0.72448999999999997</v>
      </c>
      <c r="D293" s="2">
        <v>0.72448999999999997</v>
      </c>
      <c r="E293">
        <v>2</v>
      </c>
      <c r="F293" t="s">
        <v>14</v>
      </c>
      <c r="G293" t="s">
        <v>7</v>
      </c>
      <c r="H293" t="s">
        <v>11</v>
      </c>
    </row>
    <row r="294" spans="1:14" x14ac:dyDescent="0.25">
      <c r="A294" s="9"/>
    </row>
    <row r="295" spans="1:14" x14ac:dyDescent="0.25">
      <c r="A295" s="9"/>
    </row>
    <row r="296" spans="1:14" x14ac:dyDescent="0.25">
      <c r="A296" s="9" t="s">
        <v>0</v>
      </c>
      <c r="B296">
        <v>0.94162400000000002</v>
      </c>
      <c r="C296" s="1">
        <v>0.442193</v>
      </c>
      <c r="D296" s="2">
        <v>0.60178399999999999</v>
      </c>
      <c r="E296">
        <v>3</v>
      </c>
      <c r="F296" t="s">
        <v>14</v>
      </c>
      <c r="G296" t="s">
        <v>7</v>
      </c>
      <c r="H296" t="s">
        <v>11</v>
      </c>
    </row>
    <row r="297" spans="1:14" x14ac:dyDescent="0.25">
      <c r="A297" s="9" t="s">
        <v>1</v>
      </c>
      <c r="B297">
        <v>0.65839400000000003</v>
      </c>
      <c r="C297" s="1">
        <v>0.97513499999999997</v>
      </c>
      <c r="D297" s="2">
        <v>0.78605700000000001</v>
      </c>
      <c r="E297">
        <v>3</v>
      </c>
      <c r="F297" t="s">
        <v>14</v>
      </c>
      <c r="G297" t="s">
        <v>7</v>
      </c>
      <c r="H297" t="s">
        <v>11</v>
      </c>
    </row>
    <row r="298" spans="1:14" x14ac:dyDescent="0.25">
      <c r="A298" s="9" t="s">
        <v>17</v>
      </c>
      <c r="B298">
        <v>0.72165500000000005</v>
      </c>
      <c r="C298" s="1">
        <v>0.72165500000000005</v>
      </c>
      <c r="D298" s="2">
        <v>0.72165500000000005</v>
      </c>
      <c r="E298">
        <v>3</v>
      </c>
      <c r="F298" t="s">
        <v>14</v>
      </c>
      <c r="G298" t="s">
        <v>7</v>
      </c>
      <c r="H298" t="s">
        <v>11</v>
      </c>
    </row>
    <row r="299" spans="1:14" x14ac:dyDescent="0.25">
      <c r="A299" s="9"/>
    </row>
    <row r="300" spans="1:14" x14ac:dyDescent="0.25">
      <c r="A300" s="9"/>
    </row>
    <row r="301" spans="1:14" x14ac:dyDescent="0.25">
      <c r="A301" s="9" t="s">
        <v>0</v>
      </c>
      <c r="B301">
        <v>0.94056799999999996</v>
      </c>
      <c r="C301" s="1">
        <v>0.43436799999999998</v>
      </c>
      <c r="D301" s="2">
        <v>0.59428599999999998</v>
      </c>
      <c r="E301">
        <v>4</v>
      </c>
      <c r="F301" t="s">
        <v>14</v>
      </c>
      <c r="G301" t="s">
        <v>7</v>
      </c>
      <c r="H301" t="s">
        <v>11</v>
      </c>
    </row>
    <row r="302" spans="1:14" x14ac:dyDescent="0.25">
      <c r="A302" s="9" t="s">
        <v>1</v>
      </c>
      <c r="B302">
        <v>0.65577300000000005</v>
      </c>
      <c r="C302" s="1">
        <v>0.97516199999999997</v>
      </c>
      <c r="D302" s="2">
        <v>0.78419499999999998</v>
      </c>
      <c r="E302">
        <v>4</v>
      </c>
      <c r="F302" t="s">
        <v>14</v>
      </c>
      <c r="G302" t="s">
        <v>7</v>
      </c>
      <c r="H302" t="s">
        <v>11</v>
      </c>
    </row>
    <row r="303" spans="1:14" x14ac:dyDescent="0.25">
      <c r="A303" s="9" t="s">
        <v>17</v>
      </c>
      <c r="B303">
        <v>0.71825399999999995</v>
      </c>
      <c r="C303" s="1">
        <v>0.71825399999999995</v>
      </c>
      <c r="D303" s="2">
        <v>0.71825399999999995</v>
      </c>
      <c r="E303">
        <v>4</v>
      </c>
      <c r="F303" t="s">
        <v>14</v>
      </c>
      <c r="G303" t="s">
        <v>7</v>
      </c>
      <c r="H303" t="s">
        <v>11</v>
      </c>
    </row>
    <row r="304" spans="1:14" x14ac:dyDescent="0.25">
      <c r="A304" s="9"/>
    </row>
    <row r="305" spans="1:8" x14ac:dyDescent="0.25">
      <c r="A305" s="9"/>
    </row>
    <row r="306" spans="1:8" x14ac:dyDescent="0.25">
      <c r="A306" s="9" t="s">
        <v>0</v>
      </c>
      <c r="B306">
        <v>0.95466700000000004</v>
      </c>
      <c r="C306" s="1">
        <v>0.42720799999999998</v>
      </c>
      <c r="D306" s="2">
        <v>0.59027200000000002</v>
      </c>
      <c r="E306">
        <v>5</v>
      </c>
      <c r="F306" t="s">
        <v>14</v>
      </c>
      <c r="G306" t="s">
        <v>7</v>
      </c>
      <c r="H306" t="s">
        <v>11</v>
      </c>
    </row>
    <row r="307" spans="1:8" x14ac:dyDescent="0.25">
      <c r="A307" s="9" t="s">
        <v>1</v>
      </c>
      <c r="B307">
        <v>0.65442800000000001</v>
      </c>
      <c r="C307" s="1">
        <v>0.98164099999999999</v>
      </c>
      <c r="D307" s="2">
        <v>0.78531300000000004</v>
      </c>
      <c r="E307">
        <v>5</v>
      </c>
      <c r="F307" t="s">
        <v>14</v>
      </c>
      <c r="G307" t="s">
        <v>7</v>
      </c>
      <c r="H307" t="s">
        <v>11</v>
      </c>
    </row>
    <row r="308" spans="1:8" x14ac:dyDescent="0.25">
      <c r="A308" s="9" t="s">
        <v>17</v>
      </c>
      <c r="B308">
        <v>0.71825399999999995</v>
      </c>
      <c r="C308" s="1">
        <v>0.71825399999999995</v>
      </c>
      <c r="D308" s="2">
        <v>0.71825399999999995</v>
      </c>
      <c r="E308">
        <v>5</v>
      </c>
      <c r="F308" t="s">
        <v>14</v>
      </c>
      <c r="G308" t="s">
        <v>7</v>
      </c>
      <c r="H308" t="s">
        <v>11</v>
      </c>
    </row>
    <row r="309" spans="1:8" x14ac:dyDescent="0.25">
      <c r="A309" s="9"/>
    </row>
    <row r="310" spans="1:8" x14ac:dyDescent="0.25">
      <c r="A310" s="9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A7C-2DD8-4322-88AD-2F2555BD6B85}">
  <dimension ref="B2:AP74"/>
  <sheetViews>
    <sheetView showGridLines="0" workbookViewId="0">
      <selection activeCell="V17" sqref="V17"/>
    </sheetView>
  </sheetViews>
  <sheetFormatPr defaultRowHeight="12.75" x14ac:dyDescent="0.2"/>
  <cols>
    <col min="1" max="1" width="9.140625" style="61"/>
    <col min="2" max="2" width="5" style="61" bestFit="1" customWidth="1"/>
    <col min="3" max="3" width="5.28515625" style="61" bestFit="1" customWidth="1"/>
    <col min="4" max="4" width="13.42578125" style="61" bestFit="1" customWidth="1"/>
    <col min="5" max="5" width="14.85546875" style="61" customWidth="1"/>
    <col min="6" max="6" width="1.28515625" style="61" customWidth="1"/>
    <col min="7" max="7" width="0.7109375" style="61" customWidth="1"/>
    <col min="8" max="8" width="1" style="61" customWidth="1"/>
    <col min="9" max="9" width="5" style="61" bestFit="1" customWidth="1"/>
    <col min="10" max="10" width="5.28515625" style="61" bestFit="1" customWidth="1"/>
    <col min="11" max="11" width="13.42578125" style="61" bestFit="1" customWidth="1"/>
    <col min="12" max="12" width="14.85546875" style="61" bestFit="1" customWidth="1"/>
    <col min="13" max="13" width="9.140625" style="61"/>
    <col min="14" max="14" width="5" style="70" bestFit="1" customWidth="1"/>
    <col min="15" max="15" width="11.140625" style="70" bestFit="1" customWidth="1"/>
    <col min="16" max="16" width="5.28515625" style="70" bestFit="1" customWidth="1"/>
    <col min="17" max="17" width="13.42578125" style="70" bestFit="1" customWidth="1"/>
    <col min="18" max="18" width="14.85546875" style="72" bestFit="1" customWidth="1"/>
    <col min="19" max="19" width="1.28515625" style="61" customWidth="1"/>
    <col min="20" max="20" width="0.7109375" style="61" customWidth="1"/>
    <col min="21" max="21" width="1" style="61" customWidth="1"/>
    <col min="22" max="22" width="5" style="70" bestFit="1" customWidth="1"/>
    <col min="23" max="23" width="11.140625" style="70" bestFit="1" customWidth="1"/>
    <col min="24" max="24" width="5.28515625" style="70" bestFit="1" customWidth="1"/>
    <col min="25" max="25" width="13.42578125" style="70" bestFit="1" customWidth="1"/>
    <col min="26" max="26" width="14.85546875" style="72" bestFit="1" customWidth="1"/>
    <col min="27" max="27" width="9.140625" style="61"/>
    <col min="28" max="28" width="5" style="61" bestFit="1" customWidth="1"/>
    <col min="29" max="29" width="4.7109375" style="61" bestFit="1" customWidth="1"/>
    <col min="30" max="30" width="8.28515625" style="61" bestFit="1" customWidth="1"/>
    <col min="31" max="31" width="8.7109375" style="61" bestFit="1" customWidth="1"/>
    <col min="32" max="32" width="8.28515625" style="61" bestFit="1" customWidth="1"/>
    <col min="33" max="33" width="14.85546875" style="61" bestFit="1" customWidth="1"/>
    <col min="34" max="34" width="1.28515625" style="61" customWidth="1"/>
    <col min="35" max="35" width="0.7109375" style="61" customWidth="1"/>
    <col min="36" max="36" width="1" style="61" customWidth="1"/>
    <col min="37" max="37" width="5" style="61" bestFit="1" customWidth="1"/>
    <col min="38" max="38" width="4.7109375" style="61" bestFit="1" customWidth="1"/>
    <col min="39" max="39" width="8.28515625" style="61" bestFit="1" customWidth="1"/>
    <col min="40" max="40" width="8.7109375" style="61" bestFit="1" customWidth="1"/>
    <col min="41" max="41" width="8.28515625" style="61" bestFit="1" customWidth="1"/>
    <col min="42" max="42" width="14.85546875" style="61" bestFit="1" customWidth="1"/>
    <col min="43" max="16384" width="9.140625" style="61"/>
  </cols>
  <sheetData>
    <row r="2" spans="2:42" ht="25.5" x14ac:dyDescent="0.2">
      <c r="B2" s="59" t="s">
        <v>132</v>
      </c>
      <c r="C2" s="59" t="s">
        <v>133</v>
      </c>
      <c r="D2" s="59" t="s">
        <v>134</v>
      </c>
      <c r="E2" s="59" t="s">
        <v>135</v>
      </c>
      <c r="F2" s="67"/>
      <c r="G2" s="68"/>
      <c r="H2" s="67"/>
      <c r="I2" s="59" t="s">
        <v>132</v>
      </c>
      <c r="J2" s="59" t="s">
        <v>133</v>
      </c>
      <c r="K2" s="59" t="s">
        <v>134</v>
      </c>
      <c r="L2" s="59" t="s">
        <v>135</v>
      </c>
      <c r="N2" s="59" t="s">
        <v>132</v>
      </c>
      <c r="O2" s="59" t="s">
        <v>148</v>
      </c>
      <c r="P2" s="59" t="s">
        <v>133</v>
      </c>
      <c r="Q2" s="59" t="s">
        <v>134</v>
      </c>
      <c r="R2" s="71" t="s">
        <v>135</v>
      </c>
      <c r="S2" s="67"/>
      <c r="T2" s="68"/>
      <c r="U2" s="67"/>
      <c r="V2" s="59" t="s">
        <v>132</v>
      </c>
      <c r="W2" s="59" t="s">
        <v>148</v>
      </c>
      <c r="X2" s="59" t="s">
        <v>133</v>
      </c>
      <c r="Y2" s="59" t="s">
        <v>134</v>
      </c>
      <c r="Z2" s="71" t="s">
        <v>135</v>
      </c>
      <c r="AB2" s="59" t="s">
        <v>132</v>
      </c>
      <c r="AC2" s="59" t="s">
        <v>133</v>
      </c>
      <c r="AD2" s="59" t="s">
        <v>161</v>
      </c>
      <c r="AE2" s="59" t="s">
        <v>162</v>
      </c>
      <c r="AF2" s="59" t="s">
        <v>163</v>
      </c>
      <c r="AG2" s="59" t="s">
        <v>135</v>
      </c>
      <c r="AH2" s="67"/>
      <c r="AI2" s="68"/>
      <c r="AJ2" s="67"/>
      <c r="AK2" s="59" t="s">
        <v>132</v>
      </c>
      <c r="AL2" s="59" t="s">
        <v>133</v>
      </c>
      <c r="AM2" s="59" t="s">
        <v>161</v>
      </c>
      <c r="AN2" s="59" t="s">
        <v>162</v>
      </c>
      <c r="AO2" s="59" t="s">
        <v>163</v>
      </c>
      <c r="AP2" s="59" t="s">
        <v>135</v>
      </c>
    </row>
    <row r="3" spans="2:42" x14ac:dyDescent="0.2">
      <c r="B3" s="58">
        <v>2016</v>
      </c>
      <c r="C3" s="58" t="s">
        <v>136</v>
      </c>
      <c r="D3" s="62">
        <v>1.27</v>
      </c>
      <c r="E3" s="58">
        <v>0.95</v>
      </c>
      <c r="F3" s="58"/>
      <c r="G3" s="69"/>
      <c r="H3" s="58"/>
      <c r="I3" s="58">
        <v>2019</v>
      </c>
      <c r="J3" s="58" t="s">
        <v>136</v>
      </c>
      <c r="K3" s="62">
        <v>0.32</v>
      </c>
      <c r="L3" s="58">
        <v>0.4</v>
      </c>
      <c r="N3" s="58">
        <v>2016</v>
      </c>
      <c r="O3" s="58" t="s">
        <v>149</v>
      </c>
      <c r="P3" s="58" t="s">
        <v>136</v>
      </c>
      <c r="Q3" s="64">
        <v>11.1</v>
      </c>
      <c r="R3" s="62">
        <v>0</v>
      </c>
      <c r="S3" s="58"/>
      <c r="T3" s="69"/>
      <c r="U3" s="58"/>
      <c r="V3" s="58">
        <v>2019</v>
      </c>
      <c r="W3" s="58" t="s">
        <v>149</v>
      </c>
      <c r="X3" s="58" t="s">
        <v>136</v>
      </c>
      <c r="Y3" s="64">
        <v>12.8</v>
      </c>
      <c r="Z3" s="62">
        <v>0.44736842105263175</v>
      </c>
      <c r="AB3" s="58">
        <v>2016</v>
      </c>
      <c r="AC3" s="58" t="s">
        <v>164</v>
      </c>
      <c r="AD3" s="58">
        <v>37497.47</v>
      </c>
      <c r="AE3" s="58">
        <v>42419.32</v>
      </c>
      <c r="AF3" s="58">
        <v>39958.400000000001</v>
      </c>
      <c r="AG3" s="62">
        <v>0</v>
      </c>
      <c r="AH3" s="58"/>
      <c r="AI3" s="69"/>
      <c r="AJ3" s="58"/>
      <c r="AK3" s="58">
        <v>2019</v>
      </c>
      <c r="AL3" s="58" t="s">
        <v>164</v>
      </c>
      <c r="AM3" s="58">
        <v>91012.32</v>
      </c>
      <c r="AN3" s="58">
        <v>97677.2</v>
      </c>
      <c r="AO3" s="58">
        <v>94344.76</v>
      </c>
      <c r="AP3" s="62">
        <v>0.61</v>
      </c>
    </row>
    <row r="4" spans="2:42" x14ac:dyDescent="0.2">
      <c r="B4" s="58">
        <v>2016</v>
      </c>
      <c r="C4" s="58" t="s">
        <v>137</v>
      </c>
      <c r="D4" s="62">
        <v>0.9</v>
      </c>
      <c r="E4" s="58">
        <v>0.74</v>
      </c>
      <c r="F4" s="58"/>
      <c r="G4" s="69"/>
      <c r="H4" s="58"/>
      <c r="I4" s="58">
        <v>2019</v>
      </c>
      <c r="J4" s="58" t="s">
        <v>137</v>
      </c>
      <c r="K4" s="62">
        <v>0.43</v>
      </c>
      <c r="L4" s="58">
        <v>0.47</v>
      </c>
      <c r="N4" s="58">
        <v>2016</v>
      </c>
      <c r="O4" s="58" t="s">
        <v>150</v>
      </c>
      <c r="P4" s="58" t="s">
        <v>137</v>
      </c>
      <c r="Q4" s="64">
        <v>11.3</v>
      </c>
      <c r="R4" s="62">
        <v>5.2631578947368689E-2</v>
      </c>
      <c r="S4" s="58"/>
      <c r="T4" s="69"/>
      <c r="U4" s="58"/>
      <c r="V4" s="58">
        <v>2019</v>
      </c>
      <c r="W4" s="58" t="s">
        <v>150</v>
      </c>
      <c r="X4" s="58" t="s">
        <v>137</v>
      </c>
      <c r="Y4" s="64">
        <v>12.6</v>
      </c>
      <c r="Z4" s="62">
        <v>0.39473684210526311</v>
      </c>
      <c r="AB4" s="58">
        <v>2016</v>
      </c>
      <c r="AC4" s="58" t="s">
        <v>165</v>
      </c>
      <c r="AD4" s="58">
        <v>38596.160000000003</v>
      </c>
      <c r="AE4" s="58">
        <v>43234.85</v>
      </c>
      <c r="AF4" s="58">
        <v>40915.51</v>
      </c>
      <c r="AG4" s="62">
        <v>0.01</v>
      </c>
      <c r="AH4" s="58"/>
      <c r="AI4" s="69"/>
      <c r="AJ4" s="58"/>
      <c r="AK4" s="58">
        <v>2019</v>
      </c>
      <c r="AL4" s="58" t="s">
        <v>165</v>
      </c>
      <c r="AM4" s="58">
        <v>94405.6</v>
      </c>
      <c r="AN4" s="58">
        <v>98588.64</v>
      </c>
      <c r="AO4" s="58">
        <v>96497.12</v>
      </c>
      <c r="AP4" s="62">
        <v>0.64</v>
      </c>
    </row>
    <row r="5" spans="2:42" x14ac:dyDescent="0.2">
      <c r="B5" s="58">
        <v>2016</v>
      </c>
      <c r="C5" s="58" t="s">
        <v>138</v>
      </c>
      <c r="D5" s="62">
        <v>0.43</v>
      </c>
      <c r="E5" s="58">
        <v>0.47</v>
      </c>
      <c r="F5" s="58"/>
      <c r="G5" s="69"/>
      <c r="H5" s="58"/>
      <c r="I5" s="58">
        <v>2019</v>
      </c>
      <c r="J5" s="58" t="s">
        <v>138</v>
      </c>
      <c r="K5" s="62">
        <v>0.75</v>
      </c>
      <c r="L5" s="58">
        <v>0.65</v>
      </c>
      <c r="N5" s="58">
        <v>2016</v>
      </c>
      <c r="O5" s="58" t="s">
        <v>151</v>
      </c>
      <c r="P5" s="58" t="s">
        <v>138</v>
      </c>
      <c r="Q5" s="64">
        <v>11.3</v>
      </c>
      <c r="R5" s="62">
        <v>5.2631578947368689E-2</v>
      </c>
      <c r="S5" s="58"/>
      <c r="T5" s="69"/>
      <c r="U5" s="58"/>
      <c r="V5" s="58">
        <v>2019</v>
      </c>
      <c r="W5" s="58" t="s">
        <v>151</v>
      </c>
      <c r="X5" s="58" t="s">
        <v>138</v>
      </c>
      <c r="Y5" s="64">
        <v>12.4</v>
      </c>
      <c r="Z5" s="62">
        <v>0.34210526315789486</v>
      </c>
      <c r="AB5" s="58">
        <v>2016</v>
      </c>
      <c r="AC5" s="58" t="s">
        <v>166</v>
      </c>
      <c r="AD5" s="58">
        <v>44121.79</v>
      </c>
      <c r="AE5" s="58">
        <v>51248.92</v>
      </c>
      <c r="AF5" s="58">
        <v>47685.36</v>
      </c>
      <c r="AG5" s="62">
        <v>0.09</v>
      </c>
      <c r="AH5" s="58"/>
      <c r="AI5" s="69"/>
      <c r="AJ5" s="58"/>
      <c r="AK5" s="58">
        <v>2019</v>
      </c>
      <c r="AL5" s="58" t="s">
        <v>166</v>
      </c>
      <c r="AM5" s="58">
        <v>91903.41</v>
      </c>
      <c r="AN5" s="58">
        <v>99993.93</v>
      </c>
      <c r="AO5" s="58">
        <v>95948.67</v>
      </c>
      <c r="AP5" s="62">
        <v>0.63</v>
      </c>
    </row>
    <row r="6" spans="2:42" x14ac:dyDescent="0.2">
      <c r="B6" s="58">
        <v>2016</v>
      </c>
      <c r="C6" s="58" t="s">
        <v>139</v>
      </c>
      <c r="D6" s="62">
        <v>0.61</v>
      </c>
      <c r="E6" s="58">
        <v>0.56999999999999995</v>
      </c>
      <c r="F6" s="58"/>
      <c r="G6" s="69"/>
      <c r="H6" s="58"/>
      <c r="I6" s="58">
        <v>2019</v>
      </c>
      <c r="J6" s="58" t="s">
        <v>139</v>
      </c>
      <c r="K6" s="62">
        <v>0.56999999999999995</v>
      </c>
      <c r="L6" s="58">
        <v>0.55000000000000004</v>
      </c>
      <c r="N6" s="58">
        <v>2016</v>
      </c>
      <c r="O6" s="58" t="s">
        <v>152</v>
      </c>
      <c r="P6" s="58" t="s">
        <v>139</v>
      </c>
      <c r="Q6" s="64">
        <v>11.4</v>
      </c>
      <c r="R6" s="62">
        <v>7.8947368421052808E-2</v>
      </c>
      <c r="S6" s="58"/>
      <c r="T6" s="69"/>
      <c r="U6" s="58"/>
      <c r="V6" s="58">
        <v>2019</v>
      </c>
      <c r="W6" s="58" t="s">
        <v>152</v>
      </c>
      <c r="X6" s="58" t="s">
        <v>139</v>
      </c>
      <c r="Y6" s="64">
        <v>12.1</v>
      </c>
      <c r="Z6" s="62">
        <v>0.26315789473684204</v>
      </c>
      <c r="AB6" s="58">
        <v>2016</v>
      </c>
      <c r="AC6" s="58" t="s">
        <v>167</v>
      </c>
      <c r="AD6" s="58">
        <v>48096.24</v>
      </c>
      <c r="AE6" s="58">
        <v>54477.78</v>
      </c>
      <c r="AF6" s="58">
        <v>51287.01</v>
      </c>
      <c r="AG6" s="62">
        <v>0.13</v>
      </c>
      <c r="AH6" s="58"/>
      <c r="AI6" s="69"/>
      <c r="AJ6" s="58"/>
      <c r="AK6" s="58">
        <v>2019</v>
      </c>
      <c r="AL6" s="58" t="s">
        <v>167</v>
      </c>
      <c r="AM6" s="58">
        <v>92875</v>
      </c>
      <c r="AN6" s="58">
        <v>97369.29</v>
      </c>
      <c r="AO6" s="58">
        <v>95122.15</v>
      </c>
      <c r="AP6" s="62">
        <v>0.62</v>
      </c>
    </row>
    <row r="7" spans="2:42" x14ac:dyDescent="0.2">
      <c r="B7" s="58">
        <v>2016</v>
      </c>
      <c r="C7" s="58" t="s">
        <v>140</v>
      </c>
      <c r="D7" s="62">
        <v>0.78</v>
      </c>
      <c r="E7" s="58">
        <v>0.67</v>
      </c>
      <c r="F7" s="58"/>
      <c r="G7" s="69"/>
      <c r="H7" s="58"/>
      <c r="I7" s="58">
        <v>2019</v>
      </c>
      <c r="J7" s="58" t="s">
        <v>140</v>
      </c>
      <c r="K7" s="62">
        <v>0.13</v>
      </c>
      <c r="L7" s="58">
        <v>0.28999999999999998</v>
      </c>
      <c r="N7" s="58">
        <v>2016</v>
      </c>
      <c r="O7" s="58" t="s">
        <v>153</v>
      </c>
      <c r="P7" s="58" t="s">
        <v>140</v>
      </c>
      <c r="Q7" s="64">
        <v>11.7</v>
      </c>
      <c r="R7" s="62">
        <v>0.15789473684210514</v>
      </c>
      <c r="S7" s="58"/>
      <c r="T7" s="69"/>
      <c r="U7" s="58"/>
      <c r="V7" s="58">
        <v>2019</v>
      </c>
      <c r="W7" s="58" t="s">
        <v>153</v>
      </c>
      <c r="X7" s="58" t="s">
        <v>140</v>
      </c>
      <c r="Y7" s="64">
        <v>12</v>
      </c>
      <c r="Z7" s="62">
        <v>0.23684210526315794</v>
      </c>
      <c r="AB7" s="58">
        <v>2016</v>
      </c>
      <c r="AC7" s="58" t="s">
        <v>168</v>
      </c>
      <c r="AD7" s="58">
        <v>48471.7</v>
      </c>
      <c r="AE7" s="58">
        <v>53561.53</v>
      </c>
      <c r="AF7" s="58">
        <v>51016.62</v>
      </c>
      <c r="AG7" s="62">
        <v>0.12</v>
      </c>
      <c r="AH7" s="58"/>
      <c r="AI7" s="69"/>
      <c r="AJ7" s="58"/>
      <c r="AK7" s="58">
        <v>2019</v>
      </c>
      <c r="AL7" s="58" t="s">
        <v>168</v>
      </c>
      <c r="AM7" s="58">
        <v>89992.73</v>
      </c>
      <c r="AN7" s="58">
        <v>97457.36</v>
      </c>
      <c r="AO7" s="58">
        <v>93725.05</v>
      </c>
      <c r="AP7" s="62">
        <v>0.61</v>
      </c>
    </row>
    <row r="8" spans="2:42" x14ac:dyDescent="0.2">
      <c r="B8" s="58">
        <v>2016</v>
      </c>
      <c r="C8" s="58" t="s">
        <v>141</v>
      </c>
      <c r="D8" s="62">
        <v>0.35</v>
      </c>
      <c r="E8" s="58">
        <v>0.42</v>
      </c>
      <c r="F8" s="58"/>
      <c r="G8" s="69"/>
      <c r="H8" s="58"/>
      <c r="I8" s="58">
        <v>2019</v>
      </c>
      <c r="J8" s="58" t="s">
        <v>141</v>
      </c>
      <c r="K8" s="62">
        <v>0.01</v>
      </c>
      <c r="L8" s="58">
        <v>0.23</v>
      </c>
      <c r="N8" s="58">
        <v>2016</v>
      </c>
      <c r="O8" s="58" t="s">
        <v>154</v>
      </c>
      <c r="P8" s="58" t="s">
        <v>141</v>
      </c>
      <c r="Q8" s="64">
        <v>11.9</v>
      </c>
      <c r="R8" s="62">
        <v>0.21052631578947384</v>
      </c>
      <c r="S8" s="58"/>
      <c r="T8" s="69"/>
      <c r="U8" s="58"/>
      <c r="V8" s="58">
        <v>2019</v>
      </c>
      <c r="W8" s="58" t="s">
        <v>154</v>
      </c>
      <c r="X8" s="58" t="s">
        <v>141</v>
      </c>
      <c r="Y8" s="64">
        <v>11.9</v>
      </c>
      <c r="Z8" s="62">
        <v>0.21052631578947384</v>
      </c>
      <c r="AB8" s="58">
        <v>2016</v>
      </c>
      <c r="AC8" s="58" t="s">
        <v>169</v>
      </c>
      <c r="AD8" s="58">
        <v>48648.29</v>
      </c>
      <c r="AE8" s="58">
        <v>51629.29</v>
      </c>
      <c r="AF8" s="58">
        <v>50138.79</v>
      </c>
      <c r="AG8" s="62">
        <v>0.11</v>
      </c>
      <c r="AH8" s="58"/>
      <c r="AI8" s="69"/>
      <c r="AJ8" s="58"/>
      <c r="AK8" s="58">
        <v>2019</v>
      </c>
      <c r="AL8" s="58" t="s">
        <v>169</v>
      </c>
      <c r="AM8" s="58">
        <v>95998.75</v>
      </c>
      <c r="AN8" s="58">
        <v>102062.33</v>
      </c>
      <c r="AO8" s="58">
        <v>99030.54</v>
      </c>
      <c r="AP8" s="62">
        <v>0.66</v>
      </c>
    </row>
    <row r="9" spans="2:42" x14ac:dyDescent="0.2">
      <c r="B9" s="58">
        <v>2016</v>
      </c>
      <c r="C9" s="58" t="s">
        <v>142</v>
      </c>
      <c r="D9" s="62">
        <v>0.52</v>
      </c>
      <c r="E9" s="58">
        <v>0.52</v>
      </c>
      <c r="F9" s="58"/>
      <c r="G9" s="69"/>
      <c r="H9" s="58"/>
      <c r="I9" s="58">
        <v>2019</v>
      </c>
      <c r="J9" s="58" t="s">
        <v>142</v>
      </c>
      <c r="K9" s="62">
        <v>0.19</v>
      </c>
      <c r="L9" s="58">
        <v>0.33</v>
      </c>
      <c r="N9" s="58">
        <v>2016</v>
      </c>
      <c r="O9" s="58" t="s">
        <v>155</v>
      </c>
      <c r="P9" s="58" t="s">
        <v>142</v>
      </c>
      <c r="Q9" s="64">
        <v>11.9</v>
      </c>
      <c r="R9" s="62">
        <v>0.21052631578947384</v>
      </c>
      <c r="S9" s="58"/>
      <c r="T9" s="69"/>
      <c r="U9" s="58"/>
      <c r="V9" s="58">
        <v>2019</v>
      </c>
      <c r="W9" s="58" t="s">
        <v>155</v>
      </c>
      <c r="X9" s="58" t="s">
        <v>142</v>
      </c>
      <c r="Y9" s="64">
        <v>11.9</v>
      </c>
      <c r="Z9" s="62">
        <v>0.21052631578947384</v>
      </c>
      <c r="AB9" s="58">
        <v>2016</v>
      </c>
      <c r="AC9" s="58" t="s">
        <v>170</v>
      </c>
      <c r="AD9" s="58">
        <v>51842.27</v>
      </c>
      <c r="AE9" s="58">
        <v>57308.2</v>
      </c>
      <c r="AF9" s="58">
        <v>54575.24</v>
      </c>
      <c r="AG9" s="62">
        <v>0.16</v>
      </c>
      <c r="AH9" s="58"/>
      <c r="AI9" s="69"/>
      <c r="AJ9" s="58"/>
      <c r="AK9" s="58">
        <v>2019</v>
      </c>
      <c r="AL9" s="58" t="s">
        <v>170</v>
      </c>
      <c r="AM9" s="58">
        <v>100605.17</v>
      </c>
      <c r="AN9" s="58">
        <v>105817.06</v>
      </c>
      <c r="AO9" s="58">
        <v>103211.12</v>
      </c>
      <c r="AP9" s="62">
        <v>0.71</v>
      </c>
    </row>
    <row r="10" spans="2:42" x14ac:dyDescent="0.2">
      <c r="B10" s="58">
        <v>2016</v>
      </c>
      <c r="C10" s="58" t="s">
        <v>143</v>
      </c>
      <c r="D10" s="62">
        <v>0.44</v>
      </c>
      <c r="E10" s="58">
        <v>0.47</v>
      </c>
      <c r="F10" s="58"/>
      <c r="G10" s="69"/>
      <c r="H10" s="58"/>
      <c r="I10" s="58">
        <v>2019</v>
      </c>
      <c r="J10" s="58" t="s">
        <v>143</v>
      </c>
      <c r="K10" s="62">
        <v>0.11</v>
      </c>
      <c r="L10" s="58">
        <v>0.28000000000000003</v>
      </c>
      <c r="N10" s="58">
        <v>2016</v>
      </c>
      <c r="O10" s="58" t="s">
        <v>156</v>
      </c>
      <c r="P10" s="58" t="s">
        <v>143</v>
      </c>
      <c r="Q10" s="64">
        <v>11.9</v>
      </c>
      <c r="R10" s="62">
        <v>0.21052631578947384</v>
      </c>
      <c r="S10" s="58"/>
      <c r="T10" s="69"/>
      <c r="U10" s="58"/>
      <c r="V10" s="58">
        <v>2019</v>
      </c>
      <c r="W10" s="58" t="s">
        <v>156</v>
      </c>
      <c r="X10" s="58" t="s">
        <v>143</v>
      </c>
      <c r="Y10" s="64">
        <v>11.8</v>
      </c>
      <c r="Z10" s="62">
        <v>0.18421052631578971</v>
      </c>
      <c r="AB10" s="58">
        <v>2016</v>
      </c>
      <c r="AC10" s="58" t="s">
        <v>171</v>
      </c>
      <c r="AD10" s="58">
        <v>56162.38</v>
      </c>
      <c r="AE10" s="58">
        <v>59323.83</v>
      </c>
      <c r="AF10" s="58">
        <v>57743.11</v>
      </c>
      <c r="AG10" s="62">
        <v>0.2</v>
      </c>
      <c r="AH10" s="58"/>
      <c r="AI10" s="69"/>
      <c r="AJ10" s="58"/>
      <c r="AK10" s="58">
        <v>2019</v>
      </c>
      <c r="AL10" s="58" t="s">
        <v>171</v>
      </c>
      <c r="AM10" s="58">
        <v>96429.6</v>
      </c>
      <c r="AN10" s="58">
        <v>104115.23</v>
      </c>
      <c r="AO10" s="58">
        <v>100272.42</v>
      </c>
      <c r="AP10" s="62">
        <v>0.68</v>
      </c>
    </row>
    <row r="11" spans="2:42" x14ac:dyDescent="0.2">
      <c r="B11" s="58">
        <v>2016</v>
      </c>
      <c r="C11" s="58" t="s">
        <v>144</v>
      </c>
      <c r="D11" s="62">
        <v>0.08</v>
      </c>
      <c r="E11" s="58">
        <v>0.27</v>
      </c>
      <c r="F11" s="58"/>
      <c r="G11" s="69"/>
      <c r="H11" s="58"/>
      <c r="I11" s="58">
        <v>2019</v>
      </c>
      <c r="J11" s="58" t="s">
        <v>144</v>
      </c>
      <c r="K11" s="62">
        <v>-0.04</v>
      </c>
      <c r="L11" s="58">
        <v>0.2</v>
      </c>
      <c r="N11" s="58">
        <v>2016</v>
      </c>
      <c r="O11" s="58" t="s">
        <v>157</v>
      </c>
      <c r="P11" s="58" t="s">
        <v>144</v>
      </c>
      <c r="Q11" s="64">
        <v>12</v>
      </c>
      <c r="R11" s="62">
        <v>0.23684210526315794</v>
      </c>
      <c r="S11" s="58"/>
      <c r="T11" s="69"/>
      <c r="U11" s="58"/>
      <c r="V11" s="58">
        <v>2019</v>
      </c>
      <c r="W11" s="58" t="s">
        <v>157</v>
      </c>
      <c r="X11" s="58" t="s">
        <v>144</v>
      </c>
      <c r="Y11" s="64">
        <v>11.3</v>
      </c>
      <c r="Z11" s="62">
        <v>5.2631578947368689E-2</v>
      </c>
      <c r="AB11" s="58">
        <v>2016</v>
      </c>
      <c r="AC11" s="58" t="s">
        <v>172</v>
      </c>
      <c r="AD11" s="58">
        <v>56820.77</v>
      </c>
      <c r="AE11" s="58">
        <v>60231.65</v>
      </c>
      <c r="AF11" s="58">
        <v>58526.21</v>
      </c>
      <c r="AG11" s="62">
        <v>0.21</v>
      </c>
      <c r="AH11" s="58"/>
      <c r="AI11" s="69"/>
      <c r="AJ11" s="58"/>
      <c r="AK11" s="58">
        <v>2019</v>
      </c>
      <c r="AL11" s="58" t="s">
        <v>172</v>
      </c>
      <c r="AM11" s="58">
        <v>99680.83</v>
      </c>
      <c r="AN11" s="58">
        <v>105319.4</v>
      </c>
      <c r="AO11" s="58">
        <v>102500.12</v>
      </c>
      <c r="AP11" s="62">
        <v>0.7</v>
      </c>
    </row>
    <row r="12" spans="2:42" x14ac:dyDescent="0.2">
      <c r="B12" s="58">
        <v>2016</v>
      </c>
      <c r="C12" s="58" t="s">
        <v>145</v>
      </c>
      <c r="D12" s="62">
        <v>0.26</v>
      </c>
      <c r="E12" s="58">
        <v>0.37</v>
      </c>
      <c r="F12" s="58"/>
      <c r="G12" s="69"/>
      <c r="H12" s="58"/>
      <c r="I12" s="58">
        <v>2019</v>
      </c>
      <c r="J12" s="58" t="s">
        <v>145</v>
      </c>
      <c r="K12" s="62">
        <v>0.1</v>
      </c>
      <c r="L12" s="58">
        <v>0.28000000000000003</v>
      </c>
      <c r="N12" s="58">
        <v>2016</v>
      </c>
      <c r="O12" s="58" t="s">
        <v>158</v>
      </c>
      <c r="P12" s="58" t="s">
        <v>145</v>
      </c>
      <c r="Q12" s="64">
        <v>12.2</v>
      </c>
      <c r="R12" s="62">
        <v>0.28947368421052616</v>
      </c>
      <c r="S12" s="58"/>
      <c r="T12" s="69"/>
      <c r="U12" s="58"/>
      <c r="V12" s="58">
        <v>2019</v>
      </c>
      <c r="W12" s="58" t="s">
        <v>158</v>
      </c>
      <c r="X12" s="58" t="s">
        <v>145</v>
      </c>
      <c r="Y12" s="64">
        <v>11.1</v>
      </c>
      <c r="Z12" s="62">
        <v>0</v>
      </c>
      <c r="AB12" s="58">
        <v>2016</v>
      </c>
      <c r="AC12" s="58" t="s">
        <v>173</v>
      </c>
      <c r="AD12" s="58">
        <v>59339.22</v>
      </c>
      <c r="AE12" s="58">
        <v>64924.51</v>
      </c>
      <c r="AF12" s="58">
        <v>62131.87</v>
      </c>
      <c r="AG12" s="62">
        <v>0.25</v>
      </c>
      <c r="AH12" s="58"/>
      <c r="AI12" s="69"/>
      <c r="AJ12" s="58"/>
      <c r="AK12" s="58">
        <v>2019</v>
      </c>
      <c r="AL12" s="58" t="s">
        <v>173</v>
      </c>
      <c r="AM12" s="58">
        <v>99981.4</v>
      </c>
      <c r="AN12" s="58">
        <v>108407.54</v>
      </c>
      <c r="AO12" s="58">
        <v>104194.47</v>
      </c>
      <c r="AP12" s="62">
        <v>0.72</v>
      </c>
    </row>
    <row r="13" spans="2:42" x14ac:dyDescent="0.2">
      <c r="B13" s="58">
        <v>2016</v>
      </c>
      <c r="C13" s="58" t="s">
        <v>146</v>
      </c>
      <c r="D13" s="62">
        <v>0.18</v>
      </c>
      <c r="E13" s="58">
        <v>0.32</v>
      </c>
      <c r="F13" s="58"/>
      <c r="G13" s="69"/>
      <c r="H13" s="58"/>
      <c r="I13" s="58">
        <v>2019</v>
      </c>
      <c r="J13" s="58" t="s">
        <v>146</v>
      </c>
      <c r="K13" s="62">
        <v>0.51</v>
      </c>
      <c r="L13" s="58">
        <v>0.51</v>
      </c>
      <c r="N13" s="58">
        <v>2016</v>
      </c>
      <c r="O13" s="58" t="s">
        <v>159</v>
      </c>
      <c r="P13" s="58" t="s">
        <v>146</v>
      </c>
      <c r="Q13" s="64">
        <v>12.7</v>
      </c>
      <c r="R13" s="62">
        <v>0.42105263157894718</v>
      </c>
      <c r="S13" s="58"/>
      <c r="T13" s="69"/>
      <c r="U13" s="58"/>
      <c r="V13" s="58">
        <v>2019</v>
      </c>
      <c r="W13" s="58" t="s">
        <v>159</v>
      </c>
      <c r="X13" s="58" t="s">
        <v>146</v>
      </c>
      <c r="Y13" s="64">
        <v>11.4</v>
      </c>
      <c r="Z13" s="62">
        <v>7.8947368421052808E-2</v>
      </c>
      <c r="AB13" s="58">
        <v>2016</v>
      </c>
      <c r="AC13" s="58" t="s">
        <v>174</v>
      </c>
      <c r="AD13" s="58">
        <v>59183.5</v>
      </c>
      <c r="AE13" s="58">
        <v>64157.67</v>
      </c>
      <c r="AF13" s="58">
        <v>61670.59</v>
      </c>
      <c r="AG13" s="62">
        <v>0.24</v>
      </c>
      <c r="AH13" s="58"/>
      <c r="AI13" s="69"/>
      <c r="AJ13" s="58"/>
      <c r="AK13" s="58">
        <v>2019</v>
      </c>
      <c r="AL13" s="58" t="s">
        <v>174</v>
      </c>
      <c r="AM13" s="58">
        <v>105864.18</v>
      </c>
      <c r="AN13" s="58">
        <v>109580.57</v>
      </c>
      <c r="AO13" s="58">
        <v>107722.38</v>
      </c>
      <c r="AP13" s="62">
        <v>0.76</v>
      </c>
    </row>
    <row r="14" spans="2:42" x14ac:dyDescent="0.2">
      <c r="B14" s="58">
        <v>2016</v>
      </c>
      <c r="C14" s="58" t="s">
        <v>147</v>
      </c>
      <c r="D14" s="62">
        <v>0.3</v>
      </c>
      <c r="E14" s="58">
        <v>0.39</v>
      </c>
      <c r="F14" s="58"/>
      <c r="G14" s="69"/>
      <c r="H14" s="58"/>
      <c r="I14" s="58">
        <v>2019</v>
      </c>
      <c r="J14" s="58" t="s">
        <v>147</v>
      </c>
      <c r="K14" s="62">
        <v>1.1499999999999999</v>
      </c>
      <c r="L14" s="58">
        <v>0.88</v>
      </c>
      <c r="N14" s="58">
        <v>2016</v>
      </c>
      <c r="O14" s="58" t="s">
        <v>160</v>
      </c>
      <c r="P14" s="58" t="s">
        <v>147</v>
      </c>
      <c r="Q14" s="64">
        <v>13.3</v>
      </c>
      <c r="R14" s="62">
        <v>0.57894736842105277</v>
      </c>
      <c r="S14" s="58"/>
      <c r="T14" s="69"/>
      <c r="U14" s="58"/>
      <c r="V14" s="58">
        <v>2019</v>
      </c>
      <c r="W14" s="58" t="s">
        <v>160</v>
      </c>
      <c r="X14" s="58" t="s">
        <v>147</v>
      </c>
      <c r="Y14" s="64">
        <v>11.8</v>
      </c>
      <c r="Z14" s="62">
        <v>0.18421052631578971</v>
      </c>
      <c r="AB14" s="58">
        <v>2016</v>
      </c>
      <c r="AC14" s="58" t="s">
        <v>175</v>
      </c>
      <c r="AD14" s="58">
        <v>57110.99</v>
      </c>
      <c r="AE14" s="58">
        <v>61414.400000000001</v>
      </c>
      <c r="AF14" s="58">
        <v>59262.7</v>
      </c>
      <c r="AG14" s="62">
        <v>0.22</v>
      </c>
      <c r="AH14" s="58"/>
      <c r="AI14" s="69"/>
      <c r="AJ14" s="58"/>
      <c r="AK14" s="58">
        <v>2019</v>
      </c>
      <c r="AL14" s="58" t="s">
        <v>175</v>
      </c>
      <c r="AM14" s="58">
        <v>108927.83</v>
      </c>
      <c r="AN14" s="58">
        <v>117203.2</v>
      </c>
      <c r="AO14" s="58">
        <v>113065.52</v>
      </c>
      <c r="AP14" s="62">
        <v>0.82</v>
      </c>
    </row>
    <row r="15" spans="2:42" x14ac:dyDescent="0.2">
      <c r="B15" s="58">
        <v>2017</v>
      </c>
      <c r="C15" s="58" t="s">
        <v>136</v>
      </c>
      <c r="D15" s="62">
        <v>0.38</v>
      </c>
      <c r="E15" s="58">
        <v>0.44</v>
      </c>
      <c r="F15" s="58"/>
      <c r="G15" s="69"/>
      <c r="H15" s="58"/>
      <c r="I15" s="58">
        <v>2020</v>
      </c>
      <c r="J15" s="58" t="s">
        <v>136</v>
      </c>
      <c r="K15" s="62">
        <v>0.21</v>
      </c>
      <c r="L15" s="58">
        <v>0.34</v>
      </c>
      <c r="N15" s="58">
        <v>2017</v>
      </c>
      <c r="O15" s="58" t="s">
        <v>149</v>
      </c>
      <c r="P15" s="58" t="s">
        <v>136</v>
      </c>
      <c r="Q15" s="64">
        <v>13.9</v>
      </c>
      <c r="R15" s="62">
        <v>0.73684210526315796</v>
      </c>
      <c r="S15" s="58"/>
      <c r="T15" s="69"/>
      <c r="U15" s="58"/>
      <c r="V15" s="58">
        <v>2020</v>
      </c>
      <c r="W15" s="58" t="s">
        <v>149</v>
      </c>
      <c r="X15" s="58" t="s">
        <v>136</v>
      </c>
      <c r="Y15" s="64">
        <v>12.4</v>
      </c>
      <c r="Z15" s="62">
        <v>0.34210526315789486</v>
      </c>
      <c r="AB15" s="58">
        <v>2017</v>
      </c>
      <c r="AC15" s="58" t="s">
        <v>164</v>
      </c>
      <c r="AD15" s="58">
        <v>59588.7</v>
      </c>
      <c r="AE15" s="58">
        <v>66190.62</v>
      </c>
      <c r="AF15" s="58">
        <v>62889.66</v>
      </c>
      <c r="AG15" s="62">
        <v>0.26</v>
      </c>
      <c r="AH15" s="58"/>
      <c r="AI15" s="69"/>
      <c r="AJ15" s="58"/>
      <c r="AK15" s="58">
        <v>2020</v>
      </c>
      <c r="AL15" s="58" t="s">
        <v>164</v>
      </c>
      <c r="AM15" s="58">
        <v>113760.57</v>
      </c>
      <c r="AN15" s="58">
        <v>119527.63</v>
      </c>
      <c r="AO15" s="58">
        <v>116644.1</v>
      </c>
      <c r="AP15" s="62">
        <v>0.86</v>
      </c>
    </row>
    <row r="16" spans="2:42" x14ac:dyDescent="0.2">
      <c r="B16" s="58">
        <v>2017</v>
      </c>
      <c r="C16" s="58" t="s">
        <v>137</v>
      </c>
      <c r="D16" s="62">
        <v>0.33</v>
      </c>
      <c r="E16" s="58">
        <v>0.41</v>
      </c>
      <c r="F16" s="58"/>
      <c r="G16" s="69"/>
      <c r="H16" s="58"/>
      <c r="I16" s="58">
        <v>2020</v>
      </c>
      <c r="J16" s="58" t="s">
        <v>137</v>
      </c>
      <c r="K16" s="62">
        <v>0.25</v>
      </c>
      <c r="L16" s="58">
        <v>0.36</v>
      </c>
      <c r="N16" s="58">
        <v>2017</v>
      </c>
      <c r="O16" s="58" t="s">
        <v>150</v>
      </c>
      <c r="P16" s="58" t="s">
        <v>137</v>
      </c>
      <c r="Q16" s="64">
        <v>13.7</v>
      </c>
      <c r="R16" s="62">
        <v>0.68421052631578927</v>
      </c>
      <c r="S16" s="58"/>
      <c r="T16" s="69"/>
      <c r="U16" s="58"/>
      <c r="V16" s="58">
        <v>2020</v>
      </c>
      <c r="W16" s="58" t="s">
        <v>150</v>
      </c>
      <c r="X16" s="58" t="s">
        <v>137</v>
      </c>
      <c r="Y16" s="64">
        <v>12.7</v>
      </c>
      <c r="Z16" s="62">
        <v>0.42105263157894718</v>
      </c>
      <c r="AB16" s="58">
        <v>2017</v>
      </c>
      <c r="AC16" s="58" t="s">
        <v>165</v>
      </c>
      <c r="AD16" s="58">
        <v>63992.93</v>
      </c>
      <c r="AE16" s="58">
        <v>69052.02</v>
      </c>
      <c r="AF16" s="58">
        <v>66522.48</v>
      </c>
      <c r="AG16" s="62">
        <v>0.3</v>
      </c>
      <c r="AH16" s="58"/>
      <c r="AI16" s="69"/>
      <c r="AJ16" s="58"/>
      <c r="AK16" s="58">
        <v>2020</v>
      </c>
      <c r="AL16" s="58" t="s">
        <v>165</v>
      </c>
      <c r="AM16" s="58">
        <v>102983.54</v>
      </c>
      <c r="AN16" s="58">
        <v>116674.13</v>
      </c>
      <c r="AO16" s="58">
        <v>109828.84</v>
      </c>
      <c r="AP16" s="62">
        <v>0.79</v>
      </c>
    </row>
    <row r="17" spans="2:42" x14ac:dyDescent="0.2">
      <c r="B17" s="58">
        <v>2017</v>
      </c>
      <c r="C17" s="58" t="s">
        <v>138</v>
      </c>
      <c r="D17" s="62">
        <v>0.25</v>
      </c>
      <c r="E17" s="58">
        <v>0.36</v>
      </c>
      <c r="F17" s="58"/>
      <c r="G17" s="69"/>
      <c r="H17" s="58"/>
      <c r="I17" s="58">
        <v>2020</v>
      </c>
      <c r="J17" s="58" t="s">
        <v>138</v>
      </c>
      <c r="K17" s="62">
        <v>7.0000000000000007E-2</v>
      </c>
      <c r="L17" s="58">
        <v>0.26</v>
      </c>
      <c r="N17" s="58">
        <v>2017</v>
      </c>
      <c r="O17" s="58" t="s">
        <v>151</v>
      </c>
      <c r="P17" s="58" t="s">
        <v>138</v>
      </c>
      <c r="Q17" s="64">
        <v>13.4</v>
      </c>
      <c r="R17" s="62">
        <v>0.60526315789473695</v>
      </c>
      <c r="S17" s="58"/>
      <c r="T17" s="69"/>
      <c r="U17" s="58"/>
      <c r="V17" s="58">
        <v>2020</v>
      </c>
      <c r="W17" s="58" t="s">
        <v>151</v>
      </c>
      <c r="X17" s="58" t="s">
        <v>138</v>
      </c>
      <c r="Y17" s="64">
        <v>13.1</v>
      </c>
      <c r="Z17" s="62">
        <v>0.52631578947368407</v>
      </c>
      <c r="AB17" s="58">
        <v>2017</v>
      </c>
      <c r="AC17" s="58" t="s">
        <v>166</v>
      </c>
      <c r="AD17" s="58">
        <v>62980.37</v>
      </c>
      <c r="AE17" s="58">
        <v>66988.87</v>
      </c>
      <c r="AF17" s="58">
        <v>64984.62</v>
      </c>
      <c r="AG17" s="62">
        <v>0.28000000000000003</v>
      </c>
      <c r="AH17" s="58"/>
      <c r="AI17" s="69"/>
      <c r="AJ17" s="58"/>
      <c r="AK17" s="58">
        <v>2020</v>
      </c>
      <c r="AL17" s="58" t="s">
        <v>166</v>
      </c>
      <c r="AM17" s="58">
        <v>63569.62</v>
      </c>
      <c r="AN17" s="58">
        <v>107224.22</v>
      </c>
      <c r="AO17" s="58">
        <v>85396.92</v>
      </c>
      <c r="AP17" s="62">
        <v>0.51</v>
      </c>
    </row>
    <row r="18" spans="2:42" x14ac:dyDescent="0.2">
      <c r="B18" s="58">
        <v>2017</v>
      </c>
      <c r="C18" s="58" t="s">
        <v>139</v>
      </c>
      <c r="D18" s="62">
        <v>0.14000000000000001</v>
      </c>
      <c r="E18" s="58">
        <v>0.3</v>
      </c>
      <c r="F18" s="58"/>
      <c r="G18" s="69"/>
      <c r="H18" s="58"/>
      <c r="I18" s="58">
        <v>2020</v>
      </c>
      <c r="J18" s="58" t="s">
        <v>139</v>
      </c>
      <c r="K18" s="62">
        <v>-0.31</v>
      </c>
      <c r="L18" s="58">
        <v>0.04</v>
      </c>
      <c r="N18" s="58">
        <v>2017</v>
      </c>
      <c r="O18" s="58" t="s">
        <v>152</v>
      </c>
      <c r="P18" s="58" t="s">
        <v>139</v>
      </c>
      <c r="Q18" s="64">
        <v>13.1</v>
      </c>
      <c r="R18" s="62">
        <v>0.52631578947368407</v>
      </c>
      <c r="S18" s="58"/>
      <c r="T18" s="69"/>
      <c r="U18" s="58"/>
      <c r="V18" s="58">
        <v>2020</v>
      </c>
      <c r="W18" s="58" t="s">
        <v>152</v>
      </c>
      <c r="X18" s="58" t="s">
        <v>139</v>
      </c>
      <c r="Y18" s="64">
        <v>13.6</v>
      </c>
      <c r="Z18" s="62">
        <v>0.65789473684210509</v>
      </c>
      <c r="AB18" s="58">
        <v>2017</v>
      </c>
      <c r="AC18" s="58" t="s">
        <v>167</v>
      </c>
      <c r="AD18" s="58">
        <v>62826.28</v>
      </c>
      <c r="AE18" s="58">
        <v>65768.91</v>
      </c>
      <c r="AF18" s="58">
        <v>64297.599999999999</v>
      </c>
      <c r="AG18" s="62">
        <v>0.27</v>
      </c>
      <c r="AH18" s="58"/>
      <c r="AI18" s="69"/>
      <c r="AJ18" s="58"/>
      <c r="AK18" s="58">
        <v>2020</v>
      </c>
      <c r="AL18" s="58" t="s">
        <v>167</v>
      </c>
      <c r="AM18" s="58">
        <v>69537.56</v>
      </c>
      <c r="AN18" s="58">
        <v>83170.8</v>
      </c>
      <c r="AO18" s="58">
        <v>76354.179999999993</v>
      </c>
      <c r="AP18" s="62">
        <v>0.41</v>
      </c>
    </row>
    <row r="19" spans="2:42" x14ac:dyDescent="0.2">
      <c r="B19" s="58">
        <v>2017</v>
      </c>
      <c r="C19" s="58" t="s">
        <v>140</v>
      </c>
      <c r="D19" s="62">
        <v>0.31</v>
      </c>
      <c r="E19" s="58">
        <v>0.4</v>
      </c>
      <c r="F19" s="58"/>
      <c r="G19" s="69"/>
      <c r="H19" s="58"/>
      <c r="I19" s="58">
        <v>2020</v>
      </c>
      <c r="J19" s="58" t="s">
        <v>140</v>
      </c>
      <c r="K19" s="62">
        <v>-0.38</v>
      </c>
      <c r="L19" s="58">
        <v>0</v>
      </c>
      <c r="N19" s="58">
        <v>2017</v>
      </c>
      <c r="O19" s="58" t="s">
        <v>153</v>
      </c>
      <c r="P19" s="58" t="s">
        <v>140</v>
      </c>
      <c r="Q19" s="64">
        <v>12.9</v>
      </c>
      <c r="R19" s="62">
        <v>0.47368421052631587</v>
      </c>
      <c r="S19" s="58"/>
      <c r="T19" s="69"/>
      <c r="U19" s="58"/>
      <c r="V19" s="58">
        <v>2020</v>
      </c>
      <c r="W19" s="58" t="s">
        <v>153</v>
      </c>
      <c r="X19" s="58" t="s">
        <v>140</v>
      </c>
      <c r="Y19" s="64">
        <v>14.1</v>
      </c>
      <c r="Z19" s="62">
        <v>0.78947368421052622</v>
      </c>
      <c r="AB19" s="58">
        <v>2017</v>
      </c>
      <c r="AC19" s="58" t="s">
        <v>168</v>
      </c>
      <c r="AD19" s="58">
        <v>61597.05</v>
      </c>
      <c r="AE19" s="58">
        <v>68684.490000000005</v>
      </c>
      <c r="AF19" s="58">
        <v>65140.77</v>
      </c>
      <c r="AG19" s="62">
        <v>0.28000000000000003</v>
      </c>
      <c r="AH19" s="58"/>
      <c r="AI19" s="69"/>
      <c r="AJ19" s="58"/>
      <c r="AK19" s="58">
        <v>2020</v>
      </c>
      <c r="AL19" s="58" t="s">
        <v>168</v>
      </c>
      <c r="AM19" s="58">
        <v>77556.62</v>
      </c>
      <c r="AN19" s="58">
        <v>87946.25</v>
      </c>
      <c r="AO19" s="58">
        <v>82751.44</v>
      </c>
      <c r="AP19" s="62">
        <v>0.48</v>
      </c>
    </row>
    <row r="20" spans="2:42" x14ac:dyDescent="0.2">
      <c r="B20" s="58">
        <v>2017</v>
      </c>
      <c r="C20" s="58" t="s">
        <v>141</v>
      </c>
      <c r="D20" s="62">
        <v>-0.23</v>
      </c>
      <c r="E20" s="58">
        <v>0.09</v>
      </c>
      <c r="F20" s="58"/>
      <c r="G20" s="69"/>
      <c r="H20" s="58"/>
      <c r="I20" s="58">
        <v>2020</v>
      </c>
      <c r="J20" s="58" t="s">
        <v>141</v>
      </c>
      <c r="K20" s="62">
        <v>0.26</v>
      </c>
      <c r="L20" s="58">
        <v>0.37</v>
      </c>
      <c r="N20" s="58">
        <v>2017</v>
      </c>
      <c r="O20" s="58" t="s">
        <v>154</v>
      </c>
      <c r="P20" s="58" t="s">
        <v>141</v>
      </c>
      <c r="Q20" s="64">
        <v>12.7</v>
      </c>
      <c r="R20" s="62">
        <v>0.42105263157894718</v>
      </c>
      <c r="S20" s="58"/>
      <c r="T20" s="69"/>
      <c r="U20" s="58"/>
      <c r="V20" s="58">
        <v>2020</v>
      </c>
      <c r="W20" s="58" t="s">
        <v>154</v>
      </c>
      <c r="X20" s="58" t="s">
        <v>141</v>
      </c>
      <c r="Y20" s="64">
        <v>14.8</v>
      </c>
      <c r="Z20" s="62">
        <v>0.97368421052631593</v>
      </c>
      <c r="AB20" s="58">
        <v>2017</v>
      </c>
      <c r="AC20" s="58" t="s">
        <v>169</v>
      </c>
      <c r="AD20" s="58">
        <v>60761.74</v>
      </c>
      <c r="AE20" s="58">
        <v>63170.73</v>
      </c>
      <c r="AF20" s="58">
        <v>61966.239999999998</v>
      </c>
      <c r="AG20" s="62">
        <v>0.25</v>
      </c>
      <c r="AH20" s="58"/>
      <c r="AI20" s="69"/>
      <c r="AJ20" s="58"/>
      <c r="AK20" s="58">
        <v>2020</v>
      </c>
      <c r="AL20" s="58" t="s">
        <v>169</v>
      </c>
      <c r="AM20" s="58">
        <v>88620.1</v>
      </c>
      <c r="AN20" s="58">
        <v>97644.67</v>
      </c>
      <c r="AO20" s="58">
        <v>93132.39</v>
      </c>
      <c r="AP20" s="62">
        <v>0.6</v>
      </c>
    </row>
    <row r="21" spans="2:42" x14ac:dyDescent="0.2">
      <c r="B21" s="58">
        <v>2017</v>
      </c>
      <c r="C21" s="58" t="s">
        <v>142</v>
      </c>
      <c r="D21" s="62">
        <v>0.24</v>
      </c>
      <c r="E21" s="58">
        <v>0.36</v>
      </c>
      <c r="F21" s="58"/>
      <c r="G21" s="69"/>
      <c r="H21" s="58"/>
      <c r="I21" s="58">
        <v>2020</v>
      </c>
      <c r="J21" s="58" t="s">
        <v>142</v>
      </c>
      <c r="K21" s="62">
        <v>0.36</v>
      </c>
      <c r="L21" s="58">
        <v>0.43</v>
      </c>
      <c r="N21" s="58">
        <v>2017</v>
      </c>
      <c r="O21" s="58" t="s">
        <v>155</v>
      </c>
      <c r="P21" s="58" t="s">
        <v>142</v>
      </c>
      <c r="Q21" s="64">
        <v>12.5</v>
      </c>
      <c r="R21" s="62">
        <v>0.36842105263157898</v>
      </c>
      <c r="S21" s="58"/>
      <c r="T21" s="69"/>
      <c r="U21" s="58"/>
      <c r="V21" s="58">
        <v>2020</v>
      </c>
      <c r="W21" s="58" t="s">
        <v>155</v>
      </c>
      <c r="X21" s="58" t="s">
        <v>142</v>
      </c>
      <c r="Y21" s="64">
        <v>14.9</v>
      </c>
      <c r="Z21" s="62">
        <v>1</v>
      </c>
      <c r="AB21" s="58">
        <v>2017</v>
      </c>
      <c r="AC21" s="58" t="s">
        <v>170</v>
      </c>
      <c r="AD21" s="58">
        <v>62322.400000000001</v>
      </c>
      <c r="AE21" s="58">
        <v>65920.36</v>
      </c>
      <c r="AF21" s="58">
        <v>64121.38</v>
      </c>
      <c r="AG21" s="62">
        <v>0.27</v>
      </c>
      <c r="AH21" s="58"/>
      <c r="AI21" s="69"/>
      <c r="AJ21" s="58"/>
      <c r="AK21" s="58">
        <v>2020</v>
      </c>
      <c r="AL21" s="58" t="s">
        <v>170</v>
      </c>
      <c r="AM21" s="58">
        <v>96203.199999999997</v>
      </c>
      <c r="AN21" s="58">
        <v>105605.17</v>
      </c>
      <c r="AO21" s="58">
        <v>100904.19</v>
      </c>
      <c r="AP21" s="62">
        <v>0.69</v>
      </c>
    </row>
    <row r="22" spans="2:42" x14ac:dyDescent="0.2">
      <c r="B22" s="58">
        <v>2017</v>
      </c>
      <c r="C22" s="58" t="s">
        <v>143</v>
      </c>
      <c r="D22" s="62">
        <v>0.19</v>
      </c>
      <c r="E22" s="58">
        <v>0.33</v>
      </c>
      <c r="F22" s="58"/>
      <c r="G22" s="69"/>
      <c r="H22" s="58"/>
      <c r="I22" s="58">
        <v>2020</v>
      </c>
      <c r="J22" s="58" t="s">
        <v>143</v>
      </c>
      <c r="K22" s="62">
        <v>0.24</v>
      </c>
      <c r="L22" s="58">
        <v>0.36</v>
      </c>
      <c r="N22" s="58">
        <v>2017</v>
      </c>
      <c r="O22" s="58" t="s">
        <v>156</v>
      </c>
      <c r="P22" s="58" t="s">
        <v>143</v>
      </c>
      <c r="Q22" s="64">
        <v>12.3</v>
      </c>
      <c r="R22" s="62">
        <v>0.31578947368421073</v>
      </c>
      <c r="S22" s="58"/>
      <c r="T22" s="69"/>
      <c r="U22" s="58"/>
      <c r="V22" s="58">
        <v>2020</v>
      </c>
      <c r="W22" s="58" t="s">
        <v>156</v>
      </c>
      <c r="X22" s="58" t="s">
        <v>143</v>
      </c>
      <c r="Y22" s="64">
        <v>14.6</v>
      </c>
      <c r="Z22" s="62">
        <v>0.92105263157894723</v>
      </c>
      <c r="AB22" s="58">
        <v>2017</v>
      </c>
      <c r="AC22" s="58" t="s">
        <v>171</v>
      </c>
      <c r="AD22" s="58">
        <v>66516.23</v>
      </c>
      <c r="AE22" s="58">
        <v>71329.850000000006</v>
      </c>
      <c r="AF22" s="58">
        <v>68923.039999999994</v>
      </c>
      <c r="AG22" s="62">
        <v>0.33</v>
      </c>
      <c r="AH22" s="58"/>
      <c r="AI22" s="69"/>
      <c r="AJ22" s="58"/>
      <c r="AK22" s="58">
        <v>2020</v>
      </c>
      <c r="AL22" s="58" t="s">
        <v>171</v>
      </c>
      <c r="AM22" s="58">
        <v>99369.15</v>
      </c>
      <c r="AN22" s="58">
        <v>104125.64</v>
      </c>
      <c r="AO22" s="58">
        <v>101747.4</v>
      </c>
      <c r="AP22" s="62">
        <v>0.7</v>
      </c>
    </row>
    <row r="23" spans="2:42" x14ac:dyDescent="0.2">
      <c r="B23" s="58">
        <v>2017</v>
      </c>
      <c r="C23" s="58" t="s">
        <v>144</v>
      </c>
      <c r="D23" s="62">
        <v>0.16</v>
      </c>
      <c r="E23" s="58">
        <v>0.31</v>
      </c>
      <c r="F23" s="58"/>
      <c r="G23" s="69"/>
      <c r="H23" s="58"/>
      <c r="I23" s="58">
        <v>2020</v>
      </c>
      <c r="J23" s="58" t="s">
        <v>144</v>
      </c>
      <c r="K23" s="62">
        <v>0.64</v>
      </c>
      <c r="L23" s="58">
        <v>0.59</v>
      </c>
      <c r="N23" s="58">
        <v>2017</v>
      </c>
      <c r="O23" s="58" t="s">
        <v>157</v>
      </c>
      <c r="P23" s="58" t="s">
        <v>144</v>
      </c>
      <c r="Q23" s="64">
        <v>12.1</v>
      </c>
      <c r="R23" s="62">
        <v>0.26315789473684204</v>
      </c>
      <c r="S23" s="58"/>
      <c r="T23" s="69"/>
      <c r="U23" s="58"/>
      <c r="V23" s="58">
        <v>2020</v>
      </c>
      <c r="W23" s="58" t="s">
        <v>157</v>
      </c>
      <c r="X23" s="58" t="s">
        <v>144</v>
      </c>
      <c r="Y23" s="64">
        <v>14.4</v>
      </c>
      <c r="Z23" s="62">
        <v>0.86842105263157898</v>
      </c>
      <c r="AB23" s="58">
        <v>2017</v>
      </c>
      <c r="AC23" s="58" t="s">
        <v>172</v>
      </c>
      <c r="AD23" s="58">
        <v>71923.11</v>
      </c>
      <c r="AE23" s="58">
        <v>76004.149999999994</v>
      </c>
      <c r="AF23" s="58">
        <v>73963.63</v>
      </c>
      <c r="AG23" s="62">
        <v>0.38</v>
      </c>
      <c r="AH23" s="58"/>
      <c r="AI23" s="69"/>
      <c r="AJ23" s="58"/>
      <c r="AK23" s="58">
        <v>2020</v>
      </c>
      <c r="AL23" s="58" t="s">
        <v>172</v>
      </c>
      <c r="AM23" s="58">
        <v>93580.35</v>
      </c>
      <c r="AN23" s="58">
        <v>102167.65</v>
      </c>
      <c r="AO23" s="58">
        <v>97874</v>
      </c>
      <c r="AP23" s="62">
        <v>0.65</v>
      </c>
    </row>
    <row r="24" spans="2:42" x14ac:dyDescent="0.2">
      <c r="B24" s="58">
        <v>2017</v>
      </c>
      <c r="C24" s="58" t="s">
        <v>145</v>
      </c>
      <c r="D24" s="62">
        <v>0.42</v>
      </c>
      <c r="E24" s="58">
        <v>0.46</v>
      </c>
      <c r="F24" s="58"/>
      <c r="G24" s="69"/>
      <c r="H24" s="58"/>
      <c r="I24" s="58">
        <v>2020</v>
      </c>
      <c r="J24" s="58" t="s">
        <v>145</v>
      </c>
      <c r="K24" s="62">
        <v>0.86</v>
      </c>
      <c r="L24" s="58">
        <v>0.72</v>
      </c>
      <c r="N24" s="58">
        <v>2017</v>
      </c>
      <c r="O24" s="58" t="s">
        <v>158</v>
      </c>
      <c r="P24" s="58" t="s">
        <v>145</v>
      </c>
      <c r="Q24" s="64">
        <v>11.9</v>
      </c>
      <c r="R24" s="62">
        <v>0.21052631578947384</v>
      </c>
      <c r="S24" s="58"/>
      <c r="T24" s="69"/>
      <c r="U24" s="58"/>
      <c r="V24" s="58">
        <v>2020</v>
      </c>
      <c r="W24" s="58" t="s">
        <v>158</v>
      </c>
      <c r="X24" s="58" t="s">
        <v>145</v>
      </c>
      <c r="Y24" s="64">
        <v>14.2</v>
      </c>
      <c r="Z24" s="62">
        <v>0.81578947368421029</v>
      </c>
      <c r="AB24" s="58">
        <v>2017</v>
      </c>
      <c r="AC24" s="58" t="s">
        <v>173</v>
      </c>
      <c r="AD24" s="58">
        <v>74308.490000000005</v>
      </c>
      <c r="AE24" s="58">
        <v>76989.78</v>
      </c>
      <c r="AF24" s="58">
        <v>75649.14</v>
      </c>
      <c r="AG24" s="62">
        <v>0.4</v>
      </c>
      <c r="AH24" s="58"/>
      <c r="AI24" s="69"/>
      <c r="AJ24" s="58"/>
      <c r="AK24" s="58">
        <v>2020</v>
      </c>
      <c r="AL24" s="58" t="s">
        <v>173</v>
      </c>
      <c r="AM24" s="58">
        <v>93952.4</v>
      </c>
      <c r="AN24" s="58">
        <v>101917.73</v>
      </c>
      <c r="AO24" s="58">
        <v>97935.07</v>
      </c>
      <c r="AP24" s="62">
        <v>0.65</v>
      </c>
    </row>
    <row r="25" spans="2:42" x14ac:dyDescent="0.2">
      <c r="B25" s="58">
        <v>2017</v>
      </c>
      <c r="C25" s="58" t="s">
        <v>146</v>
      </c>
      <c r="D25" s="62">
        <v>0.28000000000000003</v>
      </c>
      <c r="E25" s="58">
        <v>0.38</v>
      </c>
      <c r="F25" s="58"/>
      <c r="G25" s="69"/>
      <c r="H25" s="58"/>
      <c r="I25" s="58">
        <v>2020</v>
      </c>
      <c r="J25" s="58" t="s">
        <v>146</v>
      </c>
      <c r="K25" s="62">
        <v>0.89</v>
      </c>
      <c r="L25" s="58">
        <v>0.73</v>
      </c>
      <c r="N25" s="58">
        <v>2017</v>
      </c>
      <c r="O25" s="58" t="s">
        <v>159</v>
      </c>
      <c r="P25" s="58" t="s">
        <v>146</v>
      </c>
      <c r="Q25" s="64">
        <v>12.3</v>
      </c>
      <c r="R25" s="62">
        <v>0.31578947368421073</v>
      </c>
      <c r="S25" s="58"/>
      <c r="T25" s="69"/>
      <c r="U25" s="58"/>
      <c r="V25" s="58">
        <v>2020</v>
      </c>
      <c r="W25" s="58" t="s">
        <v>159</v>
      </c>
      <c r="X25" s="58" t="s">
        <v>146</v>
      </c>
      <c r="Y25" s="64">
        <v>14.5</v>
      </c>
      <c r="Z25" s="62">
        <v>0.89473684210526305</v>
      </c>
      <c r="AB25" s="58">
        <v>2017</v>
      </c>
      <c r="AC25" s="58" t="s">
        <v>174</v>
      </c>
      <c r="AD25" s="58">
        <v>70826.59</v>
      </c>
      <c r="AE25" s="58">
        <v>74594.61</v>
      </c>
      <c r="AF25" s="58">
        <v>72710.600000000006</v>
      </c>
      <c r="AG25" s="62">
        <v>0.37</v>
      </c>
      <c r="AH25" s="58"/>
      <c r="AI25" s="69"/>
      <c r="AJ25" s="58"/>
      <c r="AK25" s="58">
        <v>2020</v>
      </c>
      <c r="AL25" s="58" t="s">
        <v>174</v>
      </c>
      <c r="AM25" s="58">
        <v>95979.71</v>
      </c>
      <c r="AN25" s="58">
        <v>110575.47</v>
      </c>
      <c r="AO25" s="58">
        <v>103277.59</v>
      </c>
      <c r="AP25" s="62">
        <v>0.71</v>
      </c>
    </row>
    <row r="26" spans="2:42" x14ac:dyDescent="0.2">
      <c r="B26" s="58">
        <v>2017</v>
      </c>
      <c r="C26" s="58" t="s">
        <v>147</v>
      </c>
      <c r="D26" s="62">
        <v>0.44</v>
      </c>
      <c r="E26" s="58">
        <v>0.47</v>
      </c>
      <c r="F26" s="58"/>
      <c r="G26" s="69"/>
      <c r="H26" s="58"/>
      <c r="I26" s="58">
        <v>2020</v>
      </c>
      <c r="J26" s="58" t="s">
        <v>147</v>
      </c>
      <c r="K26" s="62">
        <v>1.35</v>
      </c>
      <c r="L26" s="58">
        <v>1</v>
      </c>
      <c r="N26" s="58">
        <v>2017</v>
      </c>
      <c r="O26" s="58" t="s">
        <v>160</v>
      </c>
      <c r="P26" s="58" t="s">
        <v>147</v>
      </c>
      <c r="Q26" s="64">
        <v>12.7</v>
      </c>
      <c r="R26" s="62">
        <v>0.42105263157894718</v>
      </c>
      <c r="S26" s="58"/>
      <c r="T26" s="69"/>
      <c r="U26" s="58"/>
      <c r="V26" s="58">
        <v>2020</v>
      </c>
      <c r="W26" s="58" t="s">
        <v>160</v>
      </c>
      <c r="X26" s="58" t="s">
        <v>147</v>
      </c>
      <c r="Y26" s="64">
        <v>14.6</v>
      </c>
      <c r="Z26" s="62">
        <v>0.92105263157894723</v>
      </c>
      <c r="AB26" s="58">
        <v>2017</v>
      </c>
      <c r="AC26" s="58" t="s">
        <v>175</v>
      </c>
      <c r="AD26" s="58">
        <v>72264.45</v>
      </c>
      <c r="AE26" s="58">
        <v>76402.080000000002</v>
      </c>
      <c r="AF26" s="58">
        <v>74333.27</v>
      </c>
      <c r="AG26" s="62">
        <v>0.39</v>
      </c>
      <c r="AH26" s="58"/>
      <c r="AI26" s="69"/>
      <c r="AJ26" s="58"/>
      <c r="AK26" s="58">
        <v>2020</v>
      </c>
      <c r="AL26" s="58" t="s">
        <v>175</v>
      </c>
      <c r="AM26" s="58">
        <v>111399.91</v>
      </c>
      <c r="AN26" s="58">
        <v>119409.15</v>
      </c>
      <c r="AO26" s="58">
        <v>115404.53</v>
      </c>
      <c r="AP26" s="62">
        <v>0.85</v>
      </c>
    </row>
    <row r="27" spans="2:42" x14ac:dyDescent="0.2">
      <c r="B27" s="58">
        <v>2018</v>
      </c>
      <c r="C27" s="58" t="s">
        <v>136</v>
      </c>
      <c r="D27" s="62">
        <v>0.28999999999999998</v>
      </c>
      <c r="E27" s="58">
        <v>0.39</v>
      </c>
      <c r="F27" s="58"/>
      <c r="G27" s="69"/>
      <c r="H27" s="58"/>
      <c r="I27" s="58">
        <v>2021</v>
      </c>
      <c r="J27" s="58" t="s">
        <v>136</v>
      </c>
      <c r="K27" s="62">
        <v>0.25</v>
      </c>
      <c r="L27" s="58">
        <v>0.36</v>
      </c>
      <c r="N27" s="58">
        <v>2018</v>
      </c>
      <c r="O27" s="58" t="s">
        <v>149</v>
      </c>
      <c r="P27" s="58" t="s">
        <v>136</v>
      </c>
      <c r="Q27" s="64">
        <v>13.2</v>
      </c>
      <c r="R27" s="62">
        <v>0.55263157894736825</v>
      </c>
      <c r="S27" s="58"/>
      <c r="T27" s="69"/>
      <c r="U27" s="58"/>
      <c r="V27" s="58">
        <v>2021</v>
      </c>
      <c r="W27" s="58" t="s">
        <v>149</v>
      </c>
      <c r="X27" s="58" t="s">
        <v>136</v>
      </c>
      <c r="Y27" s="64">
        <v>14.9</v>
      </c>
      <c r="Z27" s="62">
        <v>1</v>
      </c>
      <c r="AB27" s="58">
        <v>2018</v>
      </c>
      <c r="AC27" s="58" t="s">
        <v>164</v>
      </c>
      <c r="AD27" s="58">
        <v>77891.039999999994</v>
      </c>
      <c r="AE27" s="58">
        <v>85530.84</v>
      </c>
      <c r="AF27" s="58">
        <v>81710.94</v>
      </c>
      <c r="AG27" s="62">
        <v>0.47</v>
      </c>
      <c r="AH27" s="58"/>
      <c r="AI27" s="69"/>
      <c r="AJ27" s="58"/>
      <c r="AK27" s="58">
        <v>2021</v>
      </c>
      <c r="AL27" s="58" t="s">
        <v>164</v>
      </c>
      <c r="AM27" s="58">
        <v>115067.55</v>
      </c>
      <c r="AN27" s="58">
        <v>125076.63</v>
      </c>
      <c r="AO27" s="58">
        <v>120072.09</v>
      </c>
      <c r="AP27" s="62">
        <v>0.9</v>
      </c>
    </row>
    <row r="28" spans="2:42" x14ac:dyDescent="0.2">
      <c r="B28" s="58">
        <v>2018</v>
      </c>
      <c r="C28" s="58" t="s">
        <v>137</v>
      </c>
      <c r="D28" s="62">
        <v>0.32</v>
      </c>
      <c r="E28" s="58">
        <v>0.4</v>
      </c>
      <c r="F28" s="58"/>
      <c r="G28" s="69"/>
      <c r="H28" s="58"/>
      <c r="I28" s="58">
        <v>2021</v>
      </c>
      <c r="J28" s="58" t="s">
        <v>137</v>
      </c>
      <c r="K28" s="62">
        <v>0.86</v>
      </c>
      <c r="L28" s="58">
        <v>0.72</v>
      </c>
      <c r="N28" s="58">
        <v>2018</v>
      </c>
      <c r="O28" s="58" t="s">
        <v>150</v>
      </c>
      <c r="P28" s="58" t="s">
        <v>137</v>
      </c>
      <c r="Q28" s="64">
        <v>13</v>
      </c>
      <c r="R28" s="62">
        <v>0.5</v>
      </c>
      <c r="S28" s="58"/>
      <c r="T28" s="69"/>
      <c r="U28" s="58"/>
      <c r="V28" s="58">
        <v>2021</v>
      </c>
      <c r="W28" s="58" t="s">
        <v>150</v>
      </c>
      <c r="X28" s="58" t="s">
        <v>137</v>
      </c>
      <c r="Y28" s="64">
        <v>14.8</v>
      </c>
      <c r="Z28" s="62">
        <v>0.97368421052631593</v>
      </c>
      <c r="AB28" s="58">
        <v>2018</v>
      </c>
      <c r="AC28" s="58" t="s">
        <v>165</v>
      </c>
      <c r="AD28" s="58">
        <v>80898.7</v>
      </c>
      <c r="AE28" s="58">
        <v>87652.64</v>
      </c>
      <c r="AF28" s="58">
        <v>84275.67</v>
      </c>
      <c r="AG28" s="62">
        <v>0.5</v>
      </c>
      <c r="AH28" s="58"/>
      <c r="AI28" s="69"/>
      <c r="AJ28" s="58"/>
      <c r="AK28" s="58">
        <v>2021</v>
      </c>
      <c r="AL28" s="58" t="s">
        <v>165</v>
      </c>
      <c r="AM28" s="58">
        <v>110035.17</v>
      </c>
      <c r="AN28" s="58">
        <v>120355.79</v>
      </c>
      <c r="AO28" s="58">
        <v>115195.48</v>
      </c>
      <c r="AP28" s="62">
        <v>0.85</v>
      </c>
    </row>
    <row r="29" spans="2:42" x14ac:dyDescent="0.2">
      <c r="B29" s="58">
        <v>2018</v>
      </c>
      <c r="C29" s="58" t="s">
        <v>138</v>
      </c>
      <c r="D29" s="62">
        <v>0.09</v>
      </c>
      <c r="E29" s="58">
        <v>0.27</v>
      </c>
      <c r="F29" s="58"/>
      <c r="G29" s="69"/>
      <c r="H29" s="58"/>
      <c r="I29" s="58">
        <v>2021</v>
      </c>
      <c r="J29" s="58" t="s">
        <v>138</v>
      </c>
      <c r="K29" s="62">
        <v>0.93</v>
      </c>
      <c r="L29" s="58">
        <v>0.76</v>
      </c>
      <c r="N29" s="58">
        <v>2018</v>
      </c>
      <c r="O29" s="58" t="s">
        <v>151</v>
      </c>
      <c r="P29" s="58" t="s">
        <v>138</v>
      </c>
      <c r="Q29" s="64">
        <v>12.8</v>
      </c>
      <c r="R29" s="62">
        <v>0.44736842105263175</v>
      </c>
      <c r="S29" s="58"/>
      <c r="T29" s="69"/>
      <c r="U29" s="58"/>
      <c r="V29" s="58">
        <v>2021</v>
      </c>
      <c r="W29" s="58" t="s">
        <v>151</v>
      </c>
      <c r="X29" s="58" t="s">
        <v>138</v>
      </c>
      <c r="Y29" s="64">
        <v>14.7</v>
      </c>
      <c r="Z29" s="62">
        <v>0.9473684210526313</v>
      </c>
      <c r="AB29" s="58">
        <v>2018</v>
      </c>
      <c r="AC29" s="58" t="s">
        <v>166</v>
      </c>
      <c r="AD29" s="58">
        <v>83808.06</v>
      </c>
      <c r="AE29" s="58">
        <v>86900.43</v>
      </c>
      <c r="AF29" s="58">
        <v>85354.25</v>
      </c>
      <c r="AG29" s="62">
        <v>0.51</v>
      </c>
      <c r="AH29" s="58"/>
      <c r="AI29" s="69"/>
      <c r="AJ29" s="58"/>
      <c r="AK29" s="58">
        <v>2021</v>
      </c>
      <c r="AL29" s="58" t="s">
        <v>166</v>
      </c>
      <c r="AM29" s="58">
        <v>110334.83</v>
      </c>
      <c r="AN29" s="58">
        <v>116849.67</v>
      </c>
      <c r="AO29" s="58">
        <v>113592.25</v>
      </c>
      <c r="AP29" s="62">
        <v>0.83</v>
      </c>
    </row>
    <row r="30" spans="2:42" x14ac:dyDescent="0.2">
      <c r="B30" s="58">
        <v>2018</v>
      </c>
      <c r="C30" s="58" t="s">
        <v>139</v>
      </c>
      <c r="D30" s="62">
        <v>0.22</v>
      </c>
      <c r="E30" s="58">
        <v>0.35</v>
      </c>
      <c r="F30" s="58"/>
      <c r="G30" s="69"/>
      <c r="H30" s="58"/>
      <c r="I30" s="58">
        <v>2021</v>
      </c>
      <c r="J30" s="58" t="s">
        <v>139</v>
      </c>
      <c r="K30" s="62">
        <v>0.31</v>
      </c>
      <c r="L30" s="58">
        <v>0.4</v>
      </c>
      <c r="N30" s="58">
        <v>2018</v>
      </c>
      <c r="O30" s="58" t="s">
        <v>152</v>
      </c>
      <c r="P30" s="58" t="s">
        <v>139</v>
      </c>
      <c r="Q30" s="64">
        <v>12.6</v>
      </c>
      <c r="R30" s="62">
        <v>0.39473684210526311</v>
      </c>
      <c r="S30" s="58"/>
      <c r="T30" s="69"/>
      <c r="U30" s="58"/>
      <c r="V30" s="58">
        <v>2021</v>
      </c>
      <c r="W30" s="58" t="s">
        <v>152</v>
      </c>
      <c r="X30" s="58" t="s">
        <v>139</v>
      </c>
      <c r="Y30" s="64">
        <v>14.2</v>
      </c>
      <c r="Z30" s="62">
        <v>0.81578947368421029</v>
      </c>
      <c r="AB30" s="58">
        <v>2018</v>
      </c>
      <c r="AC30" s="58" t="s">
        <v>167</v>
      </c>
      <c r="AD30" s="58">
        <v>82861.58</v>
      </c>
      <c r="AE30" s="58">
        <v>86444.66</v>
      </c>
      <c r="AF30" s="58">
        <v>84653.119999999995</v>
      </c>
      <c r="AG30" s="62">
        <v>0.5</v>
      </c>
      <c r="AH30" s="58"/>
      <c r="AI30" s="69"/>
      <c r="AJ30" s="58"/>
      <c r="AK30" s="58">
        <v>2021</v>
      </c>
      <c r="AL30" s="58" t="s">
        <v>167</v>
      </c>
      <c r="AM30" s="58">
        <v>115253.31</v>
      </c>
      <c r="AN30" s="58">
        <v>121113.93</v>
      </c>
      <c r="AO30" s="58">
        <v>118183.62</v>
      </c>
      <c r="AP30" s="62">
        <v>0.88</v>
      </c>
    </row>
    <row r="31" spans="2:42" x14ac:dyDescent="0.2">
      <c r="B31" s="58">
        <v>2018</v>
      </c>
      <c r="C31" s="58" t="s">
        <v>140</v>
      </c>
      <c r="D31" s="62">
        <v>0.4</v>
      </c>
      <c r="E31" s="58">
        <v>0.45</v>
      </c>
      <c r="F31" s="58"/>
      <c r="G31" s="69"/>
      <c r="H31" s="58"/>
      <c r="I31" s="58">
        <v>2021</v>
      </c>
      <c r="J31" s="58" t="s">
        <v>140</v>
      </c>
      <c r="K31" s="62">
        <v>0.83</v>
      </c>
      <c r="L31" s="58">
        <v>0.7</v>
      </c>
      <c r="N31" s="58">
        <v>2018</v>
      </c>
      <c r="O31" s="58" t="s">
        <v>153</v>
      </c>
      <c r="P31" s="58" t="s">
        <v>140</v>
      </c>
      <c r="Q31" s="64">
        <v>12.4</v>
      </c>
      <c r="R31" s="62">
        <v>0.34210526315789486</v>
      </c>
      <c r="S31" s="58"/>
      <c r="T31" s="69"/>
      <c r="U31" s="58"/>
      <c r="V31" s="58">
        <v>2021</v>
      </c>
      <c r="W31" s="58" t="s">
        <v>153</v>
      </c>
      <c r="X31" s="58" t="s">
        <v>140</v>
      </c>
      <c r="Y31" s="64">
        <v>13.7</v>
      </c>
      <c r="Z31" s="62">
        <v>0.68421052631578927</v>
      </c>
      <c r="AB31" s="58">
        <v>2018</v>
      </c>
      <c r="AC31" s="58" t="s">
        <v>168</v>
      </c>
      <c r="AD31" s="58">
        <v>75355.839999999997</v>
      </c>
      <c r="AE31" s="58">
        <v>86536.97</v>
      </c>
      <c r="AF31" s="58">
        <v>80946.41</v>
      </c>
      <c r="AG31" s="62">
        <v>0.46</v>
      </c>
      <c r="AH31" s="58"/>
      <c r="AI31" s="69"/>
      <c r="AJ31" s="58"/>
      <c r="AK31" s="58">
        <v>2021</v>
      </c>
      <c r="AL31" s="58" t="s">
        <v>168</v>
      </c>
      <c r="AM31" s="58">
        <v>117712</v>
      </c>
      <c r="AN31" s="58">
        <v>126215.73</v>
      </c>
      <c r="AO31" s="58">
        <v>121963.87</v>
      </c>
      <c r="AP31" s="62">
        <v>0.92</v>
      </c>
    </row>
    <row r="32" spans="2:42" x14ac:dyDescent="0.2">
      <c r="B32" s="58">
        <v>2018</v>
      </c>
      <c r="C32" s="58" t="s">
        <v>141</v>
      </c>
      <c r="D32" s="62">
        <v>1.26</v>
      </c>
      <c r="E32" s="58">
        <v>0.95</v>
      </c>
      <c r="F32" s="58"/>
      <c r="G32" s="69"/>
      <c r="H32" s="58"/>
      <c r="I32" s="58">
        <v>2021</v>
      </c>
      <c r="J32" s="58" t="s">
        <v>141</v>
      </c>
      <c r="K32" s="62">
        <v>0.53</v>
      </c>
      <c r="L32" s="58">
        <v>0.53</v>
      </c>
      <c r="N32" s="58">
        <v>2018</v>
      </c>
      <c r="O32" s="58" t="s">
        <v>154</v>
      </c>
      <c r="P32" s="58" t="s">
        <v>141</v>
      </c>
      <c r="Q32" s="64">
        <v>12.3</v>
      </c>
      <c r="R32" s="62">
        <v>0.31578947368421073</v>
      </c>
      <c r="S32" s="58"/>
      <c r="T32" s="69"/>
      <c r="U32" s="58"/>
      <c r="V32" s="58">
        <v>2021</v>
      </c>
      <c r="W32" s="58" t="s">
        <v>154</v>
      </c>
      <c r="X32" s="58" t="s">
        <v>141</v>
      </c>
      <c r="Y32" s="64">
        <v>13.1</v>
      </c>
      <c r="Z32" s="62">
        <v>0.52631578947368407</v>
      </c>
      <c r="AB32" s="58">
        <v>2018</v>
      </c>
      <c r="AC32" s="58" t="s">
        <v>169</v>
      </c>
      <c r="AD32" s="58">
        <v>69814.740000000005</v>
      </c>
      <c r="AE32" s="58">
        <v>78596.06</v>
      </c>
      <c r="AF32" s="58">
        <v>74205.399999999994</v>
      </c>
      <c r="AG32" s="62">
        <v>0.39</v>
      </c>
      <c r="AH32" s="58"/>
      <c r="AI32" s="69"/>
      <c r="AJ32" s="58"/>
      <c r="AK32" s="58">
        <v>2021</v>
      </c>
      <c r="AL32" s="58" t="s">
        <v>169</v>
      </c>
      <c r="AM32" s="58">
        <v>126801.66</v>
      </c>
      <c r="AN32" s="58">
        <v>130776.27</v>
      </c>
      <c r="AO32" s="58">
        <v>128788.97</v>
      </c>
      <c r="AP32" s="62">
        <v>1</v>
      </c>
    </row>
    <row r="33" spans="2:42" x14ac:dyDescent="0.2">
      <c r="B33" s="58">
        <v>2018</v>
      </c>
      <c r="C33" s="58" t="s">
        <v>142</v>
      </c>
      <c r="D33" s="62">
        <v>0.33</v>
      </c>
      <c r="E33" s="58">
        <v>0.41</v>
      </c>
      <c r="F33" s="58"/>
      <c r="G33" s="69"/>
      <c r="H33" s="58"/>
      <c r="I33" s="58">
        <v>2021</v>
      </c>
      <c r="J33" s="58" t="s">
        <v>142</v>
      </c>
      <c r="K33" s="62">
        <v>0.96</v>
      </c>
      <c r="L33" s="58">
        <v>0.77</v>
      </c>
      <c r="N33" s="58">
        <v>2018</v>
      </c>
      <c r="O33" s="58" t="s">
        <v>155</v>
      </c>
      <c r="P33" s="58" t="s">
        <v>142</v>
      </c>
      <c r="Q33" s="64">
        <v>12</v>
      </c>
      <c r="R33" s="62">
        <v>0.23684210526315794</v>
      </c>
      <c r="S33" s="58"/>
      <c r="T33" s="69"/>
      <c r="U33" s="58"/>
      <c r="V33" s="58">
        <v>2021</v>
      </c>
      <c r="W33" s="58" t="s">
        <v>155</v>
      </c>
      <c r="X33" s="58" t="s">
        <v>142</v>
      </c>
      <c r="Y33" s="64">
        <v>12.6</v>
      </c>
      <c r="Z33" s="62">
        <v>0.39473684210526311</v>
      </c>
      <c r="AB33" s="58">
        <v>2018</v>
      </c>
      <c r="AC33" s="58" t="s">
        <v>170</v>
      </c>
      <c r="AD33" s="58">
        <v>72839.740000000005</v>
      </c>
      <c r="AE33" s="58">
        <v>80275.600000000006</v>
      </c>
      <c r="AF33" s="58">
        <v>76557.67</v>
      </c>
      <c r="AG33" s="62">
        <v>0.41</v>
      </c>
      <c r="AH33" s="58"/>
      <c r="AI33" s="69"/>
      <c r="AJ33" s="58"/>
      <c r="AK33" s="58">
        <v>2021</v>
      </c>
      <c r="AL33" s="58" t="s">
        <v>170</v>
      </c>
      <c r="AM33" s="58">
        <v>121800.79</v>
      </c>
      <c r="AN33" s="58">
        <v>128406.51</v>
      </c>
      <c r="AO33" s="58">
        <v>125103.65</v>
      </c>
      <c r="AP33" s="62">
        <v>0.96</v>
      </c>
    </row>
    <row r="34" spans="2:42" x14ac:dyDescent="0.2">
      <c r="B34" s="58">
        <v>2018</v>
      </c>
      <c r="C34" s="58" t="s">
        <v>143</v>
      </c>
      <c r="D34" s="62">
        <v>-0.09</v>
      </c>
      <c r="E34" s="58">
        <v>0.17</v>
      </c>
      <c r="F34" s="58"/>
      <c r="G34" s="69"/>
      <c r="H34" s="58"/>
      <c r="I34" s="58">
        <v>2021</v>
      </c>
      <c r="J34" s="58" t="s">
        <v>143</v>
      </c>
      <c r="K34" s="62">
        <v>0.87</v>
      </c>
      <c r="L34" s="58">
        <v>0.72</v>
      </c>
      <c r="N34" s="58">
        <v>2018</v>
      </c>
      <c r="O34" s="58" t="s">
        <v>156</v>
      </c>
      <c r="P34" s="58" t="s">
        <v>143</v>
      </c>
      <c r="Q34" s="64">
        <v>11.9</v>
      </c>
      <c r="R34" s="62">
        <v>0.21052631578947384</v>
      </c>
      <c r="S34" s="58"/>
      <c r="T34" s="69"/>
      <c r="U34" s="58"/>
      <c r="V34" s="58">
        <v>2021</v>
      </c>
      <c r="W34" s="58" t="s">
        <v>156</v>
      </c>
      <c r="X34" s="58" t="s">
        <v>143</v>
      </c>
      <c r="Y34" s="64">
        <v>12.1</v>
      </c>
      <c r="Z34" s="62">
        <v>0.26315789473684204</v>
      </c>
      <c r="AB34" s="58">
        <v>2018</v>
      </c>
      <c r="AC34" s="58" t="s">
        <v>171</v>
      </c>
      <c r="AD34" s="58">
        <v>75180.399999999994</v>
      </c>
      <c r="AE34" s="58">
        <v>81434.98</v>
      </c>
      <c r="AF34" s="58">
        <v>78307.69</v>
      </c>
      <c r="AG34" s="62">
        <v>0.43</v>
      </c>
      <c r="AH34" s="58"/>
      <c r="AI34" s="69"/>
      <c r="AJ34" s="58"/>
      <c r="AK34" s="58">
        <v>2021</v>
      </c>
      <c r="AL34" s="58" t="s">
        <v>171</v>
      </c>
      <c r="AM34" s="58">
        <v>116642.62</v>
      </c>
      <c r="AN34" s="58">
        <v>123576.56</v>
      </c>
      <c r="AO34" s="58">
        <v>120109.59</v>
      </c>
      <c r="AP34" s="62">
        <v>0.9</v>
      </c>
    </row>
    <row r="35" spans="2:42" x14ac:dyDescent="0.2">
      <c r="B35" s="58">
        <v>2018</v>
      </c>
      <c r="C35" s="58" t="s">
        <v>144</v>
      </c>
      <c r="D35" s="62">
        <v>0.48</v>
      </c>
      <c r="E35" s="58">
        <v>0.5</v>
      </c>
      <c r="F35" s="58"/>
      <c r="G35" s="69"/>
      <c r="H35" s="58"/>
      <c r="I35" s="58">
        <v>2021</v>
      </c>
      <c r="J35" s="58" t="s">
        <v>144</v>
      </c>
      <c r="K35" s="62">
        <v>1.1599999999999999</v>
      </c>
      <c r="L35" s="58">
        <v>0.89</v>
      </c>
      <c r="N35" s="58">
        <v>2018</v>
      </c>
      <c r="O35" s="58" t="s">
        <v>157</v>
      </c>
      <c r="P35" s="58" t="s">
        <v>144</v>
      </c>
      <c r="Q35" s="64">
        <v>11.7</v>
      </c>
      <c r="R35" s="62">
        <v>0.15789473684210514</v>
      </c>
      <c r="S35" s="58"/>
      <c r="T35" s="69"/>
      <c r="U35" s="58"/>
      <c r="V35" s="58">
        <v>2021</v>
      </c>
      <c r="W35" s="58" t="s">
        <v>157</v>
      </c>
      <c r="X35" s="58" t="s">
        <v>144</v>
      </c>
      <c r="Y35" s="64">
        <v>11.6</v>
      </c>
      <c r="Z35" s="62">
        <v>0.13157894736842102</v>
      </c>
      <c r="AB35" s="58">
        <v>2018</v>
      </c>
      <c r="AC35" s="58" t="s">
        <v>172</v>
      </c>
      <c r="AD35" s="58">
        <v>74656.509999999995</v>
      </c>
      <c r="AE35" s="58">
        <v>80000.09</v>
      </c>
      <c r="AF35" s="58">
        <v>77328.3</v>
      </c>
      <c r="AG35" s="62">
        <v>0.42</v>
      </c>
      <c r="AH35" s="58"/>
      <c r="AI35" s="69"/>
      <c r="AJ35" s="58"/>
      <c r="AK35" s="58">
        <v>2021</v>
      </c>
      <c r="AL35" s="58" t="s">
        <v>172</v>
      </c>
      <c r="AM35" s="58">
        <v>108843.74</v>
      </c>
      <c r="AN35" s="58">
        <v>119395.6</v>
      </c>
      <c r="AO35" s="58">
        <v>114119.67</v>
      </c>
      <c r="AP35" s="62">
        <v>0.83</v>
      </c>
    </row>
    <row r="36" spans="2:42" x14ac:dyDescent="0.2">
      <c r="B36" s="58">
        <v>2018</v>
      </c>
      <c r="C36" s="58" t="s">
        <v>145</v>
      </c>
      <c r="D36" s="62">
        <v>0.45</v>
      </c>
      <c r="E36" s="58">
        <v>0.48</v>
      </c>
      <c r="F36" s="58"/>
      <c r="G36" s="69"/>
      <c r="H36" s="58"/>
      <c r="I36" s="58">
        <v>2021</v>
      </c>
      <c r="J36" s="58" t="s">
        <v>145</v>
      </c>
      <c r="K36" s="62">
        <v>1.25</v>
      </c>
      <c r="L36" s="58">
        <v>0.94</v>
      </c>
      <c r="N36" s="58">
        <v>2018</v>
      </c>
      <c r="O36" s="58" t="s">
        <v>158</v>
      </c>
      <c r="P36" s="58" t="s">
        <v>145</v>
      </c>
      <c r="Q36" s="64">
        <v>11.7</v>
      </c>
      <c r="R36" s="62">
        <v>0.15789473684210514</v>
      </c>
      <c r="S36" s="58"/>
      <c r="T36" s="69"/>
      <c r="U36" s="58"/>
      <c r="V36" s="58">
        <v>2021</v>
      </c>
      <c r="W36" s="58" t="s">
        <v>158</v>
      </c>
      <c r="X36" s="58" t="s">
        <v>145</v>
      </c>
      <c r="Y36" s="64">
        <v>11.1</v>
      </c>
      <c r="Z36" s="62">
        <v>0</v>
      </c>
      <c r="AB36" s="58">
        <v>2018</v>
      </c>
      <c r="AC36" s="58" t="s">
        <v>173</v>
      </c>
      <c r="AD36" s="58">
        <v>78623.66</v>
      </c>
      <c r="AE36" s="58">
        <v>87423.55</v>
      </c>
      <c r="AF36" s="58">
        <v>83023.61</v>
      </c>
      <c r="AG36" s="62">
        <v>0.48</v>
      </c>
      <c r="AH36" s="58"/>
      <c r="AI36" s="69"/>
      <c r="AJ36" s="58"/>
      <c r="AK36" s="58">
        <v>2021</v>
      </c>
      <c r="AL36" s="58" t="s">
        <v>173</v>
      </c>
      <c r="AM36" s="58">
        <v>103500.71</v>
      </c>
      <c r="AN36" s="58">
        <v>114647.99</v>
      </c>
      <c r="AO36" s="58">
        <v>109074.35</v>
      </c>
      <c r="AP36" s="62">
        <v>0.78</v>
      </c>
    </row>
    <row r="37" spans="2:42" x14ac:dyDescent="0.2">
      <c r="B37" s="58">
        <v>2018</v>
      </c>
      <c r="C37" s="58" t="s">
        <v>146</v>
      </c>
      <c r="D37" s="62">
        <v>-0.21</v>
      </c>
      <c r="E37" s="58">
        <v>0.1</v>
      </c>
      <c r="F37" s="58"/>
      <c r="G37" s="69"/>
      <c r="H37" s="58"/>
      <c r="I37" s="58">
        <v>2021</v>
      </c>
      <c r="J37" s="58" t="s">
        <v>146</v>
      </c>
      <c r="K37" s="62">
        <v>0.95</v>
      </c>
      <c r="L37" s="58">
        <v>0.77</v>
      </c>
      <c r="N37" s="58">
        <v>2018</v>
      </c>
      <c r="O37" s="58" t="s">
        <v>159</v>
      </c>
      <c r="P37" s="58" t="s">
        <v>146</v>
      </c>
      <c r="Q37" s="64">
        <v>12.2</v>
      </c>
      <c r="R37" s="62">
        <v>0.28947368421052616</v>
      </c>
      <c r="S37" s="58"/>
      <c r="T37" s="69"/>
      <c r="U37" s="58"/>
      <c r="V37" s="58">
        <v>2021</v>
      </c>
      <c r="W37" s="58" t="s">
        <v>159</v>
      </c>
      <c r="X37" s="58" t="s">
        <v>146</v>
      </c>
      <c r="Y37" s="64">
        <v>11.2</v>
      </c>
      <c r="Z37" s="62">
        <v>2.6315789473684112E-2</v>
      </c>
      <c r="AB37" s="58">
        <v>2018</v>
      </c>
      <c r="AC37" s="58" t="s">
        <v>174</v>
      </c>
      <c r="AD37" s="58">
        <v>84914.11</v>
      </c>
      <c r="AE37" s="58">
        <v>89709.57</v>
      </c>
      <c r="AF37" s="58">
        <v>87311.84</v>
      </c>
      <c r="AG37" s="62">
        <v>0.53</v>
      </c>
      <c r="AH37" s="58"/>
      <c r="AI37" s="69"/>
      <c r="AJ37" s="58"/>
      <c r="AK37" s="58">
        <v>2021</v>
      </c>
      <c r="AL37" s="58" t="s">
        <v>174</v>
      </c>
      <c r="AM37" s="58">
        <v>101915.45</v>
      </c>
      <c r="AN37" s="58">
        <v>107594.67</v>
      </c>
      <c r="AO37" s="58">
        <v>104755.06</v>
      </c>
      <c r="AP37" s="62">
        <v>0.73</v>
      </c>
    </row>
    <row r="38" spans="2:42" x14ac:dyDescent="0.2">
      <c r="B38" s="60">
        <v>2018</v>
      </c>
      <c r="C38" s="60" t="s">
        <v>147</v>
      </c>
      <c r="D38" s="63">
        <v>0.15</v>
      </c>
      <c r="E38" s="60">
        <v>0.31</v>
      </c>
      <c r="F38" s="58"/>
      <c r="G38" s="69"/>
      <c r="H38" s="58"/>
      <c r="I38" s="60">
        <v>2021</v>
      </c>
      <c r="J38" s="60" t="s">
        <v>147</v>
      </c>
      <c r="K38" s="63">
        <v>0.73</v>
      </c>
      <c r="L38" s="60">
        <v>0.64</v>
      </c>
      <c r="N38" s="60">
        <v>2018</v>
      </c>
      <c r="O38" s="60" t="s">
        <v>160</v>
      </c>
      <c r="P38" s="60" t="s">
        <v>147</v>
      </c>
      <c r="Q38" s="65">
        <v>12.6</v>
      </c>
      <c r="R38" s="63">
        <v>0.39473684210526311</v>
      </c>
      <c r="S38" s="58"/>
      <c r="T38" s="69"/>
      <c r="U38" s="58"/>
      <c r="V38" s="60">
        <v>2021</v>
      </c>
      <c r="W38" s="60" t="s">
        <v>160</v>
      </c>
      <c r="X38" s="60" t="s">
        <v>147</v>
      </c>
      <c r="Y38" s="65">
        <v>11.2</v>
      </c>
      <c r="Z38" s="63">
        <v>2.6315789473684112E-2</v>
      </c>
      <c r="AB38" s="60">
        <v>2018</v>
      </c>
      <c r="AC38" s="60" t="s">
        <v>175</v>
      </c>
      <c r="AD38" s="60">
        <v>85136.11</v>
      </c>
      <c r="AE38" s="60">
        <v>89820.09</v>
      </c>
      <c r="AF38" s="60">
        <v>87478.1</v>
      </c>
      <c r="AG38" s="63">
        <v>0.53</v>
      </c>
      <c r="AH38" s="58"/>
      <c r="AI38" s="69"/>
      <c r="AJ38" s="58"/>
      <c r="AK38" s="60">
        <v>2021</v>
      </c>
      <c r="AL38" s="60" t="s">
        <v>175</v>
      </c>
      <c r="AM38" s="60">
        <v>100774.57</v>
      </c>
      <c r="AN38" s="60">
        <v>108326.33</v>
      </c>
      <c r="AO38" s="60">
        <v>104550.45</v>
      </c>
      <c r="AP38" s="63">
        <v>0.73</v>
      </c>
    </row>
    <row r="39" spans="2:42" x14ac:dyDescent="0.2">
      <c r="F39" s="58"/>
      <c r="G39" s="58"/>
      <c r="H39" s="58"/>
      <c r="S39" s="58"/>
      <c r="T39" s="58"/>
      <c r="U39" s="58"/>
      <c r="AH39" s="58"/>
      <c r="AI39" s="58"/>
      <c r="AJ39" s="58"/>
    </row>
    <row r="40" spans="2:42" x14ac:dyDescent="0.2">
      <c r="F40" s="58"/>
      <c r="G40" s="58"/>
      <c r="H40" s="58"/>
      <c r="S40" s="58"/>
      <c r="T40" s="58"/>
      <c r="U40" s="58"/>
      <c r="AH40" s="58"/>
      <c r="AI40" s="58"/>
      <c r="AJ40" s="58"/>
    </row>
    <row r="41" spans="2:42" x14ac:dyDescent="0.2">
      <c r="F41" s="58"/>
      <c r="G41" s="58"/>
      <c r="H41" s="58"/>
      <c r="S41" s="58"/>
      <c r="T41" s="58"/>
      <c r="U41" s="58"/>
      <c r="AH41" s="58"/>
      <c r="AI41" s="58"/>
      <c r="AJ41" s="58"/>
    </row>
    <row r="42" spans="2:42" x14ac:dyDescent="0.2">
      <c r="F42" s="58"/>
      <c r="G42" s="58"/>
      <c r="H42" s="58"/>
      <c r="S42" s="58"/>
      <c r="T42" s="58"/>
      <c r="U42" s="58"/>
      <c r="AH42" s="58"/>
      <c r="AI42" s="58"/>
      <c r="AJ42" s="58"/>
    </row>
    <row r="43" spans="2:42" x14ac:dyDescent="0.2">
      <c r="F43" s="58"/>
      <c r="G43" s="58"/>
      <c r="H43" s="58"/>
      <c r="S43" s="58"/>
      <c r="T43" s="58"/>
      <c r="U43" s="58"/>
      <c r="AH43" s="58"/>
      <c r="AI43" s="58"/>
      <c r="AJ43" s="58"/>
    </row>
    <row r="44" spans="2:42" x14ac:dyDescent="0.2">
      <c r="F44" s="58"/>
      <c r="G44" s="58"/>
      <c r="H44" s="58"/>
      <c r="S44" s="58"/>
      <c r="T44" s="58"/>
      <c r="U44" s="58"/>
      <c r="AH44" s="58"/>
      <c r="AI44" s="58"/>
      <c r="AJ44" s="58"/>
    </row>
    <row r="45" spans="2:42" x14ac:dyDescent="0.2">
      <c r="F45" s="58"/>
      <c r="G45" s="58"/>
      <c r="H45" s="58"/>
      <c r="S45" s="58"/>
      <c r="T45" s="58"/>
      <c r="U45" s="58"/>
      <c r="AH45" s="58"/>
      <c r="AI45" s="58"/>
      <c r="AJ45" s="58"/>
    </row>
    <row r="46" spans="2:42" x14ac:dyDescent="0.2">
      <c r="F46" s="58"/>
      <c r="G46" s="58"/>
      <c r="H46" s="58"/>
      <c r="S46" s="58"/>
      <c r="T46" s="58"/>
      <c r="U46" s="58"/>
      <c r="AH46" s="58"/>
      <c r="AI46" s="58"/>
      <c r="AJ46" s="58"/>
    </row>
    <row r="47" spans="2:42" x14ac:dyDescent="0.2">
      <c r="F47" s="58"/>
      <c r="G47" s="58"/>
      <c r="H47" s="58"/>
      <c r="S47" s="58"/>
      <c r="T47" s="58"/>
      <c r="U47" s="58"/>
      <c r="AH47" s="58"/>
      <c r="AI47" s="58"/>
      <c r="AJ47" s="58"/>
    </row>
    <row r="48" spans="2:42" x14ac:dyDescent="0.2">
      <c r="F48" s="58"/>
      <c r="G48" s="58"/>
      <c r="H48" s="58"/>
      <c r="S48" s="58"/>
      <c r="T48" s="58"/>
      <c r="U48" s="58"/>
      <c r="AH48" s="58"/>
      <c r="AI48" s="58"/>
      <c r="AJ48" s="58"/>
    </row>
    <row r="49" spans="6:36" x14ac:dyDescent="0.2">
      <c r="F49" s="58"/>
      <c r="G49" s="58"/>
      <c r="H49" s="58"/>
      <c r="S49" s="58"/>
      <c r="T49" s="58"/>
      <c r="U49" s="58"/>
      <c r="AH49" s="58"/>
      <c r="AI49" s="58"/>
      <c r="AJ49" s="58"/>
    </row>
    <row r="50" spans="6:36" x14ac:dyDescent="0.2">
      <c r="F50" s="58"/>
      <c r="G50" s="58"/>
      <c r="H50" s="58"/>
      <c r="S50" s="58"/>
      <c r="T50" s="58"/>
      <c r="U50" s="58"/>
      <c r="AH50" s="58"/>
      <c r="AI50" s="58"/>
      <c r="AJ50" s="58"/>
    </row>
    <row r="51" spans="6:36" x14ac:dyDescent="0.2">
      <c r="F51" s="58"/>
      <c r="G51" s="58"/>
      <c r="H51" s="58"/>
      <c r="S51" s="58"/>
      <c r="T51" s="58"/>
      <c r="U51" s="58"/>
      <c r="AH51" s="58"/>
      <c r="AI51" s="58"/>
      <c r="AJ51" s="58"/>
    </row>
    <row r="52" spans="6:36" x14ac:dyDescent="0.2">
      <c r="F52" s="58"/>
      <c r="G52" s="58"/>
      <c r="H52" s="58"/>
      <c r="S52" s="58"/>
      <c r="T52" s="58"/>
      <c r="U52" s="58"/>
      <c r="AH52" s="58"/>
      <c r="AI52" s="58"/>
      <c r="AJ52" s="58"/>
    </row>
    <row r="53" spans="6:36" x14ac:dyDescent="0.2">
      <c r="F53" s="58"/>
      <c r="G53" s="58"/>
      <c r="H53" s="58"/>
      <c r="S53" s="58"/>
      <c r="T53" s="58"/>
      <c r="U53" s="58"/>
      <c r="AH53" s="58"/>
      <c r="AI53" s="58"/>
      <c r="AJ53" s="58"/>
    </row>
    <row r="54" spans="6:36" x14ac:dyDescent="0.2">
      <c r="F54" s="58"/>
      <c r="G54" s="58"/>
      <c r="H54" s="58"/>
      <c r="S54" s="58"/>
      <c r="T54" s="58"/>
      <c r="U54" s="58"/>
      <c r="AH54" s="58"/>
      <c r="AI54" s="58"/>
      <c r="AJ54" s="58"/>
    </row>
    <row r="55" spans="6:36" x14ac:dyDescent="0.2">
      <c r="F55" s="58"/>
      <c r="G55" s="58"/>
      <c r="H55" s="58"/>
      <c r="S55" s="58"/>
      <c r="T55" s="58"/>
      <c r="U55" s="58"/>
      <c r="AH55" s="58"/>
      <c r="AI55" s="58"/>
      <c r="AJ55" s="58"/>
    </row>
    <row r="56" spans="6:36" x14ac:dyDescent="0.2">
      <c r="F56" s="58"/>
      <c r="G56" s="58"/>
      <c r="H56" s="58"/>
      <c r="S56" s="58"/>
      <c r="T56" s="58"/>
      <c r="U56" s="58"/>
      <c r="AH56" s="58"/>
      <c r="AI56" s="58"/>
      <c r="AJ56" s="58"/>
    </row>
    <row r="57" spans="6:36" x14ac:dyDescent="0.2">
      <c r="F57" s="58"/>
      <c r="G57" s="58"/>
      <c r="H57" s="58"/>
      <c r="S57" s="58"/>
      <c r="T57" s="58"/>
      <c r="U57" s="58"/>
      <c r="AH57" s="58"/>
      <c r="AI57" s="58"/>
      <c r="AJ57" s="58"/>
    </row>
    <row r="58" spans="6:36" x14ac:dyDescent="0.2">
      <c r="F58" s="58"/>
      <c r="G58" s="58"/>
      <c r="H58" s="58"/>
      <c r="S58" s="58"/>
      <c r="T58" s="58"/>
      <c r="U58" s="58"/>
      <c r="AH58" s="58"/>
      <c r="AI58" s="58"/>
      <c r="AJ58" s="58"/>
    </row>
    <row r="59" spans="6:36" x14ac:dyDescent="0.2">
      <c r="F59" s="58"/>
      <c r="G59" s="58"/>
      <c r="H59" s="58"/>
      <c r="S59" s="58"/>
      <c r="T59" s="58"/>
      <c r="U59" s="58"/>
      <c r="AH59" s="58"/>
      <c r="AI59" s="58"/>
      <c r="AJ59" s="58"/>
    </row>
    <row r="60" spans="6:36" x14ac:dyDescent="0.2">
      <c r="F60" s="58"/>
      <c r="G60" s="58"/>
      <c r="H60" s="58"/>
      <c r="S60" s="58"/>
      <c r="T60" s="58"/>
      <c r="U60" s="58"/>
      <c r="AH60" s="58"/>
      <c r="AI60" s="58"/>
      <c r="AJ60" s="58"/>
    </row>
    <row r="61" spans="6:36" x14ac:dyDescent="0.2">
      <c r="F61" s="58"/>
      <c r="G61" s="58"/>
      <c r="H61" s="58"/>
      <c r="S61" s="58"/>
      <c r="T61" s="58"/>
      <c r="U61" s="58"/>
      <c r="AH61" s="58"/>
      <c r="AI61" s="58"/>
      <c r="AJ61" s="58"/>
    </row>
    <row r="62" spans="6:36" x14ac:dyDescent="0.2">
      <c r="F62" s="58"/>
      <c r="G62" s="58"/>
      <c r="H62" s="58"/>
      <c r="S62" s="58"/>
      <c r="T62" s="58"/>
      <c r="U62" s="58"/>
      <c r="AH62" s="58"/>
      <c r="AI62" s="58"/>
      <c r="AJ62" s="58"/>
    </row>
    <row r="63" spans="6:36" x14ac:dyDescent="0.2">
      <c r="F63" s="58"/>
      <c r="G63" s="58"/>
      <c r="H63" s="58"/>
      <c r="S63" s="58"/>
      <c r="T63" s="58"/>
      <c r="U63" s="58"/>
      <c r="AH63" s="58"/>
      <c r="AI63" s="58"/>
      <c r="AJ63" s="58"/>
    </row>
    <row r="64" spans="6:36" x14ac:dyDescent="0.2">
      <c r="F64" s="58"/>
      <c r="G64" s="58"/>
      <c r="H64" s="58"/>
      <c r="S64" s="58"/>
      <c r="T64" s="58"/>
      <c r="U64" s="58"/>
      <c r="AH64" s="58"/>
      <c r="AI64" s="58"/>
      <c r="AJ64" s="58"/>
    </row>
    <row r="65" spans="6:36" x14ac:dyDescent="0.2">
      <c r="F65" s="58"/>
      <c r="G65" s="58"/>
      <c r="H65" s="58"/>
      <c r="S65" s="58"/>
      <c r="T65" s="58"/>
      <c r="U65" s="58"/>
      <c r="AH65" s="58"/>
      <c r="AI65" s="58"/>
      <c r="AJ65" s="58"/>
    </row>
    <row r="66" spans="6:36" x14ac:dyDescent="0.2">
      <c r="F66" s="58"/>
      <c r="G66" s="58"/>
      <c r="H66" s="58"/>
      <c r="S66" s="58"/>
      <c r="T66" s="58"/>
      <c r="U66" s="58"/>
      <c r="AH66" s="58"/>
      <c r="AI66" s="58"/>
      <c r="AJ66" s="58"/>
    </row>
    <row r="67" spans="6:36" x14ac:dyDescent="0.2">
      <c r="F67" s="58"/>
      <c r="G67" s="58"/>
      <c r="H67" s="58"/>
      <c r="S67" s="58"/>
      <c r="T67" s="58"/>
      <c r="U67" s="58"/>
      <c r="AH67" s="58"/>
      <c r="AI67" s="58"/>
      <c r="AJ67" s="58"/>
    </row>
    <row r="68" spans="6:36" x14ac:dyDescent="0.2">
      <c r="F68" s="58"/>
      <c r="G68" s="58"/>
      <c r="H68" s="58"/>
      <c r="S68" s="58"/>
      <c r="T68" s="58"/>
      <c r="U68" s="58"/>
      <c r="AH68" s="58"/>
      <c r="AI68" s="58"/>
      <c r="AJ68" s="58"/>
    </row>
    <row r="69" spans="6:36" x14ac:dyDescent="0.2">
      <c r="F69" s="58"/>
      <c r="G69" s="58"/>
      <c r="H69" s="58"/>
      <c r="S69" s="58"/>
      <c r="T69" s="58"/>
      <c r="U69" s="58"/>
      <c r="AH69" s="58"/>
      <c r="AI69" s="58"/>
      <c r="AJ69" s="58"/>
    </row>
    <row r="70" spans="6:36" x14ac:dyDescent="0.2">
      <c r="F70" s="58"/>
      <c r="G70" s="58"/>
      <c r="H70" s="58"/>
      <c r="S70" s="58"/>
      <c r="T70" s="58"/>
      <c r="U70" s="58"/>
      <c r="AH70" s="58"/>
      <c r="AI70" s="58"/>
      <c r="AJ70" s="58"/>
    </row>
    <row r="71" spans="6:36" x14ac:dyDescent="0.2">
      <c r="F71" s="58"/>
      <c r="G71" s="58"/>
      <c r="H71" s="58"/>
      <c r="S71" s="58"/>
      <c r="T71" s="58"/>
      <c r="U71" s="58"/>
      <c r="AH71" s="58"/>
      <c r="AI71" s="58"/>
      <c r="AJ71" s="58"/>
    </row>
    <row r="72" spans="6:36" x14ac:dyDescent="0.2">
      <c r="F72" s="58"/>
      <c r="G72" s="58"/>
      <c r="H72" s="58"/>
      <c r="S72" s="58"/>
      <c r="T72" s="58"/>
      <c r="U72" s="58"/>
      <c r="AH72" s="58"/>
      <c r="AI72" s="58"/>
      <c r="AJ72" s="58"/>
    </row>
    <row r="73" spans="6:36" x14ac:dyDescent="0.2">
      <c r="F73" s="58"/>
      <c r="G73" s="58"/>
      <c r="H73" s="58"/>
      <c r="S73" s="58"/>
      <c r="T73" s="58"/>
      <c r="U73" s="58"/>
      <c r="AH73" s="58"/>
      <c r="AI73" s="58"/>
      <c r="AJ73" s="58"/>
    </row>
    <row r="74" spans="6:36" x14ac:dyDescent="0.2">
      <c r="F74" s="58"/>
      <c r="G74" s="58"/>
      <c r="H74" s="58"/>
      <c r="S74" s="58"/>
      <c r="T74" s="58"/>
      <c r="U74" s="58"/>
      <c r="AH74" s="58"/>
      <c r="AI74" s="58"/>
      <c r="AJ74" s="5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480E-9D6A-4C74-9DB5-782531B1F91B}">
  <dimension ref="B4:BK39"/>
  <sheetViews>
    <sheetView showGridLines="0" tabSelected="1" zoomScale="120" zoomScaleNormal="120" workbookViewId="0">
      <selection activeCell="V1" sqref="V1:V1048576"/>
    </sheetView>
  </sheetViews>
  <sheetFormatPr defaultRowHeight="15" outlineLevelCol="1" x14ac:dyDescent="0.25"/>
  <cols>
    <col min="1" max="1" width="11" style="12" bestFit="1" customWidth="1"/>
    <col min="2" max="2" width="9.140625" style="13"/>
    <col min="3" max="3" width="11.42578125" style="13" customWidth="1"/>
    <col min="4" max="6" width="11.42578125" style="13" customWidth="1" outlineLevel="1"/>
    <col min="7" max="7" width="10.42578125" style="13" customWidth="1" outlineLevel="1"/>
    <col min="8" max="8" width="11" style="12" customWidth="1"/>
    <col min="9" max="9" width="9" style="12" hidden="1" customWidth="1" outlineLevel="1"/>
    <col min="10" max="14" width="10.7109375" style="12" hidden="1" customWidth="1" outlineLevel="1"/>
    <col min="15" max="15" width="9.140625" style="12" collapsed="1"/>
    <col min="16" max="16" width="9.140625" style="13"/>
    <col min="17" max="17" width="10.42578125" style="13" bestFit="1" customWidth="1"/>
    <col min="18" max="21" width="10.42578125" style="13" customWidth="1" outlineLevel="1"/>
    <col min="22" max="22" width="11" style="12" bestFit="1" customWidth="1"/>
    <col min="23" max="40" width="9.140625" style="12"/>
    <col min="41" max="41" width="13.85546875" style="12" bestFit="1" customWidth="1"/>
    <col min="42" max="42" width="9.42578125" style="12" bestFit="1" customWidth="1"/>
    <col min="43" max="43" width="10" style="12" bestFit="1" customWidth="1"/>
    <col min="44" max="44" width="9.42578125" style="12" bestFit="1" customWidth="1"/>
    <col min="45" max="45" width="10" style="12" bestFit="1" customWidth="1"/>
    <col min="46" max="46" width="9.42578125" style="12" bestFit="1" customWidth="1"/>
    <col min="47" max="47" width="10" style="12" bestFit="1" customWidth="1"/>
    <col min="48" max="48" width="9.5703125" style="12" bestFit="1" customWidth="1"/>
    <col min="49" max="49" width="9.85546875" style="12" bestFit="1" customWidth="1"/>
    <col min="50" max="50" width="9.140625" style="12" customWidth="1"/>
    <col min="51" max="53" width="9.140625" style="12" hidden="1" customWidth="1"/>
    <col min="54" max="54" width="9.140625" style="12" customWidth="1"/>
    <col min="55" max="55" width="14.42578125" style="12" bestFit="1" customWidth="1"/>
    <col min="56" max="56" width="9.5703125" style="12" bestFit="1" customWidth="1"/>
    <col min="57" max="57" width="9.85546875" style="12" bestFit="1" customWidth="1"/>
    <col min="58" max="16384" width="9.140625" style="12"/>
  </cols>
  <sheetData>
    <row r="4" spans="2:63" ht="45.75" thickBot="1" x14ac:dyDescent="0.3">
      <c r="B4" s="52" t="s">
        <v>38</v>
      </c>
      <c r="C4" s="52" t="s">
        <v>84</v>
      </c>
      <c r="D4" s="52" t="s">
        <v>72</v>
      </c>
      <c r="E4" s="52" t="s">
        <v>73</v>
      </c>
      <c r="F4" s="52" t="s">
        <v>74</v>
      </c>
      <c r="G4" s="52" t="s">
        <v>75</v>
      </c>
      <c r="I4" s="52" t="s">
        <v>38</v>
      </c>
      <c r="J4" s="52" t="s">
        <v>85</v>
      </c>
      <c r="K4" s="52" t="s">
        <v>76</v>
      </c>
      <c r="L4" s="52" t="s">
        <v>77</v>
      </c>
      <c r="M4" s="52" t="s">
        <v>78</v>
      </c>
      <c r="N4" s="52" t="s">
        <v>79</v>
      </c>
      <c r="P4" s="52" t="s">
        <v>38</v>
      </c>
      <c r="Q4" s="52" t="s">
        <v>86</v>
      </c>
      <c r="R4" s="52" t="s">
        <v>80</v>
      </c>
      <c r="S4" s="52" t="s">
        <v>81</v>
      </c>
      <c r="T4" s="52" t="s">
        <v>82</v>
      </c>
      <c r="U4" s="52" t="s">
        <v>83</v>
      </c>
      <c r="AP4" s="85" t="s">
        <v>2</v>
      </c>
      <c r="AQ4" s="85"/>
      <c r="AR4" s="85"/>
      <c r="AS4" s="85"/>
      <c r="AT4" s="85"/>
      <c r="AU4" s="85"/>
      <c r="AV4" s="93"/>
      <c r="AW4" s="93"/>
      <c r="AX4" s="86"/>
      <c r="AY4" s="86"/>
      <c r="AZ4" s="86"/>
      <c r="BA4" s="86"/>
      <c r="BB4" s="86"/>
      <c r="BD4" s="87" t="s">
        <v>14</v>
      </c>
      <c r="BE4" s="87"/>
      <c r="BF4" s="87"/>
      <c r="BG4" s="87"/>
      <c r="BH4" s="87"/>
      <c r="BI4" s="87"/>
      <c r="BJ4" s="105"/>
      <c r="BK4" s="105"/>
    </row>
    <row r="5" spans="2:63" ht="16.5" thickTop="1" thickBot="1" x14ac:dyDescent="0.3">
      <c r="B5" s="48" t="s">
        <v>3</v>
      </c>
      <c r="C5" s="49" t="s">
        <v>2</v>
      </c>
      <c r="D5" s="50" t="s">
        <v>2</v>
      </c>
      <c r="E5" s="50" t="s">
        <v>2</v>
      </c>
      <c r="F5" s="50" t="s">
        <v>2</v>
      </c>
      <c r="G5" s="51" t="s">
        <v>2</v>
      </c>
      <c r="I5" s="48" t="s">
        <v>3</v>
      </c>
      <c r="J5" s="49" t="s">
        <v>22</v>
      </c>
      <c r="K5" s="50" t="s">
        <v>22</v>
      </c>
      <c r="L5" s="50" t="s">
        <v>22</v>
      </c>
      <c r="M5" s="50" t="s">
        <v>22</v>
      </c>
      <c r="N5" s="51" t="s">
        <v>22</v>
      </c>
      <c r="P5" s="48" t="s">
        <v>3</v>
      </c>
      <c r="Q5" s="49" t="s">
        <v>23</v>
      </c>
      <c r="R5" s="50" t="s">
        <v>23</v>
      </c>
      <c r="S5" s="50" t="s">
        <v>23</v>
      </c>
      <c r="T5" s="50" t="s">
        <v>23</v>
      </c>
      <c r="U5" s="51" t="s">
        <v>23</v>
      </c>
      <c r="AP5" s="85" t="s">
        <v>12</v>
      </c>
      <c r="AQ5" s="91"/>
      <c r="AR5" s="85" t="s">
        <v>9</v>
      </c>
      <c r="AS5" s="91"/>
      <c r="AT5" s="85" t="s">
        <v>10</v>
      </c>
      <c r="AU5" s="85"/>
      <c r="AV5" s="88" t="s">
        <v>11</v>
      </c>
      <c r="AW5" s="85"/>
      <c r="AX5" s="86"/>
      <c r="AY5" s="86"/>
      <c r="AZ5" s="86"/>
      <c r="BA5" s="86"/>
      <c r="BB5" s="86"/>
      <c r="BD5" s="103" t="s">
        <v>12</v>
      </c>
      <c r="BE5" s="104"/>
      <c r="BF5" s="103" t="s">
        <v>9</v>
      </c>
      <c r="BG5" s="104"/>
      <c r="BH5" s="103" t="s">
        <v>10</v>
      </c>
      <c r="BI5" s="103"/>
      <c r="BJ5" s="88" t="s">
        <v>11</v>
      </c>
      <c r="BK5" s="85"/>
    </row>
    <row r="6" spans="2:63" ht="15.75" thickTop="1" x14ac:dyDescent="0.25">
      <c r="B6" s="31" t="s">
        <v>4</v>
      </c>
      <c r="C6" s="23" t="s">
        <v>5</v>
      </c>
      <c r="D6" s="24" t="s">
        <v>5</v>
      </c>
      <c r="E6" s="24" t="s">
        <v>5</v>
      </c>
      <c r="F6" s="24" t="s">
        <v>5</v>
      </c>
      <c r="G6" s="25" t="s">
        <v>5</v>
      </c>
      <c r="I6" s="31" t="s">
        <v>4</v>
      </c>
      <c r="J6" s="23" t="s">
        <v>5</v>
      </c>
      <c r="K6" s="24" t="s">
        <v>5</v>
      </c>
      <c r="L6" s="24" t="s">
        <v>5</v>
      </c>
      <c r="M6" s="24" t="s">
        <v>5</v>
      </c>
      <c r="N6" s="25" t="s">
        <v>5</v>
      </c>
      <c r="P6" s="31" t="s">
        <v>4</v>
      </c>
      <c r="Q6" s="23" t="s">
        <v>5</v>
      </c>
      <c r="R6" s="24" t="s">
        <v>5</v>
      </c>
      <c r="S6" s="24" t="s">
        <v>5</v>
      </c>
      <c r="T6" s="24" t="s">
        <v>5</v>
      </c>
      <c r="U6" s="25" t="s">
        <v>5</v>
      </c>
      <c r="AP6" s="90" t="s">
        <v>194</v>
      </c>
      <c r="AQ6" s="92" t="s">
        <v>195</v>
      </c>
      <c r="AR6" s="90" t="s">
        <v>194</v>
      </c>
      <c r="AS6" s="92" t="s">
        <v>195</v>
      </c>
      <c r="AT6" s="90" t="s">
        <v>194</v>
      </c>
      <c r="AU6" s="90" t="s">
        <v>195</v>
      </c>
      <c r="AV6" s="89" t="s">
        <v>194</v>
      </c>
      <c r="AW6" s="90" t="s">
        <v>195</v>
      </c>
      <c r="AX6" s="86"/>
      <c r="AY6" s="86"/>
      <c r="AZ6" s="86"/>
      <c r="BA6" s="86"/>
      <c r="BB6" s="86"/>
      <c r="BD6" s="90" t="s">
        <v>194</v>
      </c>
      <c r="BE6" s="92" t="s">
        <v>195</v>
      </c>
      <c r="BF6" s="90" t="s">
        <v>194</v>
      </c>
      <c r="BG6" s="92" t="s">
        <v>195</v>
      </c>
      <c r="BH6" s="90" t="s">
        <v>194</v>
      </c>
      <c r="BI6" s="90" t="s">
        <v>195</v>
      </c>
      <c r="BJ6" s="89" t="s">
        <v>194</v>
      </c>
      <c r="BK6" s="90" t="s">
        <v>195</v>
      </c>
    </row>
    <row r="7" spans="2:63" ht="15.75" thickBot="1" x14ac:dyDescent="0.3">
      <c r="B7" s="32" t="s">
        <v>7</v>
      </c>
      <c r="C7" s="26" t="s">
        <v>21</v>
      </c>
      <c r="D7" s="27" t="s">
        <v>12</v>
      </c>
      <c r="E7" s="27" t="s">
        <v>9</v>
      </c>
      <c r="F7" s="28" t="s">
        <v>10</v>
      </c>
      <c r="G7" s="29" t="s">
        <v>11</v>
      </c>
      <c r="I7" s="32" t="s">
        <v>7</v>
      </c>
      <c r="J7" s="26" t="s">
        <v>21</v>
      </c>
      <c r="K7" s="27" t="s">
        <v>12</v>
      </c>
      <c r="L7" s="27" t="s">
        <v>9</v>
      </c>
      <c r="M7" s="28" t="s">
        <v>10</v>
      </c>
      <c r="N7" s="29" t="s">
        <v>11</v>
      </c>
      <c r="P7" s="32" t="s">
        <v>7</v>
      </c>
      <c r="Q7" s="26" t="s">
        <v>21</v>
      </c>
      <c r="R7" s="27" t="s">
        <v>12</v>
      </c>
      <c r="S7" s="27" t="s">
        <v>9</v>
      </c>
      <c r="T7" s="28" t="s">
        <v>10</v>
      </c>
      <c r="U7" s="29" t="s">
        <v>11</v>
      </c>
      <c r="AO7" s="83" t="s">
        <v>5</v>
      </c>
      <c r="AP7" s="101">
        <f>MIN(D8:D11)</f>
        <v>9.6388975149230838E-4</v>
      </c>
      <c r="AQ7" s="102">
        <f>MAX(D8:D11)</f>
        <v>4.0568608708695386E-3</v>
      </c>
      <c r="AR7" s="101">
        <f>MIN(E8:E11)</f>
        <v>3.4246597840619231E-3</v>
      </c>
      <c r="AS7" s="102">
        <f>MAX(E8:E11)</f>
        <v>6.253930410721642E-3</v>
      </c>
      <c r="AT7" s="94">
        <f>MIN(F8:F11)</f>
        <v>1.9839770857221772E-4</v>
      </c>
      <c r="AU7" s="94">
        <f>MAX(F8:F11)</f>
        <v>2.4041591954080399E-3</v>
      </c>
      <c r="AV7" s="96">
        <f>MIN(G8:G11)</f>
        <v>6.5694605487465196E-4</v>
      </c>
      <c r="AW7" s="94">
        <f>MAX(G8:G11)</f>
        <v>2.40482701740663E-3</v>
      </c>
      <c r="AX7" s="97"/>
      <c r="AY7" s="97"/>
      <c r="AZ7" s="97"/>
      <c r="BA7" s="97"/>
      <c r="BB7" s="97"/>
      <c r="BC7" s="83" t="s">
        <v>5</v>
      </c>
      <c r="BD7" s="101">
        <f>MIN(R8:R11)</f>
        <v>6.2812521184456571E-3</v>
      </c>
      <c r="BE7" s="102">
        <f>MAX(R8:R11)</f>
        <v>1.2530822450452561E-2</v>
      </c>
      <c r="BF7" s="101">
        <f>MIN(S8:S11)</f>
        <v>6.7467452603309219E-3</v>
      </c>
      <c r="BG7" s="102">
        <f>MAX(S8:S11)</f>
        <v>8.056215256479371E-3</v>
      </c>
      <c r="BH7" s="94">
        <f>MIN(T8:T11)</f>
        <v>3.0253826114745586E-3</v>
      </c>
      <c r="BI7" s="94">
        <f>MAX(T8:T11)</f>
        <v>1.090079321390558E-2</v>
      </c>
      <c r="BJ7" s="96">
        <f>MIN(U8:U11)</f>
        <v>6.0490435654665387E-3</v>
      </c>
      <c r="BK7" s="94">
        <f>MAX(U8:U11)</f>
        <v>9.3823888687920576E-3</v>
      </c>
    </row>
    <row r="8" spans="2:63" ht="15.75" thickTop="1" x14ac:dyDescent="0.25">
      <c r="B8" s="17" t="s">
        <v>18</v>
      </c>
      <c r="C8" s="78">
        <f>sumário_graf_n!C8/sumário_graf_n!$C8-1</f>
        <v>0</v>
      </c>
      <c r="D8" s="78">
        <f>sumário_graf_n!D8/sumário_graf_n!$C8-1</f>
        <v>4.0568608708695386E-3</v>
      </c>
      <c r="E8" s="78">
        <f>sumário_graf_n!E8/sumário_graf_n!$C8-1</f>
        <v>3.4246597840619231E-3</v>
      </c>
      <c r="F8" s="78">
        <f>sumário_graf_n!F8/sumário_graf_n!$C8-1</f>
        <v>1.9839770857221772E-4</v>
      </c>
      <c r="G8" s="78">
        <f>sumário_graf_n!G8/sumário_graf_n!$C8-1</f>
        <v>6.5694605487465196E-4</v>
      </c>
      <c r="H8" s="35"/>
      <c r="I8" s="17" t="s">
        <v>18</v>
      </c>
      <c r="J8" s="78">
        <f>sumário_graf_n!J8/sumário_graf_n!$J8-1</f>
        <v>0</v>
      </c>
      <c r="K8" s="78">
        <f>sumário_graf_n!K8/sumário_graf_n!$J8-1</f>
        <v>0</v>
      </c>
      <c r="L8" s="78">
        <f>sumário_graf_n!L8/sumário_graf_n!$J8-1</f>
        <v>0</v>
      </c>
      <c r="M8" s="78">
        <f>sumário_graf_n!M8/sumário_graf_n!$J8-1</f>
        <v>0</v>
      </c>
      <c r="N8" s="78">
        <f>sumário_graf_n!N8/sumário_graf_n!$J8-1</f>
        <v>0</v>
      </c>
      <c r="O8" s="35"/>
      <c r="P8" s="17" t="s">
        <v>18</v>
      </c>
      <c r="Q8" s="78">
        <f>sumário_graf_n!Q8/sumário_graf_n!$Q8-1</f>
        <v>0</v>
      </c>
      <c r="R8" s="78">
        <f>sumário_graf_n!R8/sumário_graf_n!$Q8-1</f>
        <v>1.2530822450452561E-2</v>
      </c>
      <c r="S8" s="78">
        <f>sumário_graf_n!S8/sumário_graf_n!$Q8-1</f>
        <v>8.056215256479371E-3</v>
      </c>
      <c r="T8" s="78">
        <f>sumário_graf_n!T8/sumário_graf_n!$Q8-1</f>
        <v>1.090079321390558E-2</v>
      </c>
      <c r="U8" s="78">
        <f>sumário_graf_n!U8/sumário_graf_n!$Q8-1</f>
        <v>9.3823888687920576E-3</v>
      </c>
      <c r="V8" s="35"/>
      <c r="AO8" s="83" t="s">
        <v>187</v>
      </c>
      <c r="AP8" s="101">
        <f>MIN(D17:D20)</f>
        <v>7.7372775145037043E-3</v>
      </c>
      <c r="AQ8" s="102">
        <f>MAX(D17:D20)</f>
        <v>8.9877366766535349E-3</v>
      </c>
      <c r="AR8" s="101">
        <f>MIN(E17:E20)</f>
        <v>6.3775587045320492E-3</v>
      </c>
      <c r="AS8" s="102">
        <f>MAX(E17:E20)</f>
        <v>8.7432932666522412E-3</v>
      </c>
      <c r="AT8" s="94">
        <f>MIN(F17:F20)</f>
        <v>1.4576653023259389E-3</v>
      </c>
      <c r="AU8" s="94">
        <f>MAX(F17:F20)</f>
        <v>3.2087489672141256E-3</v>
      </c>
      <c r="AV8" s="96">
        <f>MIN(G17:G20)</f>
        <v>-9.721516664541463E-4</v>
      </c>
      <c r="AW8" s="94">
        <f>MAX(G17:G20)</f>
        <v>-7.3162421691774782E-4</v>
      </c>
      <c r="AX8" s="97"/>
      <c r="AY8" s="97"/>
      <c r="AZ8" s="97"/>
      <c r="BA8" s="97"/>
      <c r="BB8" s="97"/>
      <c r="BC8" s="83" t="s">
        <v>187</v>
      </c>
      <c r="BD8" s="101">
        <f>MIN(R17:R20)</f>
        <v>9.326190052279637E-3</v>
      </c>
      <c r="BE8" s="102">
        <f>MAX(R17:R20)</f>
        <v>1.5010352657849779E-2</v>
      </c>
      <c r="BF8" s="101">
        <f>MIN(S17:S20)</f>
        <v>8.3954054243615683E-3</v>
      </c>
      <c r="BG8" s="102">
        <f>MAX(S17:S20)</f>
        <v>1.1277121493879827E-2</v>
      </c>
      <c r="BH8" s="94">
        <f>MIN(T17:T20)</f>
        <v>1.2724224151395624E-2</v>
      </c>
      <c r="BI8" s="94">
        <f>MAX(T17:T20)</f>
        <v>1.4501773904482373E-2</v>
      </c>
      <c r="BJ8" s="96">
        <f>MIN(U17:U20)</f>
        <v>6.5305990320960738E-3</v>
      </c>
      <c r="BK8" s="94">
        <f>MAX(U17:U20)</f>
        <v>7.2511075048313778E-3</v>
      </c>
    </row>
    <row r="9" spans="2:63" x14ac:dyDescent="0.25">
      <c r="B9" s="18" t="s">
        <v>19</v>
      </c>
      <c r="C9" s="78">
        <f>sumário_graf_n!C9/sumário_graf_n!$C9-1</f>
        <v>0</v>
      </c>
      <c r="D9" s="78">
        <f>sumário_graf_n!D9/sumário_graf_n!$C9-1</f>
        <v>9.6388975149230838E-4</v>
      </c>
      <c r="E9" s="78">
        <f>sumário_graf_n!E9/sumário_graf_n!$C9-1</f>
        <v>6.253930410721642E-3</v>
      </c>
      <c r="F9" s="78">
        <f>sumário_graf_n!F9/sumário_graf_n!$C9-1</f>
        <v>2.4041591954080399E-3</v>
      </c>
      <c r="G9" s="78">
        <f>sumário_graf_n!G9/sumário_graf_n!$C9-1</f>
        <v>2.40482701740663E-3</v>
      </c>
      <c r="H9" s="35"/>
      <c r="I9" s="18" t="s">
        <v>19</v>
      </c>
      <c r="J9" s="78">
        <f>sumário_graf_n!J9/sumário_graf_n!$J9-1</f>
        <v>0</v>
      </c>
      <c r="K9" s="78">
        <f>sumário_graf_n!K9/sumário_graf_n!$J9-1</f>
        <v>0</v>
      </c>
      <c r="L9" s="78">
        <f>sumário_graf_n!L9/sumário_graf_n!$J9-1</f>
        <v>0</v>
      </c>
      <c r="M9" s="78">
        <f>sumário_graf_n!M9/sumário_graf_n!$J9-1</f>
        <v>0</v>
      </c>
      <c r="N9" s="78">
        <f>sumário_graf_n!N9/sumário_graf_n!$J9-1</f>
        <v>0</v>
      </c>
      <c r="O9" s="35"/>
      <c r="P9" s="18" t="s">
        <v>19</v>
      </c>
      <c r="Q9" s="78">
        <f>sumário_graf_n!Q9/sumário_graf_n!$Q9-1</f>
        <v>0</v>
      </c>
      <c r="R9" s="78">
        <f>sumário_graf_n!R9/sumário_graf_n!$Q9-1</f>
        <v>6.2812521184456571E-3</v>
      </c>
      <c r="S9" s="78">
        <f>sumário_graf_n!S9/sumário_graf_n!$Q9-1</f>
        <v>6.7467452603309219E-3</v>
      </c>
      <c r="T9" s="78">
        <f>sumário_graf_n!T9/sumário_graf_n!$Q9-1</f>
        <v>3.0253826114745586E-3</v>
      </c>
      <c r="U9" s="78">
        <f>sumário_graf_n!U9/sumário_graf_n!$Q9-1</f>
        <v>6.0490435654665387E-3</v>
      </c>
      <c r="V9" s="35"/>
      <c r="AO9" s="83" t="s">
        <v>188</v>
      </c>
      <c r="AP9" s="94">
        <f>MIN(D26:D29)</f>
        <v>-9.6064315758126462E-4</v>
      </c>
      <c r="AQ9" s="95">
        <f>MAX(D26:D29)</f>
        <v>1.8693085509764451E-3</v>
      </c>
      <c r="AR9" s="94">
        <f>MIN(E26:E29)</f>
        <v>-5.0286130562249287E-4</v>
      </c>
      <c r="AS9" s="95">
        <f>MAX(E26:E29)</f>
        <v>3.7383928028706936E-3</v>
      </c>
      <c r="AT9" s="94">
        <f>MIN(F26:F29)</f>
        <v>-2.3734332354132803E-3</v>
      </c>
      <c r="AU9" s="94">
        <f>MAX(F26:F29)</f>
        <v>2.803738527382249E-3</v>
      </c>
      <c r="AV9" s="96">
        <f>MIN(G26:G29)</f>
        <v>-1.3163200469908931E-3</v>
      </c>
      <c r="AW9" s="94">
        <f>MAX(G26:G29)</f>
        <v>3.1155142516281487E-4</v>
      </c>
      <c r="AX9" s="97"/>
      <c r="AY9" s="97"/>
      <c r="AZ9" s="97"/>
      <c r="BA9" s="97"/>
      <c r="BB9" s="97"/>
      <c r="BC9" s="83" t="s">
        <v>188</v>
      </c>
      <c r="BD9" s="94">
        <f>MIN(R26:R29)</f>
        <v>-4.1468322184244899E-3</v>
      </c>
      <c r="BE9" s="95">
        <f>MAX(R26:R29)</f>
        <v>-2.9512836424810951E-3</v>
      </c>
      <c r="BF9" s="94">
        <f>MIN(S26:S29)</f>
        <v>3.1877509521316405E-4</v>
      </c>
      <c r="BG9" s="95">
        <f>MAX(S26:S29)</f>
        <v>5.1586931490055221E-4</v>
      </c>
      <c r="BH9" s="94">
        <f>MIN(T26:T29)</f>
        <v>9.5701428080263717E-4</v>
      </c>
      <c r="BI9" s="94">
        <f>MAX(T26:T29)</f>
        <v>2.6257546354255812E-3</v>
      </c>
      <c r="BJ9" s="96">
        <f>MIN(U26:U29)</f>
        <v>-9.1336444541689765E-4</v>
      </c>
      <c r="BK9" s="94">
        <f>MAX(U26:U29)</f>
        <v>9.5678461574832951E-4</v>
      </c>
    </row>
    <row r="10" spans="2:63" x14ac:dyDescent="0.25">
      <c r="B10" s="18" t="s">
        <v>20</v>
      </c>
      <c r="C10" s="78">
        <f>sumário_graf_n!C10/sumário_graf_n!$C10-1</f>
        <v>0</v>
      </c>
      <c r="D10" s="78">
        <f>sumário_graf_n!D10/sumário_graf_n!$C10-1</f>
        <v>2.4825001733310703E-3</v>
      </c>
      <c r="E10" s="78">
        <f>sumário_graf_n!E10/sumário_graf_n!$C10-1</f>
        <v>4.8192696596214279E-3</v>
      </c>
      <c r="F10" s="78">
        <f>sumário_graf_n!F10/sumário_graf_n!$C10-1</f>
        <v>1.2994319594461512E-3</v>
      </c>
      <c r="G10" s="78">
        <f>sumário_graf_n!G10/sumário_graf_n!$C10-1</f>
        <v>1.5359131197805187E-3</v>
      </c>
      <c r="H10" s="35"/>
      <c r="I10" s="18" t="s">
        <v>20</v>
      </c>
      <c r="J10" s="78">
        <f>sumário_graf_n!J10/sumário_graf_n!$J10-1</f>
        <v>0</v>
      </c>
      <c r="K10" s="78">
        <f>sumário_graf_n!K10/sumário_graf_n!$J10-1</f>
        <v>0</v>
      </c>
      <c r="L10" s="78">
        <f>sumário_graf_n!L10/sumário_graf_n!$J10-1</f>
        <v>0</v>
      </c>
      <c r="M10" s="78">
        <f>sumário_graf_n!M10/sumário_graf_n!$J10-1</f>
        <v>0</v>
      </c>
      <c r="N10" s="78">
        <f>sumário_graf_n!N10/sumário_graf_n!$J10-1</f>
        <v>0</v>
      </c>
      <c r="O10" s="35"/>
      <c r="P10" s="18" t="s">
        <v>20</v>
      </c>
      <c r="Q10" s="78">
        <f>sumário_graf_n!Q10/sumário_graf_n!$Q10-1</f>
        <v>0</v>
      </c>
      <c r="R10" s="78">
        <f>sumário_graf_n!R10/sumário_graf_n!$Q10-1</f>
        <v>9.4482103759876424E-3</v>
      </c>
      <c r="S10" s="78">
        <f>sumário_graf_n!S10/sumário_graf_n!$Q10-1</f>
        <v>7.4294176053908423E-3</v>
      </c>
      <c r="T10" s="78">
        <f>sumário_graf_n!T10/sumário_graf_n!$Q10-1</f>
        <v>6.9569203500599031E-3</v>
      </c>
      <c r="U10" s="78">
        <f>sumário_graf_n!U10/sumário_graf_n!$Q10-1</f>
        <v>7.7087092368117727E-3</v>
      </c>
      <c r="V10" s="35"/>
      <c r="AO10" s="84" t="s">
        <v>193</v>
      </c>
      <c r="AP10" s="98">
        <f>MIN(D35:D38)</f>
        <v>-5.6344582091993889E-4</v>
      </c>
      <c r="AQ10" s="99">
        <f>MAX(D35:D38)</f>
        <v>1.6481212485663921E-3</v>
      </c>
      <c r="AR10" s="98">
        <f>MIN(E35:E38)</f>
        <v>-5.5348837322266586E-4</v>
      </c>
      <c r="AS10" s="99">
        <f>MAX(E38:E38)</f>
        <v>5.0190579769804344E-4</v>
      </c>
      <c r="AT10" s="98">
        <f>MIN(F35:F38)</f>
        <v>3.2922722191337517E-3</v>
      </c>
      <c r="AU10" s="98">
        <f>MAX(F35:F38)</f>
        <v>4.2846406253225222E-3</v>
      </c>
      <c r="AV10" s="100">
        <f>MIN(G35:G38)</f>
        <v>9.8887274913983525E-4</v>
      </c>
      <c r="AW10" s="98">
        <f>MAX(G35:G38)</f>
        <v>1.1927079424731701E-3</v>
      </c>
      <c r="AX10" s="97"/>
      <c r="AY10" s="97"/>
      <c r="AZ10" s="97"/>
      <c r="BA10" s="97"/>
      <c r="BB10" s="97"/>
      <c r="BC10" s="84" t="s">
        <v>193</v>
      </c>
      <c r="BD10" s="98">
        <f>MIN(R35:R38)</f>
        <v>-8.3224238786909766E-3</v>
      </c>
      <c r="BE10" s="99">
        <f>MAX(R35:R38)</f>
        <v>-7.3839717068573396E-3</v>
      </c>
      <c r="BF10" s="98">
        <f>MIN(S35:S38)</f>
        <v>-5.6590948420289777E-3</v>
      </c>
      <c r="BG10" s="99">
        <f>MAX(S38:S38)</f>
        <v>-2.3069892544552717E-3</v>
      </c>
      <c r="BH10" s="98">
        <f>MIN(T35:T38)</f>
        <v>-3.8414446712871086E-3</v>
      </c>
      <c r="BI10" s="98">
        <f>MAX(T35:T38)</f>
        <v>-3.3267644914392047E-4</v>
      </c>
      <c r="BJ10" s="100">
        <f>MIN(U35:U38)</f>
        <v>-4.4804693807134477E-3</v>
      </c>
      <c r="BK10" s="98">
        <f>MAX(U35:U38)</f>
        <v>3.6620774254103594E-3</v>
      </c>
    </row>
    <row r="11" spans="2:63" ht="15.75" thickBot="1" x14ac:dyDescent="0.3">
      <c r="B11" s="19" t="s">
        <v>17</v>
      </c>
      <c r="C11" s="78">
        <f>sumário_graf_n!C11/sumário_graf_n!$C11-1</f>
        <v>0</v>
      </c>
      <c r="D11" s="78">
        <f>sumário_graf_n!D11/sumário_graf_n!$C11-1</f>
        <v>2.764933222727084E-3</v>
      </c>
      <c r="E11" s="78">
        <f>sumário_graf_n!E11/sumário_graf_n!$C11-1</f>
        <v>4.9014422933002511E-3</v>
      </c>
      <c r="F11" s="78">
        <f>sumário_graf_n!F11/sumário_graf_n!$C11-1</f>
        <v>1.2564048151393337E-3</v>
      </c>
      <c r="G11" s="78">
        <f>sumário_graf_n!G11/sumário_graf_n!$C11-1</f>
        <v>1.5083066630032782E-3</v>
      </c>
      <c r="H11" s="35"/>
      <c r="I11" s="19" t="s">
        <v>17</v>
      </c>
      <c r="J11" s="78">
        <f>sumário_graf_n!J11/sumário_graf_n!$J11-1</f>
        <v>0</v>
      </c>
      <c r="K11" s="78">
        <f>sumário_graf_n!K11/sumário_graf_n!$J11-1</f>
        <v>0</v>
      </c>
      <c r="L11" s="78">
        <f>sumário_graf_n!L11/sumário_graf_n!$J11-1</f>
        <v>0</v>
      </c>
      <c r="M11" s="78">
        <f>sumário_graf_n!M11/sumário_graf_n!$J11-1</f>
        <v>0</v>
      </c>
      <c r="N11" s="78">
        <f>sumário_graf_n!N11/sumário_graf_n!$J11-1</f>
        <v>0</v>
      </c>
      <c r="O11" s="35"/>
      <c r="P11" s="19" t="s">
        <v>17</v>
      </c>
      <c r="Q11" s="78">
        <f>sumário_graf_n!Q11/sumário_graf_n!$Q11-1</f>
        <v>0</v>
      </c>
      <c r="R11" s="78">
        <f>sumário_graf_n!R11/sumário_graf_n!$Q11-1</f>
        <v>1.0250532996776363E-2</v>
      </c>
      <c r="S11" s="78">
        <f>sumário_graf_n!S11/sumário_graf_n!$Q11-1</f>
        <v>7.9043667061398093E-3</v>
      </c>
      <c r="T11" s="78">
        <f>sumário_graf_n!T11/sumário_graf_n!$Q11-1</f>
        <v>7.6572871580731228E-3</v>
      </c>
      <c r="U11" s="78">
        <f>sumário_graf_n!U11/sumário_graf_n!$Q11-1</f>
        <v>8.2747681450403565E-3</v>
      </c>
      <c r="V11" s="35"/>
    </row>
    <row r="12" spans="2:63" x14ac:dyDescent="0.25">
      <c r="G12" s="35"/>
      <c r="I12" s="13"/>
      <c r="J12" s="13"/>
      <c r="K12" s="13"/>
      <c r="L12" s="13"/>
      <c r="M12" s="13"/>
      <c r="N12" s="35"/>
      <c r="U12" s="35"/>
      <c r="V12" s="34"/>
    </row>
    <row r="13" spans="2:63" ht="60.75" thickBot="1" x14ac:dyDescent="0.3">
      <c r="B13" s="52" t="s">
        <v>38</v>
      </c>
      <c r="C13" s="52" t="s">
        <v>87</v>
      </c>
      <c r="D13" s="52" t="s">
        <v>88</v>
      </c>
      <c r="E13" s="52" t="s">
        <v>89</v>
      </c>
      <c r="F13" s="52" t="s">
        <v>90</v>
      </c>
      <c r="G13" s="52" t="s">
        <v>91</v>
      </c>
      <c r="I13" s="52" t="s">
        <v>38</v>
      </c>
      <c r="J13" s="52" t="s">
        <v>92</v>
      </c>
      <c r="K13" s="52" t="s">
        <v>93</v>
      </c>
      <c r="L13" s="52" t="s">
        <v>94</v>
      </c>
      <c r="M13" s="52" t="s">
        <v>95</v>
      </c>
      <c r="N13" s="52" t="s">
        <v>96</v>
      </c>
      <c r="P13" s="52" t="s">
        <v>38</v>
      </c>
      <c r="Q13" s="52" t="s">
        <v>97</v>
      </c>
      <c r="R13" s="52" t="s">
        <v>98</v>
      </c>
      <c r="S13" s="52" t="s">
        <v>99</v>
      </c>
      <c r="T13" s="52" t="s">
        <v>100</v>
      </c>
      <c r="U13" s="52" t="s">
        <v>101</v>
      </c>
      <c r="AP13" s="13"/>
      <c r="AQ13" s="13"/>
      <c r="AR13" s="13"/>
      <c r="AS13" s="13"/>
      <c r="AT13" s="13"/>
      <c r="AU13" s="13"/>
      <c r="AV13" s="13"/>
      <c r="AW13" s="13"/>
    </row>
    <row r="14" spans="2:63" ht="16.5" thickTop="1" thickBot="1" x14ac:dyDescent="0.3">
      <c r="B14" s="30" t="s">
        <v>3</v>
      </c>
      <c r="C14" s="20" t="s">
        <v>2</v>
      </c>
      <c r="D14" s="21" t="s">
        <v>2</v>
      </c>
      <c r="E14" s="21" t="s">
        <v>2</v>
      </c>
      <c r="F14" s="21" t="s">
        <v>2</v>
      </c>
      <c r="G14" s="22" t="s">
        <v>2</v>
      </c>
      <c r="I14" s="30" t="s">
        <v>3</v>
      </c>
      <c r="J14" s="20" t="s">
        <v>22</v>
      </c>
      <c r="K14" s="21" t="s">
        <v>22</v>
      </c>
      <c r="L14" s="21" t="s">
        <v>22</v>
      </c>
      <c r="M14" s="21" t="s">
        <v>22</v>
      </c>
      <c r="N14" s="22" t="s">
        <v>22</v>
      </c>
      <c r="P14" s="30" t="s">
        <v>3</v>
      </c>
      <c r="Q14" s="20" t="s">
        <v>23</v>
      </c>
      <c r="R14" s="21" t="s">
        <v>23</v>
      </c>
      <c r="S14" s="21" t="s">
        <v>23</v>
      </c>
      <c r="T14" s="21" t="s">
        <v>23</v>
      </c>
      <c r="U14" s="22" t="s">
        <v>23</v>
      </c>
    </row>
    <row r="15" spans="2:63" ht="30.75" thickTop="1" x14ac:dyDescent="0.25">
      <c r="B15" s="31" t="s">
        <v>4</v>
      </c>
      <c r="C15" s="23" t="s">
        <v>24</v>
      </c>
      <c r="D15" s="24" t="s">
        <v>24</v>
      </c>
      <c r="E15" s="24" t="s">
        <v>24</v>
      </c>
      <c r="F15" s="24" t="s">
        <v>24</v>
      </c>
      <c r="G15" s="25" t="s">
        <v>24</v>
      </c>
      <c r="I15" s="31" t="s">
        <v>4</v>
      </c>
      <c r="J15" s="23" t="s">
        <v>24</v>
      </c>
      <c r="K15" s="24" t="s">
        <v>24</v>
      </c>
      <c r="L15" s="24" t="s">
        <v>24</v>
      </c>
      <c r="M15" s="24" t="s">
        <v>24</v>
      </c>
      <c r="N15" s="25" t="s">
        <v>24</v>
      </c>
      <c r="P15" s="31" t="s">
        <v>4</v>
      </c>
      <c r="Q15" s="23" t="s">
        <v>24</v>
      </c>
      <c r="R15" s="24" t="s">
        <v>24</v>
      </c>
      <c r="S15" s="24" t="s">
        <v>24</v>
      </c>
      <c r="T15" s="24" t="s">
        <v>24</v>
      </c>
      <c r="U15" s="25" t="s">
        <v>24</v>
      </c>
    </row>
    <row r="16" spans="2:63" ht="15.75" thickBot="1" x14ac:dyDescent="0.3">
      <c r="B16" s="32" t="s">
        <v>7</v>
      </c>
      <c r="C16" s="26" t="s">
        <v>21</v>
      </c>
      <c r="D16" s="27" t="s">
        <v>12</v>
      </c>
      <c r="E16" s="27" t="s">
        <v>9</v>
      </c>
      <c r="F16" s="28" t="s">
        <v>10</v>
      </c>
      <c r="G16" s="29" t="s">
        <v>11</v>
      </c>
      <c r="I16" s="32" t="s">
        <v>7</v>
      </c>
      <c r="J16" s="26" t="s">
        <v>21</v>
      </c>
      <c r="K16" s="27" t="s">
        <v>12</v>
      </c>
      <c r="L16" s="27" t="s">
        <v>9</v>
      </c>
      <c r="M16" s="28" t="s">
        <v>10</v>
      </c>
      <c r="N16" s="29" t="s">
        <v>11</v>
      </c>
      <c r="P16" s="32" t="s">
        <v>7</v>
      </c>
      <c r="Q16" s="26" t="s">
        <v>21</v>
      </c>
      <c r="R16" s="27" t="s">
        <v>12</v>
      </c>
      <c r="S16" s="27" t="s">
        <v>9</v>
      </c>
      <c r="T16" s="28" t="s">
        <v>10</v>
      </c>
      <c r="U16" s="29" t="s">
        <v>11</v>
      </c>
      <c r="AP16" s="13"/>
      <c r="AQ16" s="13"/>
      <c r="AR16" s="13"/>
      <c r="AS16" s="13"/>
      <c r="AT16" s="13"/>
      <c r="AU16" s="13"/>
      <c r="AV16" s="13"/>
      <c r="AW16" s="13"/>
    </row>
    <row r="17" spans="2:54" ht="15.75" thickTop="1" x14ac:dyDescent="0.25">
      <c r="B17" s="17" t="s">
        <v>18</v>
      </c>
      <c r="C17" s="78">
        <f>sumário_graf_n!C17/sumário_graf_n!$C17-1</f>
        <v>0</v>
      </c>
      <c r="D17" s="78">
        <f>sumário_graf_n!D17/sumário_graf_n!$C17-1</f>
        <v>7.7372775145037043E-3</v>
      </c>
      <c r="E17" s="78">
        <f>sumário_graf_n!E17/sumário_graf_n!$C17-1</f>
        <v>6.3775587045320492E-3</v>
      </c>
      <c r="F17" s="78">
        <f>sumário_graf_n!F17/sumário_graf_n!$C17-1</f>
        <v>3.2087489672141256E-3</v>
      </c>
      <c r="G17" s="78">
        <f>sumário_graf_n!G17/sumário_graf_n!$C17-1</f>
        <v>-7.3162421691774782E-4</v>
      </c>
      <c r="H17" s="35"/>
      <c r="I17" s="17" t="s">
        <v>18</v>
      </c>
      <c r="J17" s="78">
        <f>sumário_graf_n!J17/sumário_graf_n!$J17-1</f>
        <v>0</v>
      </c>
      <c r="K17" s="78">
        <f>sumário_graf_n!K17/sumário_graf_n!$J17-1</f>
        <v>0</v>
      </c>
      <c r="L17" s="78">
        <f>sumário_graf_n!L17/sumário_graf_n!$J17-1</f>
        <v>0</v>
      </c>
      <c r="M17" s="78">
        <f>sumário_graf_n!M17/sumário_graf_n!$J17-1</f>
        <v>0</v>
      </c>
      <c r="N17" s="78">
        <f>sumário_graf_n!N17/sumário_graf_n!$J17-1</f>
        <v>0</v>
      </c>
      <c r="O17" s="35"/>
      <c r="P17" s="17" t="s">
        <v>18</v>
      </c>
      <c r="Q17" s="78">
        <f>sumário_graf_n!Q17/sumário_graf_n!$Q17-1</f>
        <v>0</v>
      </c>
      <c r="R17" s="78">
        <f>sumário_graf_n!R17/sumário_graf_n!$Q17-1</f>
        <v>1.5010352657849779E-2</v>
      </c>
      <c r="S17" s="78">
        <f>sumário_graf_n!S17/sumário_graf_n!$Q17-1</f>
        <v>1.1277121493879827E-2</v>
      </c>
      <c r="T17" s="78">
        <f>sumário_graf_n!T17/sumário_graf_n!$Q17-1</f>
        <v>1.2724224151395624E-2</v>
      </c>
      <c r="U17" s="78">
        <f>sumário_graf_n!U17/sumário_graf_n!$Q17-1</f>
        <v>6.9611778668050572E-3</v>
      </c>
      <c r="V17" s="35"/>
    </row>
    <row r="18" spans="2:54" x14ac:dyDescent="0.25">
      <c r="B18" s="18" t="s">
        <v>19</v>
      </c>
      <c r="C18" s="78">
        <f>sumário_graf_n!C18/sumário_graf_n!$C18-1</f>
        <v>0</v>
      </c>
      <c r="D18" s="78">
        <f>sumário_graf_n!D18/sumário_graf_n!$C18-1</f>
        <v>8.9877366766535349E-3</v>
      </c>
      <c r="E18" s="78">
        <f>sumário_graf_n!E18/sumário_graf_n!$C18-1</f>
        <v>8.7432932666522412E-3</v>
      </c>
      <c r="F18" s="78">
        <f>sumário_graf_n!F18/sumário_graf_n!$C18-1</f>
        <v>1.4576653023259389E-3</v>
      </c>
      <c r="G18" s="78">
        <f>sumário_graf_n!G18/sumário_graf_n!$C18-1</f>
        <v>-9.721516664541463E-4</v>
      </c>
      <c r="H18" s="35"/>
      <c r="I18" s="18" t="s">
        <v>19</v>
      </c>
      <c r="J18" s="78">
        <f>sumário_graf_n!J18/sumário_graf_n!$J18-1</f>
        <v>0</v>
      </c>
      <c r="K18" s="78">
        <f>sumário_graf_n!K18/sumário_graf_n!$J18-1</f>
        <v>0</v>
      </c>
      <c r="L18" s="78">
        <f>sumário_graf_n!L18/sumário_graf_n!$J18-1</f>
        <v>0</v>
      </c>
      <c r="M18" s="78">
        <f>sumário_graf_n!M18/sumário_graf_n!$J18-1</f>
        <v>0</v>
      </c>
      <c r="N18" s="78">
        <f>sumário_graf_n!N18/sumário_graf_n!$J18-1</f>
        <v>0</v>
      </c>
      <c r="O18" s="35"/>
      <c r="P18" s="18" t="s">
        <v>19</v>
      </c>
      <c r="Q18" s="78">
        <f>sumário_graf_n!Q18/sumário_graf_n!$Q18-1</f>
        <v>0</v>
      </c>
      <c r="R18" s="78">
        <f>sumário_graf_n!R18/sumário_graf_n!$Q18-1</f>
        <v>9.326190052279637E-3</v>
      </c>
      <c r="S18" s="78">
        <f>sumário_graf_n!S18/sumário_graf_n!$Q18-1</f>
        <v>8.3954054243615683E-3</v>
      </c>
      <c r="T18" s="78">
        <f>sumário_graf_n!T18/sumário_graf_n!$Q18-1</f>
        <v>1.4457267101521953E-2</v>
      </c>
      <c r="U18" s="78">
        <f>sumário_graf_n!U18/sumário_graf_n!$Q18-1</f>
        <v>6.5305990320960738E-3</v>
      </c>
      <c r="V18" s="35"/>
    </row>
    <row r="19" spans="2:54" x14ac:dyDescent="0.25">
      <c r="B19" s="18" t="s">
        <v>20</v>
      </c>
      <c r="C19" s="78">
        <f>sumário_graf_n!C19/sumário_graf_n!$C19-1</f>
        <v>0</v>
      </c>
      <c r="D19" s="78">
        <f>sumário_graf_n!D19/sumário_graf_n!$C19-1</f>
        <v>8.3377686741288315E-3</v>
      </c>
      <c r="E19" s="78">
        <f>sumário_graf_n!E19/sumário_graf_n!$C19-1</f>
        <v>7.5299990322892363E-3</v>
      </c>
      <c r="F19" s="78">
        <f>sumário_graf_n!F19/sumário_graf_n!$C19-1</f>
        <v>2.3370661878290289E-3</v>
      </c>
      <c r="G19" s="78">
        <f>sumário_graf_n!G19/sumário_graf_n!$C19-1</f>
        <v>-8.5257106401570582E-4</v>
      </c>
      <c r="H19" s="35"/>
      <c r="I19" s="18" t="s">
        <v>20</v>
      </c>
      <c r="J19" s="78">
        <f>sumário_graf_n!J19/sumário_graf_n!$J19-1</f>
        <v>0</v>
      </c>
      <c r="K19" s="78">
        <f>sumário_graf_n!K19/sumário_graf_n!$J19-1</f>
        <v>0</v>
      </c>
      <c r="L19" s="78">
        <f>sumário_graf_n!L19/sumário_graf_n!$J19-1</f>
        <v>0</v>
      </c>
      <c r="M19" s="78">
        <f>sumário_graf_n!M19/sumário_graf_n!$J19-1</f>
        <v>0</v>
      </c>
      <c r="N19" s="78">
        <f>sumário_graf_n!N19/sumário_graf_n!$J19-1</f>
        <v>0</v>
      </c>
      <c r="O19" s="35"/>
      <c r="P19" s="18" t="s">
        <v>20</v>
      </c>
      <c r="Q19" s="78">
        <f>sumário_graf_n!Q19/sumário_graf_n!$Q19-1</f>
        <v>0</v>
      </c>
      <c r="R19" s="78">
        <f>sumário_graf_n!R19/sumário_graf_n!$Q19-1</f>
        <v>1.222971346964874E-2</v>
      </c>
      <c r="S19" s="78">
        <f>sumário_graf_n!S19/sumário_graf_n!$Q19-1</f>
        <v>9.9056295694308627E-3</v>
      </c>
      <c r="T19" s="78">
        <f>sumário_graf_n!T19/sumário_graf_n!$Q19-1</f>
        <v>1.3600844069399765E-2</v>
      </c>
      <c r="U19" s="78">
        <f>sumário_graf_n!U19/sumário_graf_n!$Q19-1</f>
        <v>6.759437152642267E-3</v>
      </c>
      <c r="V19" s="35"/>
    </row>
    <row r="20" spans="2:54" ht="15.75" thickBot="1" x14ac:dyDescent="0.3">
      <c r="B20" s="19" t="s">
        <v>17</v>
      </c>
      <c r="C20" s="78">
        <f>sumário_graf_n!C20/sumário_graf_n!$C20-1</f>
        <v>0</v>
      </c>
      <c r="D20" s="78">
        <f>sumário_graf_n!D20/sumário_graf_n!$C20-1</f>
        <v>8.6811377822062497E-3</v>
      </c>
      <c r="E20" s="78">
        <f>sumário_graf_n!E20/sumário_graf_n!$C20-1</f>
        <v>7.7876634779823206E-3</v>
      </c>
      <c r="F20" s="78">
        <f>sumário_graf_n!F20/sumário_graf_n!$C20-1</f>
        <v>2.5533950559586405E-3</v>
      </c>
      <c r="G20" s="78">
        <f>sumário_graf_n!G20/sumário_graf_n!$C20-1</f>
        <v>-8.9347430422381802E-4</v>
      </c>
      <c r="H20" s="35"/>
      <c r="I20" s="19" t="s">
        <v>17</v>
      </c>
      <c r="J20" s="78">
        <f>sumário_graf_n!J20/sumário_graf_n!$J20-1</f>
        <v>0</v>
      </c>
      <c r="K20" s="78">
        <f>sumário_graf_n!K20/sumário_graf_n!$J20-1</f>
        <v>0</v>
      </c>
      <c r="L20" s="78">
        <f>sumário_graf_n!L20/sumário_graf_n!$J20-1</f>
        <v>0</v>
      </c>
      <c r="M20" s="78">
        <f>sumário_graf_n!M20/sumário_graf_n!$J20-1</f>
        <v>0</v>
      </c>
      <c r="N20" s="78">
        <f>sumário_graf_n!N20/sumário_graf_n!$J20-1</f>
        <v>0</v>
      </c>
      <c r="O20" s="35"/>
      <c r="P20" s="19" t="s">
        <v>17</v>
      </c>
      <c r="Q20" s="78">
        <f>sumário_graf_n!Q20/sumário_graf_n!$Q20-1</f>
        <v>0</v>
      </c>
      <c r="R20" s="78">
        <f>sumário_graf_n!R20/sumário_graf_n!$Q20-1</f>
        <v>1.3376955694954784E-2</v>
      </c>
      <c r="S20" s="78">
        <f>sumário_graf_n!S20/sumário_graf_n!$Q20-1</f>
        <v>1.0751277109773083E-2</v>
      </c>
      <c r="T20" s="78">
        <f>sumário_graf_n!T20/sumário_graf_n!$Q20-1</f>
        <v>1.4501773904482373E-2</v>
      </c>
      <c r="U20" s="78">
        <f>sumário_graf_n!U20/sumário_graf_n!$Q20-1</f>
        <v>7.2511075048313778E-3</v>
      </c>
      <c r="V20" s="35"/>
    </row>
    <row r="21" spans="2:54" x14ac:dyDescent="0.25">
      <c r="G21" s="35"/>
      <c r="I21" s="13"/>
      <c r="J21" s="13"/>
      <c r="K21" s="13"/>
      <c r="L21" s="13"/>
      <c r="M21" s="13"/>
      <c r="N21" s="35"/>
      <c r="U21" s="35"/>
    </row>
    <row r="22" spans="2:54" ht="60.75" thickBot="1" x14ac:dyDescent="0.3">
      <c r="B22" s="52" t="s">
        <v>38</v>
      </c>
      <c r="C22" s="52" t="s">
        <v>114</v>
      </c>
      <c r="D22" s="52" t="s">
        <v>102</v>
      </c>
      <c r="E22" s="52" t="s">
        <v>103</v>
      </c>
      <c r="F22" s="52" t="s">
        <v>104</v>
      </c>
      <c r="G22" s="52" t="s">
        <v>105</v>
      </c>
      <c r="I22" s="52" t="s">
        <v>38</v>
      </c>
      <c r="J22" s="52" t="s">
        <v>115</v>
      </c>
      <c r="K22" s="52" t="s">
        <v>106</v>
      </c>
      <c r="L22" s="52" t="s">
        <v>107</v>
      </c>
      <c r="M22" s="52" t="s">
        <v>108</v>
      </c>
      <c r="N22" s="52" t="s">
        <v>109</v>
      </c>
      <c r="P22" s="52" t="s">
        <v>38</v>
      </c>
      <c r="Q22" s="52" t="s">
        <v>116</v>
      </c>
      <c r="R22" s="52" t="s">
        <v>110</v>
      </c>
      <c r="S22" s="52" t="s">
        <v>111</v>
      </c>
      <c r="T22" s="52" t="s">
        <v>112</v>
      </c>
      <c r="U22" s="52" t="s">
        <v>113</v>
      </c>
      <c r="AP22" s="85" t="s">
        <v>2</v>
      </c>
      <c r="AQ22" s="85"/>
      <c r="AR22" s="85"/>
      <c r="AS22" s="91"/>
      <c r="AT22" s="109" t="s">
        <v>23</v>
      </c>
      <c r="AU22" s="108"/>
      <c r="AV22" s="108"/>
      <c r="AW22" s="108"/>
      <c r="AX22" s="86"/>
      <c r="AY22" s="86"/>
      <c r="AZ22" s="86"/>
      <c r="BA22" s="86"/>
      <c r="BB22" s="86"/>
    </row>
    <row r="23" spans="2:54" ht="16.5" thickTop="1" thickBot="1" x14ac:dyDescent="0.3">
      <c r="B23" s="30" t="s">
        <v>3</v>
      </c>
      <c r="C23" s="20" t="s">
        <v>2</v>
      </c>
      <c r="D23" s="21" t="s">
        <v>2</v>
      </c>
      <c r="E23" s="21" t="s">
        <v>2</v>
      </c>
      <c r="F23" s="21" t="s">
        <v>2</v>
      </c>
      <c r="G23" s="22" t="s">
        <v>2</v>
      </c>
      <c r="I23" s="30" t="s">
        <v>3</v>
      </c>
      <c r="J23" s="20" t="s">
        <v>22</v>
      </c>
      <c r="K23" s="21" t="s">
        <v>22</v>
      </c>
      <c r="L23" s="21" t="s">
        <v>22</v>
      </c>
      <c r="M23" s="21" t="s">
        <v>22</v>
      </c>
      <c r="N23" s="22" t="s">
        <v>22</v>
      </c>
      <c r="P23" s="30" t="s">
        <v>3</v>
      </c>
      <c r="Q23" s="20" t="s">
        <v>23</v>
      </c>
      <c r="R23" s="21" t="s">
        <v>23</v>
      </c>
      <c r="S23" s="21" t="s">
        <v>23</v>
      </c>
      <c r="T23" s="21" t="s">
        <v>23</v>
      </c>
      <c r="U23" s="22" t="s">
        <v>23</v>
      </c>
      <c r="AP23" s="106" t="s">
        <v>12</v>
      </c>
      <c r="AQ23" s="106" t="s">
        <v>9</v>
      </c>
      <c r="AR23" s="106" t="s">
        <v>10</v>
      </c>
      <c r="AS23" s="107" t="s">
        <v>11</v>
      </c>
      <c r="AT23" s="106" t="s">
        <v>12</v>
      </c>
      <c r="AU23" s="106" t="s">
        <v>9</v>
      </c>
      <c r="AV23" s="106" t="s">
        <v>10</v>
      </c>
      <c r="AW23" s="107" t="s">
        <v>11</v>
      </c>
      <c r="AX23" s="86"/>
      <c r="AY23" s="86"/>
      <c r="AZ23" s="86"/>
      <c r="BA23" s="86"/>
      <c r="BB23" s="86"/>
    </row>
    <row r="24" spans="2:54" ht="30.75" thickTop="1" x14ac:dyDescent="0.25">
      <c r="B24" s="31" t="s">
        <v>4</v>
      </c>
      <c r="C24" s="23" t="s">
        <v>16</v>
      </c>
      <c r="D24" s="24" t="s">
        <v>16</v>
      </c>
      <c r="E24" s="24" t="s">
        <v>16</v>
      </c>
      <c r="F24" s="24" t="s">
        <v>16</v>
      </c>
      <c r="G24" s="25" t="s">
        <v>16</v>
      </c>
      <c r="I24" s="31" t="s">
        <v>4</v>
      </c>
      <c r="J24" s="23" t="s">
        <v>16</v>
      </c>
      <c r="K24" s="24" t="s">
        <v>16</v>
      </c>
      <c r="L24" s="24" t="s">
        <v>16</v>
      </c>
      <c r="M24" s="24" t="s">
        <v>16</v>
      </c>
      <c r="N24" s="25" t="s">
        <v>16</v>
      </c>
      <c r="P24" s="31" t="s">
        <v>4</v>
      </c>
      <c r="Q24" s="23" t="s">
        <v>16</v>
      </c>
      <c r="R24" s="24" t="s">
        <v>16</v>
      </c>
      <c r="S24" s="24" t="s">
        <v>16</v>
      </c>
      <c r="T24" s="24" t="s">
        <v>16</v>
      </c>
      <c r="U24" s="25" t="s">
        <v>16</v>
      </c>
      <c r="AP24" s="12" t="s">
        <v>189</v>
      </c>
      <c r="AQ24" s="12" t="s">
        <v>196</v>
      </c>
      <c r="AR24" s="12" t="s">
        <v>197</v>
      </c>
      <c r="AS24" s="12" t="s">
        <v>198</v>
      </c>
      <c r="AT24" s="12" t="s">
        <v>190</v>
      </c>
      <c r="AU24" s="12" t="s">
        <v>191</v>
      </c>
      <c r="AV24" s="12" t="s">
        <v>192</v>
      </c>
      <c r="AW24" s="12" t="s">
        <v>199</v>
      </c>
      <c r="AX24" s="86"/>
      <c r="AY24" s="86"/>
      <c r="AZ24" s="86"/>
      <c r="BA24" s="86"/>
      <c r="BB24" s="86"/>
    </row>
    <row r="25" spans="2:54" ht="15.75" thickBot="1" x14ac:dyDescent="0.3">
      <c r="B25" s="32" t="s">
        <v>7</v>
      </c>
      <c r="C25" s="26" t="s">
        <v>21</v>
      </c>
      <c r="D25" s="27" t="s">
        <v>12</v>
      </c>
      <c r="E25" s="27" t="s">
        <v>9</v>
      </c>
      <c r="F25" s="28" t="s">
        <v>10</v>
      </c>
      <c r="G25" s="29" t="s">
        <v>11</v>
      </c>
      <c r="I25" s="32" t="s">
        <v>7</v>
      </c>
      <c r="J25" s="26" t="s">
        <v>21</v>
      </c>
      <c r="K25" s="27" t="s">
        <v>12</v>
      </c>
      <c r="L25" s="27" t="s">
        <v>9</v>
      </c>
      <c r="M25" s="28" t="s">
        <v>10</v>
      </c>
      <c r="N25" s="29" t="s">
        <v>11</v>
      </c>
      <c r="P25" s="32" t="s">
        <v>7</v>
      </c>
      <c r="Q25" s="26" t="s">
        <v>21</v>
      </c>
      <c r="R25" s="27" t="s">
        <v>12</v>
      </c>
      <c r="S25" s="27" t="s">
        <v>9</v>
      </c>
      <c r="T25" s="28" t="s">
        <v>10</v>
      </c>
      <c r="U25" s="29" t="s">
        <v>11</v>
      </c>
      <c r="AP25" s="92" t="s">
        <v>195</v>
      </c>
      <c r="AQ25" s="92" t="s">
        <v>195</v>
      </c>
      <c r="AR25" s="90" t="s">
        <v>195</v>
      </c>
      <c r="AS25" s="90" t="s">
        <v>195</v>
      </c>
      <c r="AT25" s="92" t="s">
        <v>195</v>
      </c>
      <c r="AU25" s="92" t="s">
        <v>195</v>
      </c>
      <c r="AV25" s="90" t="s">
        <v>195</v>
      </c>
      <c r="AW25" s="90" t="s">
        <v>195</v>
      </c>
      <c r="AX25" s="97"/>
      <c r="AY25" s="97"/>
      <c r="AZ25" s="97"/>
      <c r="BA25" s="97"/>
      <c r="BB25" s="97"/>
    </row>
    <row r="26" spans="2:54" ht="15.75" thickTop="1" x14ac:dyDescent="0.25">
      <c r="B26" s="17" t="s">
        <v>18</v>
      </c>
      <c r="C26" s="78">
        <f>sumário_graf_n!C26/sumário_graf_n!$C26-1</f>
        <v>0</v>
      </c>
      <c r="D26" s="78">
        <f>sumário_graf_n!D26/sumário_graf_n!$C26-1</f>
        <v>-9.6064315758126462E-4</v>
      </c>
      <c r="E26" s="78">
        <f>sumário_graf_n!E26/sumário_graf_n!$C26-1</f>
        <v>-5.0286130562249287E-4</v>
      </c>
      <c r="F26" s="78">
        <f>sumário_graf_n!F26/sumário_graf_n!$C26-1</f>
        <v>-2.3734332354132803E-3</v>
      </c>
      <c r="G26" s="78">
        <f>sumário_graf_n!G26/sumário_graf_n!$C26-1</f>
        <v>-1.3163200469908931E-3</v>
      </c>
      <c r="H26" s="35"/>
      <c r="I26" s="17" t="s">
        <v>18</v>
      </c>
      <c r="J26" s="78">
        <f>sumário_graf_n!J26/sumário_graf_n!$J26-1</f>
        <v>0</v>
      </c>
      <c r="K26" s="78">
        <f>sumário_graf_n!K26/sumário_graf_n!$J26-1</f>
        <v>0</v>
      </c>
      <c r="L26" s="78">
        <f>sumário_graf_n!L26/sumário_graf_n!$J26-1</f>
        <v>0</v>
      </c>
      <c r="M26" s="78">
        <f>sumário_graf_n!M26/sumário_graf_n!$J26-1</f>
        <v>0</v>
      </c>
      <c r="N26" s="78">
        <f>sumário_graf_n!N26/sumário_graf_n!$J26-1</f>
        <v>0</v>
      </c>
      <c r="O26" s="35"/>
      <c r="P26" s="17" t="s">
        <v>18</v>
      </c>
      <c r="Q26" s="78">
        <f>sumário_graf_n!Q26/sumário_graf_n!$Q26-1</f>
        <v>0</v>
      </c>
      <c r="R26" s="78">
        <f>sumário_graf_n!R26/sumário_graf_n!$Q26-1</f>
        <v>-2.9512836424810951E-3</v>
      </c>
      <c r="S26" s="78">
        <f>sumário_graf_n!S26/sumário_graf_n!$Q26-1</f>
        <v>5.1586931490055221E-4</v>
      </c>
      <c r="T26" s="78">
        <f>sumário_graf_n!T26/sumário_graf_n!$Q26-1</f>
        <v>2.6257546354255812E-3</v>
      </c>
      <c r="U26" s="78">
        <f>sumário_graf_n!U26/sumário_graf_n!$Q26-1</f>
        <v>-9.1336444541689765E-4</v>
      </c>
      <c r="V26" s="35"/>
      <c r="AO26" s="83" t="s">
        <v>5</v>
      </c>
      <c r="AP26" s="102">
        <v>4.0568608708695386E-3</v>
      </c>
      <c r="AQ26" s="102">
        <v>6.253930410721642E-3</v>
      </c>
      <c r="AR26" s="94">
        <v>2.4041591954080399E-3</v>
      </c>
      <c r="AS26" s="94">
        <v>2.40482701740663E-3</v>
      </c>
      <c r="AT26" s="102">
        <v>1.2530822450452561E-2</v>
      </c>
      <c r="AU26" s="102">
        <v>8.056215256479371E-3</v>
      </c>
      <c r="AV26" s="94">
        <v>1.090079321390558E-2</v>
      </c>
      <c r="AW26" s="94">
        <v>9.3823888687920576E-3</v>
      </c>
      <c r="AX26" s="97"/>
      <c r="AY26" s="97"/>
      <c r="AZ26" s="97"/>
      <c r="BA26" s="97"/>
      <c r="BB26" s="97"/>
    </row>
    <row r="27" spans="2:54" x14ac:dyDescent="0.25">
      <c r="B27" s="18" t="s">
        <v>19</v>
      </c>
      <c r="C27" s="78">
        <f>sumário_graf_n!C27/sumário_graf_n!$C27-1</f>
        <v>0</v>
      </c>
      <c r="D27" s="78">
        <f>sumário_graf_n!D27/sumário_graf_n!$C27-1</f>
        <v>1.8693085509764451E-3</v>
      </c>
      <c r="E27" s="78">
        <f>sumário_graf_n!E27/sumário_graf_n!$C27-1</f>
        <v>3.7383928028706936E-3</v>
      </c>
      <c r="F27" s="78">
        <f>sumário_graf_n!F27/sumário_graf_n!$C27-1</f>
        <v>2.803738527382249E-3</v>
      </c>
      <c r="G27" s="78">
        <f>sumário_graf_n!G27/sumário_graf_n!$C27-1</f>
        <v>3.1155142516281487E-4</v>
      </c>
      <c r="H27" s="35"/>
      <c r="I27" s="18" t="s">
        <v>19</v>
      </c>
      <c r="J27" s="78">
        <f>sumário_graf_n!J27/sumário_graf_n!$J27-1</f>
        <v>0</v>
      </c>
      <c r="K27" s="78">
        <f>sumário_graf_n!K27/sumário_graf_n!$J27-1</f>
        <v>0</v>
      </c>
      <c r="L27" s="78">
        <f>sumário_graf_n!L27/sumário_graf_n!$J27-1</f>
        <v>0</v>
      </c>
      <c r="M27" s="78">
        <f>sumário_graf_n!M27/sumário_graf_n!$J27-1</f>
        <v>0</v>
      </c>
      <c r="N27" s="78">
        <f>sumário_graf_n!N27/sumário_graf_n!$J27-1</f>
        <v>0</v>
      </c>
      <c r="O27" s="35"/>
      <c r="P27" s="18" t="s">
        <v>19</v>
      </c>
      <c r="Q27" s="78">
        <f>sumário_graf_n!Q27/sumário_graf_n!$Q27-1</f>
        <v>0</v>
      </c>
      <c r="R27" s="78">
        <f>sumário_graf_n!R27/sumário_graf_n!$Q27-1</f>
        <v>-4.1468322184244899E-3</v>
      </c>
      <c r="S27" s="78">
        <f>sumário_graf_n!S27/sumário_graf_n!$Q27-1</f>
        <v>3.1877509521316405E-4</v>
      </c>
      <c r="T27" s="78">
        <f>sumário_graf_n!T27/sumário_graf_n!$Q27-1</f>
        <v>9.5701428080263717E-4</v>
      </c>
      <c r="U27" s="78">
        <f>sumário_graf_n!U27/sumário_graf_n!$Q27-1</f>
        <v>9.5678461574832951E-4</v>
      </c>
      <c r="V27" s="35"/>
      <c r="AO27" s="83" t="s">
        <v>187</v>
      </c>
      <c r="AP27" s="102">
        <v>8.9877366766535349E-3</v>
      </c>
      <c r="AQ27" s="102">
        <v>8.7432932666522412E-3</v>
      </c>
      <c r="AR27" s="94">
        <v>3.2087489672141256E-3</v>
      </c>
      <c r="AS27" s="94">
        <v>-7.3162421691774782E-4</v>
      </c>
      <c r="AT27" s="102">
        <v>1.5010352657849779E-2</v>
      </c>
      <c r="AU27" s="102">
        <v>1.1277121493879827E-2</v>
      </c>
      <c r="AV27" s="94">
        <v>1.4501773904482373E-2</v>
      </c>
      <c r="AW27" s="94">
        <v>7.2511075048313778E-3</v>
      </c>
      <c r="AX27" s="97"/>
      <c r="AY27" s="97"/>
      <c r="AZ27" s="97"/>
      <c r="BA27" s="97"/>
      <c r="BB27" s="97"/>
    </row>
    <row r="28" spans="2:54" x14ac:dyDescent="0.25">
      <c r="B28" s="18" t="s">
        <v>20</v>
      </c>
      <c r="C28" s="78">
        <f>sumário_graf_n!C28/sumário_graf_n!$C28-1</f>
        <v>0</v>
      </c>
      <c r="D28" s="78">
        <f>sumário_graf_n!D28/sumário_graf_n!$C28-1</f>
        <v>4.679249799277585E-4</v>
      </c>
      <c r="E28" s="78">
        <f>sumário_graf_n!E28/sumário_graf_n!$C28-1</f>
        <v>1.6480857706486773E-3</v>
      </c>
      <c r="F28" s="78">
        <f>sumário_graf_n!F28/sumário_graf_n!$C28-1</f>
        <v>2.9717735504042331E-4</v>
      </c>
      <c r="G28" s="78">
        <f>sumário_graf_n!G28/sumário_graf_n!$C28-1</f>
        <v>-4.1168399676316803E-4</v>
      </c>
      <c r="H28" s="35"/>
      <c r="I28" s="18" t="s">
        <v>20</v>
      </c>
      <c r="J28" s="78">
        <f>sumário_graf_n!J28/sumário_graf_n!$J28-1</f>
        <v>0</v>
      </c>
      <c r="K28" s="78">
        <f>sumário_graf_n!K28/sumário_graf_n!$J28-1</f>
        <v>0</v>
      </c>
      <c r="L28" s="78">
        <f>sumário_graf_n!L28/sumário_graf_n!$J28-1</f>
        <v>0</v>
      </c>
      <c r="M28" s="78">
        <f>sumário_graf_n!M28/sumário_graf_n!$J28-1</f>
        <v>0</v>
      </c>
      <c r="N28" s="78">
        <f>sumário_graf_n!N28/sumário_graf_n!$J28-1</f>
        <v>0</v>
      </c>
      <c r="O28" s="35"/>
      <c r="P28" s="18" t="s">
        <v>20</v>
      </c>
      <c r="Q28" s="78">
        <f>sumário_graf_n!Q28/sumário_graf_n!$Q28-1</f>
        <v>0</v>
      </c>
      <c r="R28" s="78">
        <f>sumário_graf_n!R28/sumário_graf_n!$Q28-1</f>
        <v>-3.2628894693921273E-3</v>
      </c>
      <c r="S28" s="78">
        <f>sumário_graf_n!S28/sumário_graf_n!$Q28-1</f>
        <v>4.2466615449354705E-4</v>
      </c>
      <c r="T28" s="78">
        <f>sumário_graf_n!T28/sumário_graf_n!$Q28-1</f>
        <v>1.861264065363244E-3</v>
      </c>
      <c r="U28" s="78">
        <f>sumário_graf_n!U28/sumário_graf_n!$Q28-1</f>
        <v>1.519260199767114E-4</v>
      </c>
      <c r="V28" s="35"/>
      <c r="AO28" s="83" t="s">
        <v>188</v>
      </c>
      <c r="AP28" s="95">
        <v>1.8693085509764451E-3</v>
      </c>
      <c r="AQ28" s="95">
        <v>3.7383928028706936E-3</v>
      </c>
      <c r="AR28" s="94">
        <v>2.803738527382249E-3</v>
      </c>
      <c r="AS28" s="94">
        <v>3.1155142516281487E-4</v>
      </c>
      <c r="AT28" s="95">
        <v>-2.9512836424810951E-3</v>
      </c>
      <c r="AU28" s="95">
        <v>5.1586931490055221E-4</v>
      </c>
      <c r="AV28" s="94">
        <v>2.6257546354255812E-3</v>
      </c>
      <c r="AW28" s="94">
        <v>9.5678461574832951E-4</v>
      </c>
      <c r="AX28" s="97"/>
      <c r="AY28" s="97"/>
      <c r="AZ28" s="97"/>
      <c r="BA28" s="97"/>
      <c r="BB28" s="97"/>
    </row>
    <row r="29" spans="2:54" ht="15.75" thickBot="1" x14ac:dyDescent="0.3">
      <c r="B29" s="19" t="s">
        <v>17</v>
      </c>
      <c r="C29" s="78">
        <f>sumário_graf_n!C29/sumário_graf_n!$C29-1</f>
        <v>0</v>
      </c>
      <c r="D29" s="78">
        <f>sumário_graf_n!D29/sumário_graf_n!$C29-1</f>
        <v>3.1276936670643352E-4</v>
      </c>
      <c r="E29" s="78">
        <f>sumário_graf_n!E29/sumário_graf_n!$C29-1</f>
        <v>1.4073495622131116E-3</v>
      </c>
      <c r="F29" s="78">
        <f>sumário_graf_n!F29/sumário_graf_n!$C29-1</f>
        <v>2.2517592990212165E-7</v>
      </c>
      <c r="G29" s="78">
        <f>sumário_graf_n!G29/sumário_graf_n!$C29-1</f>
        <v>-4.690414620941441E-4</v>
      </c>
      <c r="H29" s="35"/>
      <c r="I29" s="19" t="s">
        <v>17</v>
      </c>
      <c r="J29" s="78">
        <f>sumário_graf_n!J29/sumário_graf_n!$J29-1</f>
        <v>0</v>
      </c>
      <c r="K29" s="78">
        <f>sumário_graf_n!K29/sumário_graf_n!$J29-1</f>
        <v>0</v>
      </c>
      <c r="L29" s="78">
        <f>sumário_graf_n!L29/sumário_graf_n!$J29-1</f>
        <v>0</v>
      </c>
      <c r="M29" s="78">
        <f>sumário_graf_n!M29/sumário_graf_n!$J29-1</f>
        <v>0</v>
      </c>
      <c r="N29" s="78">
        <f>sumário_graf_n!N29/sumário_graf_n!$J29-1</f>
        <v>0</v>
      </c>
      <c r="O29" s="35"/>
      <c r="P29" s="19" t="s">
        <v>17</v>
      </c>
      <c r="Q29" s="78">
        <f>sumário_graf_n!Q29/sumário_graf_n!$Q29-1</f>
        <v>0</v>
      </c>
      <c r="R29" s="78">
        <f>sumário_graf_n!R29/sumário_graf_n!$Q29-1</f>
        <v>-2.9941193019394907E-3</v>
      </c>
      <c r="S29" s="78">
        <f>sumário_graf_n!S29/sumário_graf_n!$Q29-1</f>
        <v>4.7236162663000236E-4</v>
      </c>
      <c r="T29" s="78">
        <f>sumário_graf_n!T29/sumário_graf_n!$Q29-1</f>
        <v>1.7329001461097171E-3</v>
      </c>
      <c r="U29" s="78">
        <f>sumário_graf_n!U29/sumário_graf_n!$Q29-1</f>
        <v>0</v>
      </c>
      <c r="V29" s="35"/>
      <c r="AO29" s="84" t="s">
        <v>193</v>
      </c>
      <c r="AP29" s="99">
        <v>1.6481212485663921E-3</v>
      </c>
      <c r="AQ29" s="99">
        <v>5.0190579769804344E-4</v>
      </c>
      <c r="AR29" s="98">
        <v>4.2846406253225222E-3</v>
      </c>
      <c r="AS29" s="98">
        <v>1.1927079424731701E-3</v>
      </c>
      <c r="AT29" s="99">
        <v>-7.3839717068573396E-3</v>
      </c>
      <c r="AU29" s="99">
        <v>-2.3069892544552717E-3</v>
      </c>
      <c r="AV29" s="98">
        <v>-3.3267644914392047E-4</v>
      </c>
      <c r="AW29" s="98">
        <v>3.6620774254103594E-3</v>
      </c>
    </row>
    <row r="30" spans="2:54" x14ac:dyDescent="0.25">
      <c r="G30" s="35"/>
      <c r="I30" s="13"/>
      <c r="J30" s="13"/>
      <c r="K30" s="13"/>
      <c r="L30" s="13"/>
      <c r="M30" s="13"/>
      <c r="N30" s="35"/>
      <c r="U30" s="35"/>
    </row>
    <row r="31" spans="2:54" ht="60.75" thickBot="1" x14ac:dyDescent="0.3">
      <c r="B31" s="52" t="s">
        <v>38</v>
      </c>
      <c r="C31" s="52" t="s">
        <v>117</v>
      </c>
      <c r="D31" s="52" t="s">
        <v>118</v>
      </c>
      <c r="E31" s="52" t="s">
        <v>119</v>
      </c>
      <c r="F31" s="52" t="s">
        <v>120</v>
      </c>
      <c r="G31" s="52" t="s">
        <v>121</v>
      </c>
      <c r="I31" s="52" t="s">
        <v>38</v>
      </c>
      <c r="J31" s="52" t="s">
        <v>122</v>
      </c>
      <c r="K31" s="52" t="s">
        <v>123</v>
      </c>
      <c r="L31" s="52" t="s">
        <v>124</v>
      </c>
      <c r="M31" s="52" t="s">
        <v>125</v>
      </c>
      <c r="N31" s="52" t="s">
        <v>126</v>
      </c>
      <c r="P31" s="52" t="s">
        <v>38</v>
      </c>
      <c r="Q31" s="52" t="s">
        <v>127</v>
      </c>
      <c r="R31" s="52" t="s">
        <v>128</v>
      </c>
      <c r="S31" s="52" t="s">
        <v>129</v>
      </c>
      <c r="T31" s="52" t="s">
        <v>130</v>
      </c>
      <c r="U31" s="52" t="s">
        <v>131</v>
      </c>
    </row>
    <row r="32" spans="2:54" ht="16.5" thickTop="1" thickBot="1" x14ac:dyDescent="0.3">
      <c r="B32" s="30" t="s">
        <v>3</v>
      </c>
      <c r="C32" s="20" t="s">
        <v>2</v>
      </c>
      <c r="D32" s="21" t="s">
        <v>2</v>
      </c>
      <c r="E32" s="21" t="s">
        <v>2</v>
      </c>
      <c r="F32" s="21" t="s">
        <v>2</v>
      </c>
      <c r="G32" s="22" t="s">
        <v>2</v>
      </c>
      <c r="I32" s="30" t="s">
        <v>3</v>
      </c>
      <c r="J32" s="20" t="s">
        <v>22</v>
      </c>
      <c r="K32" s="21" t="s">
        <v>22</v>
      </c>
      <c r="L32" s="21" t="s">
        <v>22</v>
      </c>
      <c r="M32" s="21" t="s">
        <v>22</v>
      </c>
      <c r="N32" s="22" t="s">
        <v>22</v>
      </c>
      <c r="P32" s="30" t="s">
        <v>3</v>
      </c>
      <c r="Q32" s="20" t="s">
        <v>23</v>
      </c>
      <c r="R32" s="21" t="s">
        <v>23</v>
      </c>
      <c r="S32" s="21" t="s">
        <v>23</v>
      </c>
      <c r="T32" s="21" t="s">
        <v>23</v>
      </c>
      <c r="U32" s="22" t="s">
        <v>23</v>
      </c>
    </row>
    <row r="33" spans="2:22" ht="45.75" thickTop="1" x14ac:dyDescent="0.25">
      <c r="B33" s="31" t="s">
        <v>4</v>
      </c>
      <c r="C33" s="23" t="s">
        <v>25</v>
      </c>
      <c r="D33" s="24" t="s">
        <v>25</v>
      </c>
      <c r="E33" s="24" t="s">
        <v>25</v>
      </c>
      <c r="F33" s="24" t="s">
        <v>25</v>
      </c>
      <c r="G33" s="25" t="s">
        <v>25</v>
      </c>
      <c r="I33" s="31" t="s">
        <v>4</v>
      </c>
      <c r="J33" s="23" t="s">
        <v>25</v>
      </c>
      <c r="K33" s="24" t="s">
        <v>25</v>
      </c>
      <c r="L33" s="24" t="s">
        <v>25</v>
      </c>
      <c r="M33" s="24" t="s">
        <v>25</v>
      </c>
      <c r="N33" s="25" t="s">
        <v>25</v>
      </c>
      <c r="P33" s="31" t="s">
        <v>4</v>
      </c>
      <c r="Q33" s="23" t="s">
        <v>25</v>
      </c>
      <c r="R33" s="24" t="s">
        <v>25</v>
      </c>
      <c r="S33" s="24" t="s">
        <v>25</v>
      </c>
      <c r="T33" s="24" t="s">
        <v>25</v>
      </c>
      <c r="U33" s="25" t="s">
        <v>25</v>
      </c>
    </row>
    <row r="34" spans="2:22" ht="15.75" thickBot="1" x14ac:dyDescent="0.3">
      <c r="B34" s="32" t="s">
        <v>7</v>
      </c>
      <c r="C34" s="26" t="s">
        <v>21</v>
      </c>
      <c r="D34" s="27" t="s">
        <v>12</v>
      </c>
      <c r="E34" s="27" t="s">
        <v>9</v>
      </c>
      <c r="F34" s="28" t="s">
        <v>10</v>
      </c>
      <c r="G34" s="29" t="s">
        <v>11</v>
      </c>
      <c r="I34" s="32" t="s">
        <v>7</v>
      </c>
      <c r="J34" s="26" t="s">
        <v>21</v>
      </c>
      <c r="K34" s="27" t="s">
        <v>12</v>
      </c>
      <c r="L34" s="27" t="s">
        <v>9</v>
      </c>
      <c r="M34" s="28" t="s">
        <v>10</v>
      </c>
      <c r="N34" s="29" t="s">
        <v>11</v>
      </c>
      <c r="P34" s="32" t="s">
        <v>7</v>
      </c>
      <c r="Q34" s="26" t="s">
        <v>21</v>
      </c>
      <c r="R34" s="27" t="s">
        <v>12</v>
      </c>
      <c r="S34" s="27" t="s">
        <v>9</v>
      </c>
      <c r="T34" s="28" t="s">
        <v>10</v>
      </c>
      <c r="U34" s="29" t="s">
        <v>11</v>
      </c>
    </row>
    <row r="35" spans="2:22" ht="15.75" thickTop="1" x14ac:dyDescent="0.25">
      <c r="B35" s="17" t="s">
        <v>18</v>
      </c>
      <c r="C35" s="78">
        <f>sumário_graf_n!C35/sumário_graf_n!$C35-1</f>
        <v>0</v>
      </c>
      <c r="D35" s="78">
        <f>sumário_graf_n!D35/sumário_graf_n!$C35-1</f>
        <v>-5.6344582091993889E-4</v>
      </c>
      <c r="E35" s="78">
        <f>sumário_graf_n!E35/sumário_graf_n!$C35-1</f>
        <v>-5.5348837322266586E-4</v>
      </c>
      <c r="F35" s="78">
        <f>sumário_graf_n!F35/sumário_graf_n!$C35-1</f>
        <v>3.2922722191337517E-3</v>
      </c>
      <c r="G35" s="78">
        <f>sumário_graf_n!G35/sumário_graf_n!$C35-1</f>
        <v>1.1927079424731701E-3</v>
      </c>
      <c r="H35" s="35"/>
      <c r="I35" s="17" t="s">
        <v>18</v>
      </c>
      <c r="J35" s="78">
        <f>sumário_graf_n!J35/sumário_graf_n!$J35-1</f>
        <v>0</v>
      </c>
      <c r="K35" s="78">
        <f>sumário_graf_n!K35/sumário_graf_n!$J35-1</f>
        <v>0</v>
      </c>
      <c r="L35" s="78">
        <f>sumário_graf_n!L35/sumário_graf_n!$J35-1</f>
        <v>0</v>
      </c>
      <c r="M35" s="78">
        <f>sumário_graf_n!M35/sumário_graf_n!$J35-1</f>
        <v>0</v>
      </c>
      <c r="N35" s="78">
        <f>sumário_graf_n!N35/sumário_graf_n!$J35-1</f>
        <v>0</v>
      </c>
      <c r="O35" s="35"/>
      <c r="P35" s="17" t="s">
        <v>18</v>
      </c>
      <c r="Q35" s="78">
        <f>sumário_graf_n!Q35/sumário_graf_n!$Q35-1</f>
        <v>0</v>
      </c>
      <c r="R35" s="78">
        <f>sumário_graf_n!R35/sumário_graf_n!$Q35-1</f>
        <v>-7.3839717068573396E-3</v>
      </c>
      <c r="S35" s="78">
        <f>sumário_graf_n!S35/sumário_graf_n!$Q35-1</f>
        <v>-3.1868856595329564E-4</v>
      </c>
      <c r="T35" s="78">
        <f>sumário_graf_n!T35/sumário_graf_n!$Q35-1</f>
        <v>-3.8414446712871086E-3</v>
      </c>
      <c r="U35" s="78">
        <f>sumário_graf_n!U35/sumário_graf_n!$Q35-1</f>
        <v>-4.4804693807134477E-3</v>
      </c>
      <c r="V35" s="35"/>
    </row>
    <row r="36" spans="2:22" x14ac:dyDescent="0.25">
      <c r="B36" s="18" t="s">
        <v>19</v>
      </c>
      <c r="C36" s="78">
        <f>sumário_graf_n!C36/sumário_graf_n!$C36-1</f>
        <v>0</v>
      </c>
      <c r="D36" s="78">
        <f>sumário_graf_n!D36/sumário_graf_n!$C36-1</f>
        <v>1.6481212485663921E-3</v>
      </c>
      <c r="E36" s="78">
        <f>sumário_graf_n!E36/sumário_graf_n!$C36-1</f>
        <v>2.3073697479929489E-3</v>
      </c>
      <c r="F36" s="78">
        <f>sumário_graf_n!F36/sumário_graf_n!$C36-1</f>
        <v>4.2846406253225222E-3</v>
      </c>
      <c r="G36" s="78">
        <f>sumário_graf_n!G36/sumário_graf_n!$C36-1</f>
        <v>9.8887274913983525E-4</v>
      </c>
      <c r="H36" s="35"/>
      <c r="I36" s="18" t="s">
        <v>19</v>
      </c>
      <c r="J36" s="78">
        <f>sumário_graf_n!J36/sumário_graf_n!$J36-1</f>
        <v>0</v>
      </c>
      <c r="K36" s="78">
        <f>sumário_graf_n!K36/sumário_graf_n!$J36-1</f>
        <v>0</v>
      </c>
      <c r="L36" s="78">
        <f>sumário_graf_n!L36/sumário_graf_n!$J36-1</f>
        <v>0</v>
      </c>
      <c r="M36" s="78">
        <f>sumário_graf_n!M36/sumário_graf_n!$J36-1</f>
        <v>0</v>
      </c>
      <c r="N36" s="78">
        <f>sumário_graf_n!N36/sumário_graf_n!$J36-1</f>
        <v>0</v>
      </c>
      <c r="O36" s="35"/>
      <c r="P36" s="18" t="s">
        <v>19</v>
      </c>
      <c r="Q36" s="78">
        <f>sumário_graf_n!Q36/sumário_graf_n!$Q36-1</f>
        <v>0</v>
      </c>
      <c r="R36" s="78">
        <f>sumário_graf_n!R36/sumário_graf_n!$Q36-1</f>
        <v>-8.3224238786909766E-3</v>
      </c>
      <c r="S36" s="78">
        <f>sumário_graf_n!S36/sumário_graf_n!$Q36-1</f>
        <v>-5.6590948420289777E-3</v>
      </c>
      <c r="T36" s="78">
        <f>sumário_graf_n!T36/sumário_graf_n!$Q36-1</f>
        <v>-3.3267644914392047E-4</v>
      </c>
      <c r="U36" s="78">
        <f>sumário_graf_n!U36/sumário_graf_n!$Q36-1</f>
        <v>3.6620774254103594E-3</v>
      </c>
      <c r="V36" s="35"/>
    </row>
    <row r="37" spans="2:22" x14ac:dyDescent="0.25">
      <c r="B37" s="18" t="s">
        <v>20</v>
      </c>
      <c r="C37" s="78">
        <f>sumário_graf_n!C37/sumário_graf_n!$C37-1</f>
        <v>0</v>
      </c>
      <c r="D37" s="78">
        <f>sumário_graf_n!D37/sumário_graf_n!$C37-1</f>
        <v>5.6021332769828902E-4</v>
      </c>
      <c r="E37" s="78">
        <f>sumário_graf_n!E37/sumário_graf_n!$C37-1</f>
        <v>8.4404194035991864E-4</v>
      </c>
      <c r="F37" s="78">
        <f>sumário_graf_n!F37/sumário_graf_n!$C37-1</f>
        <v>3.7887037652915012E-3</v>
      </c>
      <c r="G37" s="78">
        <f>sumário_graf_n!G37/sumário_graf_n!$C37-1</f>
        <v>1.1391564623235428E-3</v>
      </c>
      <c r="H37" s="35"/>
      <c r="I37" s="18" t="s">
        <v>20</v>
      </c>
      <c r="J37" s="78">
        <f>sumário_graf_n!J37/sumário_graf_n!$J37-1</f>
        <v>0</v>
      </c>
      <c r="K37" s="78">
        <f>sumário_graf_n!K37/sumário_graf_n!$J37-1</f>
        <v>0</v>
      </c>
      <c r="L37" s="78">
        <f>sumário_graf_n!L37/sumário_graf_n!$J37-1</f>
        <v>0</v>
      </c>
      <c r="M37" s="78">
        <f>sumário_graf_n!M37/sumário_graf_n!$J37-1</f>
        <v>0</v>
      </c>
      <c r="N37" s="78">
        <f>sumário_graf_n!N37/sumário_graf_n!$J37-1</f>
        <v>0</v>
      </c>
      <c r="O37" s="35"/>
      <c r="P37" s="18" t="s">
        <v>20</v>
      </c>
      <c r="Q37" s="78">
        <f>sumário_graf_n!Q37/sumário_graf_n!$Q37-1</f>
        <v>0</v>
      </c>
      <c r="R37" s="78">
        <f>sumário_graf_n!R37/sumário_graf_n!$Q37-1</f>
        <v>-7.8891278261593589E-3</v>
      </c>
      <c r="S37" s="78">
        <f>sumário_graf_n!S37/sumário_graf_n!$Q37-1</f>
        <v>-2.8366738347848086E-3</v>
      </c>
      <c r="T37" s="78">
        <f>sumário_graf_n!T37/sumário_graf_n!$Q37-1</f>
        <v>-2.1335646140503428E-3</v>
      </c>
      <c r="U37" s="78">
        <f>sumário_graf_n!U37/sumário_graf_n!$Q37-1</f>
        <v>-3.8636552650050948E-4</v>
      </c>
      <c r="V37" s="35"/>
    </row>
    <row r="38" spans="2:22" ht="15.75" thickBot="1" x14ac:dyDescent="0.3">
      <c r="B38" s="19" t="s">
        <v>17</v>
      </c>
      <c r="C38" s="78">
        <f>sumário_graf_n!C38/sumário_graf_n!$C38-1</f>
        <v>0</v>
      </c>
      <c r="D38" s="78">
        <f>sumário_graf_n!D38/sumário_graf_n!$C38-1</f>
        <v>3.3484458733701317E-4</v>
      </c>
      <c r="E38" s="78">
        <f>sumário_graf_n!E38/sumário_graf_n!$C38-1</f>
        <v>5.0190579769804344E-4</v>
      </c>
      <c r="F38" s="78">
        <f>sumário_graf_n!F38/sumário_graf_n!$C38-1</f>
        <v>3.6777538499905837E-3</v>
      </c>
      <c r="G38" s="78">
        <f>sumário_graf_n!G38/sumário_graf_n!$C38-1</f>
        <v>1.1703913613463346E-3</v>
      </c>
      <c r="H38" s="35"/>
      <c r="I38" s="19" t="s">
        <v>17</v>
      </c>
      <c r="J38" s="78">
        <f>sumário_graf_n!J38/sumário_graf_n!$J38-1</f>
        <v>0</v>
      </c>
      <c r="K38" s="78">
        <f>sumário_graf_n!K38/sumário_graf_n!$J38-1</f>
        <v>0</v>
      </c>
      <c r="L38" s="78">
        <f>sumário_graf_n!L38/sumário_graf_n!$J38-1</f>
        <v>0</v>
      </c>
      <c r="M38" s="78">
        <f>sumário_graf_n!M38/sumário_graf_n!$J38-1</f>
        <v>0</v>
      </c>
      <c r="N38" s="78">
        <f>sumário_graf_n!N38/sumário_graf_n!$J38-1</f>
        <v>0</v>
      </c>
      <c r="O38" s="35"/>
      <c r="P38" s="19" t="s">
        <v>17</v>
      </c>
      <c r="Q38" s="78">
        <f>sumário_graf_n!Q38/sumário_graf_n!$Q38-1</f>
        <v>0</v>
      </c>
      <c r="R38" s="78">
        <f>sumário_graf_n!R38/sumário_graf_n!$Q38-1</f>
        <v>-7.5798702790120798E-3</v>
      </c>
      <c r="S38" s="78">
        <f>sumário_graf_n!S38/sumário_graf_n!$Q38-1</f>
        <v>-2.3069892544552717E-3</v>
      </c>
      <c r="T38" s="78">
        <f>sumário_graf_n!T38/sumário_graf_n!$Q38-1</f>
        <v>-2.4718928368731019E-3</v>
      </c>
      <c r="U38" s="78">
        <f>sumário_graf_n!U38/sumário_graf_n!$Q38-1</f>
        <v>-1.1533759915567376E-3</v>
      </c>
      <c r="V38" s="35"/>
    </row>
    <row r="39" spans="2:22" x14ac:dyDescent="0.25">
      <c r="G39" s="35"/>
      <c r="U39" s="35"/>
    </row>
  </sheetData>
  <mergeCells count="12">
    <mergeCell ref="AP22:AS22"/>
    <mergeCell ref="AT22:AW22"/>
    <mergeCell ref="BJ5:BK5"/>
    <mergeCell ref="BD4:BK4"/>
    <mergeCell ref="AP4:AW4"/>
    <mergeCell ref="AP5:AQ5"/>
    <mergeCell ref="AR5:AS5"/>
    <mergeCell ref="AT5:AU5"/>
    <mergeCell ref="AV5:AW5"/>
    <mergeCell ref="BD5:BE5"/>
    <mergeCell ref="BF5:BG5"/>
    <mergeCell ref="BH5:BI5"/>
  </mergeCells>
  <conditionalFormatting sqref="C8:G11">
    <cfRule type="colorScale" priority="128">
      <colorScale>
        <cfvo type="min"/>
        <cfvo type="max"/>
        <color rgb="FFFFEF9C"/>
        <color rgb="FF63BE7B"/>
      </colorScale>
    </cfRule>
  </conditionalFormatting>
  <conditionalFormatting sqref="C9:G11">
    <cfRule type="colorScale" priority="127">
      <colorScale>
        <cfvo type="min"/>
        <cfvo type="max"/>
        <color rgb="FFFFEF9C"/>
        <color rgb="FF63BE7B"/>
      </colorScale>
    </cfRule>
  </conditionalFormatting>
  <conditionalFormatting sqref="C10:G10">
    <cfRule type="colorScale" priority="126">
      <colorScale>
        <cfvo type="min"/>
        <cfvo type="max"/>
        <color rgb="FFFFEF9C"/>
        <color rgb="FF63BE7B"/>
      </colorScale>
    </cfRule>
  </conditionalFormatting>
  <conditionalFormatting sqref="C11:G11">
    <cfRule type="colorScale" priority="125">
      <colorScale>
        <cfvo type="min"/>
        <cfvo type="max"/>
        <color rgb="FFFFEF9C"/>
        <color rgb="FF63BE7B"/>
      </colorScale>
    </cfRule>
  </conditionalFormatting>
  <conditionalFormatting sqref="R8:U8">
    <cfRule type="colorScale" priority="112">
      <colorScale>
        <cfvo type="min"/>
        <cfvo type="max"/>
        <color rgb="FFFFEF9C"/>
        <color rgb="FF63BE7B"/>
      </colorScale>
    </cfRule>
  </conditionalFormatting>
  <conditionalFormatting sqref="Q9:U9">
    <cfRule type="colorScale" priority="111">
      <colorScale>
        <cfvo type="min"/>
        <cfvo type="max"/>
        <color rgb="FFFFEF9C"/>
        <color rgb="FF63BE7B"/>
      </colorScale>
    </cfRule>
  </conditionalFormatting>
  <conditionalFormatting sqref="Q10:U10">
    <cfRule type="colorScale" priority="110">
      <colorScale>
        <cfvo type="min"/>
        <cfvo type="max"/>
        <color rgb="FFFFEF9C"/>
        <color rgb="FF63BE7B"/>
      </colorScale>
    </cfRule>
  </conditionalFormatting>
  <conditionalFormatting sqref="Q11:U11">
    <cfRule type="colorScale" priority="109">
      <colorScale>
        <cfvo type="min"/>
        <cfvo type="max"/>
        <color rgb="FFFFEF9C"/>
        <color rgb="FF63BE7B"/>
      </colorScale>
    </cfRule>
  </conditionalFormatting>
  <conditionalFormatting sqref="K8:N8">
    <cfRule type="colorScale" priority="96">
      <colorScale>
        <cfvo type="min"/>
        <cfvo type="max"/>
        <color rgb="FFFFEF9C"/>
        <color rgb="FF63BE7B"/>
      </colorScale>
    </cfRule>
  </conditionalFormatting>
  <conditionalFormatting sqref="J9:N9">
    <cfRule type="colorScale" priority="95">
      <colorScale>
        <cfvo type="min"/>
        <cfvo type="max"/>
        <color rgb="FFFFEF9C"/>
        <color rgb="FF63BE7B"/>
      </colorScale>
    </cfRule>
  </conditionalFormatting>
  <conditionalFormatting sqref="J10:N10">
    <cfRule type="colorScale" priority="94">
      <colorScale>
        <cfvo type="min"/>
        <cfvo type="max"/>
        <color rgb="FFFFEF9C"/>
        <color rgb="FF63BE7B"/>
      </colorScale>
    </cfRule>
  </conditionalFormatting>
  <conditionalFormatting sqref="J11:N11">
    <cfRule type="colorScale" priority="93">
      <colorScale>
        <cfvo type="min"/>
        <cfvo type="max"/>
        <color rgb="FFFFEF9C"/>
        <color rgb="FF63BE7B"/>
      </colorScale>
    </cfRule>
  </conditionalFormatting>
  <conditionalFormatting sqref="C17:G20">
    <cfRule type="colorScale" priority="80">
      <colorScale>
        <cfvo type="min"/>
        <cfvo type="max"/>
        <color rgb="FFFFEF9C"/>
        <color rgb="FF63BE7B"/>
      </colorScale>
    </cfRule>
  </conditionalFormatting>
  <conditionalFormatting sqref="C18:G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C19:G19">
    <cfRule type="colorScale" priority="78">
      <colorScale>
        <cfvo type="min"/>
        <cfvo type="max"/>
        <color rgb="FFFFEF9C"/>
        <color rgb="FF63BE7B"/>
      </colorScale>
    </cfRule>
  </conditionalFormatting>
  <conditionalFormatting sqref="C20:G20">
    <cfRule type="colorScale" priority="77">
      <colorScale>
        <cfvo type="min"/>
        <cfvo type="max"/>
        <color rgb="FFFFEF9C"/>
        <color rgb="FF63BE7B"/>
      </colorScale>
    </cfRule>
  </conditionalFormatting>
  <conditionalFormatting sqref="C26:G29">
    <cfRule type="colorScale" priority="72">
      <colorScale>
        <cfvo type="min"/>
        <cfvo type="max"/>
        <color rgb="FFFFEF9C"/>
        <color rgb="FF63BE7B"/>
      </colorScale>
    </cfRule>
  </conditionalFormatting>
  <conditionalFormatting sqref="C27:G29">
    <cfRule type="colorScale" priority="71">
      <colorScale>
        <cfvo type="min"/>
        <cfvo type="max"/>
        <color rgb="FFFFEF9C"/>
        <color rgb="FF63BE7B"/>
      </colorScale>
    </cfRule>
  </conditionalFormatting>
  <conditionalFormatting sqref="C28:G28">
    <cfRule type="colorScale" priority="70">
      <colorScale>
        <cfvo type="min"/>
        <cfvo type="max"/>
        <color rgb="FFFFEF9C"/>
        <color rgb="FF63BE7B"/>
      </colorScale>
    </cfRule>
  </conditionalFormatting>
  <conditionalFormatting sqref="C29:G29">
    <cfRule type="colorScale" priority="69">
      <colorScale>
        <cfvo type="min"/>
        <cfvo type="max"/>
        <color rgb="FFFFEF9C"/>
        <color rgb="FF63BE7B"/>
      </colorScale>
    </cfRule>
  </conditionalFormatting>
  <conditionalFormatting sqref="C35:G38">
    <cfRule type="colorScale" priority="68">
      <colorScale>
        <cfvo type="min"/>
        <cfvo type="max"/>
        <color rgb="FFFFEF9C"/>
        <color rgb="FF63BE7B"/>
      </colorScale>
    </cfRule>
  </conditionalFormatting>
  <conditionalFormatting sqref="C36:G38">
    <cfRule type="colorScale" priority="67">
      <colorScale>
        <cfvo type="min"/>
        <cfvo type="max"/>
        <color rgb="FFFFEF9C"/>
        <color rgb="FF63BE7B"/>
      </colorScale>
    </cfRule>
  </conditionalFormatting>
  <conditionalFormatting sqref="C37:G37">
    <cfRule type="colorScale" priority="66">
      <colorScale>
        <cfvo type="min"/>
        <cfvo type="max"/>
        <color rgb="FFFFEF9C"/>
        <color rgb="FF63BE7B"/>
      </colorScale>
    </cfRule>
  </conditionalFormatting>
  <conditionalFormatting sqref="C38:G38">
    <cfRule type="colorScale" priority="65">
      <colorScale>
        <cfvo type="min"/>
        <cfvo type="max"/>
        <color rgb="FFFFEF9C"/>
        <color rgb="FF63BE7B"/>
      </colorScale>
    </cfRule>
  </conditionalFormatting>
  <conditionalFormatting sqref="J8:N11">
    <cfRule type="colorScale" priority="64">
      <colorScale>
        <cfvo type="min"/>
        <cfvo type="max"/>
        <color rgb="FFFFEF9C"/>
        <color rgb="FF63BE7B"/>
      </colorScale>
    </cfRule>
  </conditionalFormatting>
  <conditionalFormatting sqref="K17:N17">
    <cfRule type="colorScale" priority="63">
      <colorScale>
        <cfvo type="min"/>
        <cfvo type="max"/>
        <color rgb="FFFFEF9C"/>
        <color rgb="FF63BE7B"/>
      </colorScale>
    </cfRule>
  </conditionalFormatting>
  <conditionalFormatting sqref="J18:N18">
    <cfRule type="colorScale" priority="62">
      <colorScale>
        <cfvo type="min"/>
        <cfvo type="max"/>
        <color rgb="FFFFEF9C"/>
        <color rgb="FF63BE7B"/>
      </colorScale>
    </cfRule>
  </conditionalFormatting>
  <conditionalFormatting sqref="J19:N19">
    <cfRule type="colorScale" priority="61">
      <colorScale>
        <cfvo type="min"/>
        <cfvo type="max"/>
        <color rgb="FFFFEF9C"/>
        <color rgb="FF63BE7B"/>
      </colorScale>
    </cfRule>
  </conditionalFormatting>
  <conditionalFormatting sqref="J20:N20">
    <cfRule type="colorScale" priority="60">
      <colorScale>
        <cfvo type="min"/>
        <cfvo type="max"/>
        <color rgb="FFFFEF9C"/>
        <color rgb="FF63BE7B"/>
      </colorScale>
    </cfRule>
  </conditionalFormatting>
  <conditionalFormatting sqref="J17:N2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26:N26">
    <cfRule type="colorScale" priority="58">
      <colorScale>
        <cfvo type="min"/>
        <cfvo type="max"/>
        <color rgb="FFFFEF9C"/>
        <color rgb="FF63BE7B"/>
      </colorScale>
    </cfRule>
  </conditionalFormatting>
  <conditionalFormatting sqref="J27:N27">
    <cfRule type="colorScale" priority="57">
      <colorScale>
        <cfvo type="min"/>
        <cfvo type="max"/>
        <color rgb="FFFFEF9C"/>
        <color rgb="FF63BE7B"/>
      </colorScale>
    </cfRule>
  </conditionalFormatting>
  <conditionalFormatting sqref="J28:N28">
    <cfRule type="colorScale" priority="56">
      <colorScale>
        <cfvo type="min"/>
        <cfvo type="max"/>
        <color rgb="FFFFEF9C"/>
        <color rgb="FF63BE7B"/>
      </colorScale>
    </cfRule>
  </conditionalFormatting>
  <conditionalFormatting sqref="J29:N29">
    <cfRule type="colorScale" priority="55">
      <colorScale>
        <cfvo type="min"/>
        <cfvo type="max"/>
        <color rgb="FFFFEF9C"/>
        <color rgb="FF63BE7B"/>
      </colorScale>
    </cfRule>
  </conditionalFormatting>
  <conditionalFormatting sqref="J26:N29">
    <cfRule type="colorScale" priority="54">
      <colorScale>
        <cfvo type="min"/>
        <cfvo type="max"/>
        <color rgb="FFFFEF9C"/>
        <color rgb="FF63BE7B"/>
      </colorScale>
    </cfRule>
  </conditionalFormatting>
  <conditionalFormatting sqref="K35:N35">
    <cfRule type="colorScale" priority="53">
      <colorScale>
        <cfvo type="min"/>
        <cfvo type="max"/>
        <color rgb="FFFFEF9C"/>
        <color rgb="FF63BE7B"/>
      </colorScale>
    </cfRule>
  </conditionalFormatting>
  <conditionalFormatting sqref="J36:N36">
    <cfRule type="colorScale" priority="52">
      <colorScale>
        <cfvo type="min"/>
        <cfvo type="max"/>
        <color rgb="FFFFEF9C"/>
        <color rgb="FF63BE7B"/>
      </colorScale>
    </cfRule>
  </conditionalFormatting>
  <conditionalFormatting sqref="J37:N37">
    <cfRule type="colorScale" priority="51">
      <colorScale>
        <cfvo type="min"/>
        <cfvo type="max"/>
        <color rgb="FFFFEF9C"/>
        <color rgb="FF63BE7B"/>
      </colorScale>
    </cfRule>
  </conditionalFormatting>
  <conditionalFormatting sqref="J38:N38">
    <cfRule type="colorScale" priority="50">
      <colorScale>
        <cfvo type="min"/>
        <cfvo type="max"/>
        <color rgb="FFFFEF9C"/>
        <color rgb="FF63BE7B"/>
      </colorScale>
    </cfRule>
  </conditionalFormatting>
  <conditionalFormatting sqref="J35:N38">
    <cfRule type="colorScale" priority="49">
      <colorScale>
        <cfvo type="min"/>
        <cfvo type="max"/>
        <color rgb="FFFFEF9C"/>
        <color rgb="FF63BE7B"/>
      </colorScale>
    </cfRule>
  </conditionalFormatting>
  <conditionalFormatting sqref="Q8:U11">
    <cfRule type="colorScale" priority="48">
      <colorScale>
        <cfvo type="min"/>
        <cfvo type="max"/>
        <color rgb="FFFFEF9C"/>
        <color rgb="FF63BE7B"/>
      </colorScale>
    </cfRule>
  </conditionalFormatting>
  <conditionalFormatting sqref="Q8:U11">
    <cfRule type="colorScale" priority="47">
      <colorScale>
        <cfvo type="min"/>
        <cfvo type="max"/>
        <color rgb="FFFFEF9C"/>
        <color rgb="FF63BE7B"/>
      </colorScale>
    </cfRule>
  </conditionalFormatting>
  <conditionalFormatting sqref="R17:U17">
    <cfRule type="colorScale" priority="46">
      <colorScale>
        <cfvo type="min"/>
        <cfvo type="max"/>
        <color rgb="FFFFEF9C"/>
        <color rgb="FF63BE7B"/>
      </colorScale>
    </cfRule>
  </conditionalFormatting>
  <conditionalFormatting sqref="Q18:U18">
    <cfRule type="colorScale" priority="45">
      <colorScale>
        <cfvo type="min"/>
        <cfvo type="max"/>
        <color rgb="FFFFEF9C"/>
        <color rgb="FF63BE7B"/>
      </colorScale>
    </cfRule>
  </conditionalFormatting>
  <conditionalFormatting sqref="Q19:U19">
    <cfRule type="colorScale" priority="44">
      <colorScale>
        <cfvo type="min"/>
        <cfvo type="max"/>
        <color rgb="FFFFEF9C"/>
        <color rgb="FF63BE7B"/>
      </colorScale>
    </cfRule>
  </conditionalFormatting>
  <conditionalFormatting sqref="Q20:U20">
    <cfRule type="colorScale" priority="43">
      <colorScale>
        <cfvo type="min"/>
        <cfvo type="max"/>
        <color rgb="FFFFEF9C"/>
        <color rgb="FF63BE7B"/>
      </colorScale>
    </cfRule>
  </conditionalFormatting>
  <conditionalFormatting sqref="Q17:U20">
    <cfRule type="colorScale" priority="42">
      <colorScale>
        <cfvo type="min"/>
        <cfvo type="max"/>
        <color rgb="FFFFEF9C"/>
        <color rgb="FF63BE7B"/>
      </colorScale>
    </cfRule>
  </conditionalFormatting>
  <conditionalFormatting sqref="Q17:U20">
    <cfRule type="colorScale" priority="41">
      <colorScale>
        <cfvo type="min"/>
        <cfvo type="max"/>
        <color rgb="FFFFEF9C"/>
        <color rgb="FF63BE7B"/>
      </colorScale>
    </cfRule>
  </conditionalFormatting>
  <conditionalFormatting sqref="R26:U26">
    <cfRule type="colorScale" priority="40">
      <colorScale>
        <cfvo type="min"/>
        <cfvo type="max"/>
        <color rgb="FFFFEF9C"/>
        <color rgb="FF63BE7B"/>
      </colorScale>
    </cfRule>
  </conditionalFormatting>
  <conditionalFormatting sqref="Q27:U27">
    <cfRule type="colorScale" priority="39">
      <colorScale>
        <cfvo type="min"/>
        <cfvo type="max"/>
        <color rgb="FFFFEF9C"/>
        <color rgb="FF63BE7B"/>
      </colorScale>
    </cfRule>
  </conditionalFormatting>
  <conditionalFormatting sqref="Q28:U28">
    <cfRule type="colorScale" priority="38">
      <colorScale>
        <cfvo type="min"/>
        <cfvo type="max"/>
        <color rgb="FFFFEF9C"/>
        <color rgb="FF63BE7B"/>
      </colorScale>
    </cfRule>
  </conditionalFormatting>
  <conditionalFormatting sqref="Q29:U29">
    <cfRule type="colorScale" priority="37">
      <colorScale>
        <cfvo type="min"/>
        <cfvo type="max"/>
        <color rgb="FFFFEF9C"/>
        <color rgb="FF63BE7B"/>
      </colorScale>
    </cfRule>
  </conditionalFormatting>
  <conditionalFormatting sqref="Q26:U29">
    <cfRule type="colorScale" priority="36">
      <colorScale>
        <cfvo type="min"/>
        <cfvo type="max"/>
        <color rgb="FFFFEF9C"/>
        <color rgb="FF63BE7B"/>
      </colorScale>
    </cfRule>
  </conditionalFormatting>
  <conditionalFormatting sqref="Q26:U29">
    <cfRule type="colorScale" priority="35">
      <colorScale>
        <cfvo type="min"/>
        <cfvo type="max"/>
        <color rgb="FFFFEF9C"/>
        <color rgb="FF63BE7B"/>
      </colorScale>
    </cfRule>
  </conditionalFormatting>
  <conditionalFormatting sqref="R35:U35">
    <cfRule type="colorScale" priority="34">
      <colorScale>
        <cfvo type="min"/>
        <cfvo type="max"/>
        <color rgb="FFFFEF9C"/>
        <color rgb="FF63BE7B"/>
      </colorScale>
    </cfRule>
  </conditionalFormatting>
  <conditionalFormatting sqref="Q36:U36">
    <cfRule type="colorScale" priority="33">
      <colorScale>
        <cfvo type="min"/>
        <cfvo type="max"/>
        <color rgb="FFFFEF9C"/>
        <color rgb="FF63BE7B"/>
      </colorScale>
    </cfRule>
  </conditionalFormatting>
  <conditionalFormatting sqref="Q37:U37">
    <cfRule type="colorScale" priority="32">
      <colorScale>
        <cfvo type="min"/>
        <cfvo type="max"/>
        <color rgb="FFFFEF9C"/>
        <color rgb="FF63BE7B"/>
      </colorScale>
    </cfRule>
  </conditionalFormatting>
  <conditionalFormatting sqref="Q38:U38">
    <cfRule type="colorScale" priority="31">
      <colorScale>
        <cfvo type="min"/>
        <cfvo type="max"/>
        <color rgb="FFFFEF9C"/>
        <color rgb="FF63BE7B"/>
      </colorScale>
    </cfRule>
  </conditionalFormatting>
  <conditionalFormatting sqref="Q35:U38">
    <cfRule type="colorScale" priority="30">
      <colorScale>
        <cfvo type="min"/>
        <cfvo type="max"/>
        <color rgb="FFFFEF9C"/>
        <color rgb="FF63BE7B"/>
      </colorScale>
    </cfRule>
  </conditionalFormatting>
  <conditionalFormatting sqref="Q35:U38">
    <cfRule type="colorScale" priority="29">
      <colorScale>
        <cfvo type="min"/>
        <cfvo type="max"/>
        <color rgb="FFFFEF9C"/>
        <color rgb="FF63BE7B"/>
      </colorScale>
    </cfRule>
  </conditionalFormatting>
  <conditionalFormatting sqref="AP7:AW10">
    <cfRule type="colorScale" priority="4">
      <colorScale>
        <cfvo type="min"/>
        <cfvo type="max"/>
        <color rgb="FFFFEF9C"/>
        <color rgb="FF63BE7B"/>
      </colorScale>
    </cfRule>
  </conditionalFormatting>
  <conditionalFormatting sqref="BD7:BK10">
    <cfRule type="colorScale" priority="3">
      <colorScale>
        <cfvo type="min"/>
        <cfvo type="max"/>
        <color rgb="FFFFEF9C"/>
        <color rgb="FF63BE7B"/>
      </colorScale>
    </cfRule>
  </conditionalFormatting>
  <conditionalFormatting sqref="AP26:AS29">
    <cfRule type="colorScale" priority="2">
      <colorScale>
        <cfvo type="min"/>
        <cfvo type="max"/>
        <color rgb="FFFFEF9C"/>
        <color rgb="FF63BE7B"/>
      </colorScale>
    </cfRule>
  </conditionalFormatting>
  <conditionalFormatting sqref="AT26:AW29">
    <cfRule type="colorScale" priority="129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9306-C9A6-4770-8045-505E31D0CD9E}">
  <dimension ref="I9:N15"/>
  <sheetViews>
    <sheetView workbookViewId="0">
      <selection activeCell="M21" sqref="M21"/>
    </sheetView>
  </sheetViews>
  <sheetFormatPr defaultRowHeight="15" x14ac:dyDescent="0.25"/>
  <cols>
    <col min="9" max="9" width="20.42578125" bestFit="1" customWidth="1"/>
    <col min="13" max="13" width="18.42578125" bestFit="1" customWidth="1"/>
  </cols>
  <sheetData>
    <row r="9" spans="9:14" x14ac:dyDescent="0.25">
      <c r="I9" t="s">
        <v>16</v>
      </c>
      <c r="M9" t="s">
        <v>185</v>
      </c>
    </row>
    <row r="10" spans="9:14" x14ac:dyDescent="0.25">
      <c r="I10" s="81" t="s">
        <v>177</v>
      </c>
      <c r="J10" s="82">
        <v>0.57999999999999996</v>
      </c>
      <c r="M10" t="s">
        <v>182</v>
      </c>
      <c r="N10" s="80">
        <v>7.5999999999999998E-2</v>
      </c>
    </row>
    <row r="11" spans="9:14" x14ac:dyDescent="0.25">
      <c r="I11" t="s">
        <v>183</v>
      </c>
      <c r="J11" s="80">
        <v>0.214</v>
      </c>
      <c r="M11" t="s">
        <v>183</v>
      </c>
      <c r="N11" s="80">
        <v>0.12</v>
      </c>
    </row>
    <row r="12" spans="9:14" x14ac:dyDescent="0.25">
      <c r="I12" t="s">
        <v>186</v>
      </c>
      <c r="J12" s="80">
        <v>0.17699999999999999</v>
      </c>
      <c r="M12" t="s">
        <v>184</v>
      </c>
      <c r="N12" s="80">
        <v>0.374</v>
      </c>
    </row>
    <row r="13" spans="9:14" x14ac:dyDescent="0.25">
      <c r="I13" t="s">
        <v>178</v>
      </c>
      <c r="J13" s="80">
        <v>1.4999999999999999E-2</v>
      </c>
      <c r="M13" s="81" t="s">
        <v>177</v>
      </c>
      <c r="N13" s="82">
        <v>0.33100000000000002</v>
      </c>
    </row>
    <row r="14" spans="9:14" x14ac:dyDescent="0.25">
      <c r="I14" t="s">
        <v>179</v>
      </c>
      <c r="J14" s="80">
        <v>7.0000000000000001E-3</v>
      </c>
      <c r="M14" t="s">
        <v>178</v>
      </c>
      <c r="N14" s="80">
        <v>5.0999999999999997E-2</v>
      </c>
    </row>
    <row r="15" spans="9:14" x14ac:dyDescent="0.25">
      <c r="I15" t="s">
        <v>181</v>
      </c>
      <c r="J15" s="80">
        <v>7.0000000000000001E-3</v>
      </c>
      <c r="M15" t="s">
        <v>180</v>
      </c>
      <c r="N15" s="80">
        <v>4.9000000000000002E-2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4785-6E2F-47E3-A8C9-8A2545CE3628}">
  <dimension ref="B4:V39"/>
  <sheetViews>
    <sheetView showGridLines="0" zoomScale="60" zoomScaleNormal="60" workbookViewId="0">
      <selection activeCell="F10" sqref="F10"/>
    </sheetView>
  </sheetViews>
  <sheetFormatPr defaultRowHeight="15" outlineLevelCol="1" x14ac:dyDescent="0.25"/>
  <cols>
    <col min="1" max="1" width="11" style="12" bestFit="1" customWidth="1"/>
    <col min="2" max="2" width="9.140625" style="13"/>
    <col min="3" max="3" width="11.42578125" style="13" customWidth="1"/>
    <col min="4" max="6" width="11.42578125" style="13" customWidth="1" outlineLevel="1"/>
    <col min="7" max="7" width="10.42578125" style="13" customWidth="1" outlineLevel="1"/>
    <col min="8" max="8" width="11" style="12" customWidth="1"/>
    <col min="9" max="9" width="9" style="12" customWidth="1" outlineLevel="1"/>
    <col min="10" max="14" width="10.7109375" style="12" customWidth="1" outlineLevel="1"/>
    <col min="15" max="15" width="9.140625" style="12"/>
    <col min="16" max="16" width="9.140625" style="13"/>
    <col min="17" max="17" width="10.42578125" style="13" bestFit="1" customWidth="1"/>
    <col min="18" max="21" width="10.42578125" style="13" customWidth="1" outlineLevel="1"/>
    <col min="22" max="22" width="11" style="12" bestFit="1" customWidth="1"/>
    <col min="23" max="16384" width="9.140625" style="12"/>
  </cols>
  <sheetData>
    <row r="4" spans="2:22" ht="45.75" thickBot="1" x14ac:dyDescent="0.3">
      <c r="B4" s="52" t="s">
        <v>38</v>
      </c>
      <c r="C4" s="52" t="s">
        <v>84</v>
      </c>
      <c r="D4" s="52" t="s">
        <v>72</v>
      </c>
      <c r="E4" s="52" t="s">
        <v>73</v>
      </c>
      <c r="F4" s="52" t="s">
        <v>74</v>
      </c>
      <c r="G4" s="52" t="s">
        <v>75</v>
      </c>
      <c r="I4" s="52" t="s">
        <v>38</v>
      </c>
      <c r="J4" s="52" t="s">
        <v>85</v>
      </c>
      <c r="K4" s="52" t="s">
        <v>76</v>
      </c>
      <c r="L4" s="52" t="s">
        <v>77</v>
      </c>
      <c r="M4" s="52" t="s">
        <v>78</v>
      </c>
      <c r="N4" s="52" t="s">
        <v>79</v>
      </c>
      <c r="P4" s="52" t="s">
        <v>38</v>
      </c>
      <c r="Q4" s="52" t="s">
        <v>86</v>
      </c>
      <c r="R4" s="52" t="s">
        <v>80</v>
      </c>
      <c r="S4" s="52" t="s">
        <v>81</v>
      </c>
      <c r="T4" s="52" t="s">
        <v>82</v>
      </c>
      <c r="U4" s="52" t="s">
        <v>83</v>
      </c>
    </row>
    <row r="5" spans="2:22" ht="16.5" thickTop="1" thickBot="1" x14ac:dyDescent="0.3">
      <c r="B5" s="48" t="s">
        <v>3</v>
      </c>
      <c r="C5" s="49" t="s">
        <v>2</v>
      </c>
      <c r="D5" s="50" t="s">
        <v>2</v>
      </c>
      <c r="E5" s="50" t="s">
        <v>2</v>
      </c>
      <c r="F5" s="50" t="s">
        <v>2</v>
      </c>
      <c r="G5" s="51" t="s">
        <v>2</v>
      </c>
      <c r="I5" s="48" t="s">
        <v>3</v>
      </c>
      <c r="J5" s="49" t="s">
        <v>22</v>
      </c>
      <c r="K5" s="50" t="s">
        <v>22</v>
      </c>
      <c r="L5" s="50" t="s">
        <v>22</v>
      </c>
      <c r="M5" s="50" t="s">
        <v>22</v>
      </c>
      <c r="N5" s="51" t="s">
        <v>22</v>
      </c>
      <c r="P5" s="48" t="s">
        <v>3</v>
      </c>
      <c r="Q5" s="49" t="s">
        <v>23</v>
      </c>
      <c r="R5" s="50" t="s">
        <v>23</v>
      </c>
      <c r="S5" s="50" t="s">
        <v>23</v>
      </c>
      <c r="T5" s="50" t="s">
        <v>23</v>
      </c>
      <c r="U5" s="51" t="s">
        <v>23</v>
      </c>
    </row>
    <row r="6" spans="2:22" ht="15.75" thickTop="1" x14ac:dyDescent="0.25">
      <c r="B6" s="31" t="s">
        <v>4</v>
      </c>
      <c r="C6" s="23" t="s">
        <v>5</v>
      </c>
      <c r="D6" s="24" t="s">
        <v>5</v>
      </c>
      <c r="E6" s="24" t="s">
        <v>5</v>
      </c>
      <c r="F6" s="24" t="s">
        <v>5</v>
      </c>
      <c r="G6" s="25" t="s">
        <v>5</v>
      </c>
      <c r="I6" s="31" t="s">
        <v>4</v>
      </c>
      <c r="J6" s="23" t="s">
        <v>5</v>
      </c>
      <c r="K6" s="24" t="s">
        <v>5</v>
      </c>
      <c r="L6" s="24" t="s">
        <v>5</v>
      </c>
      <c r="M6" s="24" t="s">
        <v>5</v>
      </c>
      <c r="N6" s="25" t="s">
        <v>5</v>
      </c>
      <c r="P6" s="31" t="s">
        <v>4</v>
      </c>
      <c r="Q6" s="23" t="s">
        <v>5</v>
      </c>
      <c r="R6" s="24" t="s">
        <v>5</v>
      </c>
      <c r="S6" s="24" t="s">
        <v>5</v>
      </c>
      <c r="T6" s="24" t="s">
        <v>5</v>
      </c>
      <c r="U6" s="25" t="s">
        <v>5</v>
      </c>
    </row>
    <row r="7" spans="2:22" ht="15.75" thickBot="1" x14ac:dyDescent="0.3">
      <c r="B7" s="32" t="s">
        <v>7</v>
      </c>
      <c r="C7" s="26" t="s">
        <v>21</v>
      </c>
      <c r="D7" s="27" t="s">
        <v>12</v>
      </c>
      <c r="E7" s="27" t="s">
        <v>9</v>
      </c>
      <c r="F7" s="28" t="s">
        <v>10</v>
      </c>
      <c r="G7" s="29" t="s">
        <v>11</v>
      </c>
      <c r="I7" s="32" t="s">
        <v>7</v>
      </c>
      <c r="J7" s="26" t="s">
        <v>21</v>
      </c>
      <c r="K7" s="27" t="s">
        <v>12</v>
      </c>
      <c r="L7" s="27" t="s">
        <v>9</v>
      </c>
      <c r="M7" s="28" t="s">
        <v>10</v>
      </c>
      <c r="N7" s="29" t="s">
        <v>11</v>
      </c>
      <c r="P7" s="32" t="s">
        <v>7</v>
      </c>
      <c r="Q7" s="26" t="s">
        <v>21</v>
      </c>
      <c r="R7" s="27" t="s">
        <v>12</v>
      </c>
      <c r="S7" s="27" t="s">
        <v>9</v>
      </c>
      <c r="T7" s="28" t="s">
        <v>10</v>
      </c>
      <c r="U7" s="29" t="s">
        <v>11</v>
      </c>
    </row>
    <row r="8" spans="2:22" ht="15.75" thickTop="1" x14ac:dyDescent="0.25">
      <c r="B8" s="17" t="s">
        <v>18</v>
      </c>
      <c r="C8" s="15">
        <v>0.91331699999999993</v>
      </c>
      <c r="D8" s="14">
        <v>0.9170221999999999</v>
      </c>
      <c r="E8" s="14">
        <v>0.91644480000000006</v>
      </c>
      <c r="F8" s="14">
        <v>0.91349820000000004</v>
      </c>
      <c r="G8" s="16">
        <v>0.91391699999999998</v>
      </c>
      <c r="H8" s="35"/>
      <c r="I8" s="17" t="s">
        <v>18</v>
      </c>
      <c r="J8" s="15">
        <v>0.80292119999999989</v>
      </c>
      <c r="K8" s="14">
        <v>0.80292119999999989</v>
      </c>
      <c r="L8" s="14">
        <v>0.80292119999999989</v>
      </c>
      <c r="M8" s="14">
        <v>0.80292119999999989</v>
      </c>
      <c r="N8" s="16">
        <v>0.80292119999999989</v>
      </c>
      <c r="O8" s="35"/>
      <c r="P8" s="17" t="s">
        <v>18</v>
      </c>
      <c r="Q8" s="15">
        <v>0.9155664</v>
      </c>
      <c r="R8" s="14">
        <v>0.92703920000000006</v>
      </c>
      <c r="S8" s="14">
        <v>0.92294239999999994</v>
      </c>
      <c r="T8" s="14">
        <v>0.9255468</v>
      </c>
      <c r="U8" s="16">
        <v>0.92415660000000011</v>
      </c>
      <c r="V8" s="35"/>
    </row>
    <row r="9" spans="2:22" x14ac:dyDescent="0.25">
      <c r="B9" s="18" t="s">
        <v>19</v>
      </c>
      <c r="C9" s="15">
        <v>0.89844299999999999</v>
      </c>
      <c r="D9" s="14">
        <v>0.89930899999999991</v>
      </c>
      <c r="E9" s="14">
        <v>0.90406180000000003</v>
      </c>
      <c r="F9" s="14">
        <v>0.90060299999999993</v>
      </c>
      <c r="G9" s="16">
        <v>0.90060359999999995</v>
      </c>
      <c r="H9" s="35"/>
      <c r="I9" s="18" t="s">
        <v>19</v>
      </c>
      <c r="J9" s="15">
        <v>0.66940280000000008</v>
      </c>
      <c r="K9" s="14">
        <v>0.66940280000000008</v>
      </c>
      <c r="L9" s="14">
        <v>0.66940280000000008</v>
      </c>
      <c r="M9" s="14">
        <v>0.66940280000000008</v>
      </c>
      <c r="N9" s="16">
        <v>0.66940280000000008</v>
      </c>
      <c r="O9" s="35"/>
      <c r="P9" s="18" t="s">
        <v>19</v>
      </c>
      <c r="Q9" s="15">
        <v>0.92933699999999997</v>
      </c>
      <c r="R9" s="14">
        <v>0.93517439999999996</v>
      </c>
      <c r="S9" s="14">
        <v>0.93560700000000008</v>
      </c>
      <c r="T9" s="14">
        <v>0.93214859999999999</v>
      </c>
      <c r="U9" s="16">
        <v>0.93495859999999986</v>
      </c>
      <c r="V9" s="35"/>
    </row>
    <row r="10" spans="2:22" x14ac:dyDescent="0.25">
      <c r="B10" s="18" t="s">
        <v>20</v>
      </c>
      <c r="C10" s="15">
        <v>0.90578040000000004</v>
      </c>
      <c r="D10" s="14">
        <v>0.90802899999999998</v>
      </c>
      <c r="E10" s="14">
        <v>0.91014559999999989</v>
      </c>
      <c r="F10" s="14">
        <v>0.90695739999999991</v>
      </c>
      <c r="G10" s="16">
        <v>0.90717160000000008</v>
      </c>
      <c r="H10" s="35"/>
      <c r="I10" s="18" t="s">
        <v>20</v>
      </c>
      <c r="J10" s="15">
        <v>0.73007140000000004</v>
      </c>
      <c r="K10" s="14">
        <v>0.73007140000000004</v>
      </c>
      <c r="L10" s="14">
        <v>0.73007140000000004</v>
      </c>
      <c r="M10" s="14">
        <v>0.73007140000000004</v>
      </c>
      <c r="N10" s="16">
        <v>0.73007140000000004</v>
      </c>
      <c r="O10" s="35"/>
      <c r="P10" s="18" t="s">
        <v>20</v>
      </c>
      <c r="Q10" s="15">
        <v>0.92233339999999997</v>
      </c>
      <c r="R10" s="14">
        <v>0.93104779999999998</v>
      </c>
      <c r="S10" s="14">
        <v>0.92918579999999995</v>
      </c>
      <c r="T10" s="14">
        <v>0.92874999999999996</v>
      </c>
      <c r="U10" s="16">
        <v>0.92944340000000003</v>
      </c>
      <c r="V10" s="35"/>
    </row>
    <row r="11" spans="2:22" ht="15.75" thickBot="1" x14ac:dyDescent="0.3">
      <c r="B11" s="19" t="s">
        <v>17</v>
      </c>
      <c r="C11" s="36">
        <v>0.90193860000000003</v>
      </c>
      <c r="D11" s="37">
        <v>0.90443239999999991</v>
      </c>
      <c r="E11" s="37">
        <v>0.90635940000000004</v>
      </c>
      <c r="F11" s="37">
        <v>0.90307179999999998</v>
      </c>
      <c r="G11" s="38">
        <v>0.90329899999999996</v>
      </c>
      <c r="H11" s="35"/>
      <c r="I11" s="19" t="s">
        <v>17</v>
      </c>
      <c r="J11" s="36">
        <v>0.74027779999999999</v>
      </c>
      <c r="K11" s="37">
        <v>0.74027779999999999</v>
      </c>
      <c r="L11" s="37">
        <v>0.74027779999999999</v>
      </c>
      <c r="M11" s="37">
        <v>0.74027779999999999</v>
      </c>
      <c r="N11" s="38">
        <v>0.74027779999999999</v>
      </c>
      <c r="O11" s="35"/>
      <c r="P11" s="19" t="s">
        <v>17</v>
      </c>
      <c r="Q11" s="36">
        <v>0.91792300000000004</v>
      </c>
      <c r="R11" s="37">
        <v>0.92733220000000005</v>
      </c>
      <c r="S11" s="37">
        <v>0.92517859999999996</v>
      </c>
      <c r="T11" s="37">
        <v>0.92495179999999999</v>
      </c>
      <c r="U11" s="38">
        <v>0.92551859999999997</v>
      </c>
      <c r="V11" s="35"/>
    </row>
    <row r="12" spans="2:22" x14ac:dyDescent="0.25">
      <c r="G12" s="35"/>
      <c r="I12" s="13"/>
      <c r="J12" s="13"/>
      <c r="K12" s="13"/>
      <c r="L12" s="13"/>
      <c r="M12" s="13"/>
      <c r="N12" s="35"/>
      <c r="U12" s="35"/>
      <c r="V12" s="34"/>
    </row>
    <row r="13" spans="2:22" ht="60.75" thickBot="1" x14ac:dyDescent="0.3">
      <c r="B13" s="52" t="s">
        <v>38</v>
      </c>
      <c r="C13" s="52" t="s">
        <v>87</v>
      </c>
      <c r="D13" s="52" t="s">
        <v>88</v>
      </c>
      <c r="E13" s="52" t="s">
        <v>89</v>
      </c>
      <c r="F13" s="52" t="s">
        <v>90</v>
      </c>
      <c r="G13" s="52" t="s">
        <v>91</v>
      </c>
      <c r="I13" s="52" t="s">
        <v>38</v>
      </c>
      <c r="J13" s="52" t="s">
        <v>92</v>
      </c>
      <c r="K13" s="52" t="s">
        <v>93</v>
      </c>
      <c r="L13" s="52" t="s">
        <v>94</v>
      </c>
      <c r="M13" s="52" t="s">
        <v>95</v>
      </c>
      <c r="N13" s="52" t="s">
        <v>96</v>
      </c>
      <c r="P13" s="52" t="s">
        <v>38</v>
      </c>
      <c r="Q13" s="52" t="s">
        <v>97</v>
      </c>
      <c r="R13" s="52" t="s">
        <v>98</v>
      </c>
      <c r="S13" s="52" t="s">
        <v>99</v>
      </c>
      <c r="T13" s="52" t="s">
        <v>100</v>
      </c>
      <c r="U13" s="52" t="s">
        <v>101</v>
      </c>
    </row>
    <row r="14" spans="2:22" ht="16.5" thickTop="1" thickBot="1" x14ac:dyDescent="0.3">
      <c r="B14" s="30" t="s">
        <v>3</v>
      </c>
      <c r="C14" s="20" t="s">
        <v>2</v>
      </c>
      <c r="D14" s="21" t="s">
        <v>2</v>
      </c>
      <c r="E14" s="21" t="s">
        <v>2</v>
      </c>
      <c r="F14" s="21" t="s">
        <v>2</v>
      </c>
      <c r="G14" s="22" t="s">
        <v>2</v>
      </c>
      <c r="I14" s="30" t="s">
        <v>3</v>
      </c>
      <c r="J14" s="20" t="s">
        <v>22</v>
      </c>
      <c r="K14" s="21" t="s">
        <v>22</v>
      </c>
      <c r="L14" s="21" t="s">
        <v>22</v>
      </c>
      <c r="M14" s="21" t="s">
        <v>22</v>
      </c>
      <c r="N14" s="22" t="s">
        <v>22</v>
      </c>
      <c r="P14" s="30" t="s">
        <v>3</v>
      </c>
      <c r="Q14" s="20" t="s">
        <v>23</v>
      </c>
      <c r="R14" s="21" t="s">
        <v>23</v>
      </c>
      <c r="S14" s="21" t="s">
        <v>23</v>
      </c>
      <c r="T14" s="21" t="s">
        <v>23</v>
      </c>
      <c r="U14" s="22" t="s">
        <v>23</v>
      </c>
    </row>
    <row r="15" spans="2:22" ht="30.75" thickTop="1" x14ac:dyDescent="0.25">
      <c r="B15" s="31" t="s">
        <v>4</v>
      </c>
      <c r="C15" s="23" t="s">
        <v>24</v>
      </c>
      <c r="D15" s="24" t="s">
        <v>24</v>
      </c>
      <c r="E15" s="24" t="s">
        <v>24</v>
      </c>
      <c r="F15" s="24" t="s">
        <v>24</v>
      </c>
      <c r="G15" s="25" t="s">
        <v>24</v>
      </c>
      <c r="I15" s="31" t="s">
        <v>4</v>
      </c>
      <c r="J15" s="23" t="s">
        <v>24</v>
      </c>
      <c r="K15" s="24" t="s">
        <v>24</v>
      </c>
      <c r="L15" s="24" t="s">
        <v>24</v>
      </c>
      <c r="M15" s="24" t="s">
        <v>24</v>
      </c>
      <c r="N15" s="25" t="s">
        <v>24</v>
      </c>
      <c r="P15" s="31" t="s">
        <v>4</v>
      </c>
      <c r="Q15" s="23" t="s">
        <v>24</v>
      </c>
      <c r="R15" s="24" t="s">
        <v>24</v>
      </c>
      <c r="S15" s="24" t="s">
        <v>24</v>
      </c>
      <c r="T15" s="24" t="s">
        <v>24</v>
      </c>
      <c r="U15" s="25" t="s">
        <v>24</v>
      </c>
    </row>
    <row r="16" spans="2:22" ht="15.75" thickBot="1" x14ac:dyDescent="0.3">
      <c r="B16" s="32" t="s">
        <v>7</v>
      </c>
      <c r="C16" s="26" t="s">
        <v>21</v>
      </c>
      <c r="D16" s="27" t="s">
        <v>12</v>
      </c>
      <c r="E16" s="27" t="s">
        <v>9</v>
      </c>
      <c r="F16" s="28" t="s">
        <v>10</v>
      </c>
      <c r="G16" s="29" t="s">
        <v>11</v>
      </c>
      <c r="I16" s="32" t="s">
        <v>7</v>
      </c>
      <c r="J16" s="26" t="s">
        <v>21</v>
      </c>
      <c r="K16" s="27" t="s">
        <v>12</v>
      </c>
      <c r="L16" s="27" t="s">
        <v>9</v>
      </c>
      <c r="M16" s="28" t="s">
        <v>10</v>
      </c>
      <c r="N16" s="29" t="s">
        <v>11</v>
      </c>
      <c r="P16" s="32" t="s">
        <v>7</v>
      </c>
      <c r="Q16" s="26" t="s">
        <v>21</v>
      </c>
      <c r="R16" s="27" t="s">
        <v>12</v>
      </c>
      <c r="S16" s="27" t="s">
        <v>9</v>
      </c>
      <c r="T16" s="28" t="s">
        <v>10</v>
      </c>
      <c r="U16" s="29" t="s">
        <v>11</v>
      </c>
    </row>
    <row r="17" spans="2:22" ht="15.75" thickTop="1" x14ac:dyDescent="0.25">
      <c r="B17" s="17" t="s">
        <v>18</v>
      </c>
      <c r="C17" s="15">
        <v>0.89636179999999999</v>
      </c>
      <c r="D17" s="14">
        <v>0.90329720000000013</v>
      </c>
      <c r="E17" s="14">
        <v>0.90207839999999995</v>
      </c>
      <c r="F17" s="14">
        <v>0.89923800000000009</v>
      </c>
      <c r="G17" s="16">
        <v>0.895706</v>
      </c>
      <c r="H17" s="35"/>
      <c r="I17" s="17" t="s">
        <v>18</v>
      </c>
      <c r="J17" s="15">
        <v>0.80334379999999983</v>
      </c>
      <c r="K17" s="14">
        <v>0.80334379999999983</v>
      </c>
      <c r="L17" s="14">
        <v>0.80334379999999983</v>
      </c>
      <c r="M17" s="14">
        <v>0.80334379999999983</v>
      </c>
      <c r="N17" s="16">
        <v>0.80334379999999983</v>
      </c>
      <c r="O17" s="35"/>
      <c r="P17" s="17" t="s">
        <v>18</v>
      </c>
      <c r="Q17" s="15">
        <v>0.89889960000000002</v>
      </c>
      <c r="R17" s="14">
        <v>0.9123924000000001</v>
      </c>
      <c r="S17" s="14">
        <v>0.90903659999999997</v>
      </c>
      <c r="T17" s="14">
        <v>0.91033739999999985</v>
      </c>
      <c r="U17" s="16">
        <v>0.90515699999999999</v>
      </c>
      <c r="V17" s="35"/>
    </row>
    <row r="18" spans="2:22" x14ac:dyDescent="0.25">
      <c r="B18" s="18" t="s">
        <v>19</v>
      </c>
      <c r="C18" s="15">
        <v>0.88936740000000003</v>
      </c>
      <c r="D18" s="14">
        <v>0.89736080000000007</v>
      </c>
      <c r="E18" s="14">
        <v>0.89714340000000004</v>
      </c>
      <c r="F18" s="14">
        <v>0.89066379999999989</v>
      </c>
      <c r="G18" s="16">
        <v>0.88850280000000004</v>
      </c>
      <c r="H18" s="35"/>
      <c r="I18" s="18" t="s">
        <v>19</v>
      </c>
      <c r="J18" s="15">
        <v>0.60695840000000001</v>
      </c>
      <c r="K18" s="14">
        <v>0.60695840000000001</v>
      </c>
      <c r="L18" s="14">
        <v>0.60695840000000001</v>
      </c>
      <c r="M18" s="14">
        <v>0.60695840000000001</v>
      </c>
      <c r="N18" s="16">
        <v>0.60695840000000001</v>
      </c>
      <c r="O18" s="35"/>
      <c r="P18" s="18" t="s">
        <v>19</v>
      </c>
      <c r="Q18" s="15">
        <v>0.92674500000000004</v>
      </c>
      <c r="R18" s="14">
        <v>0.935388</v>
      </c>
      <c r="S18" s="14">
        <v>0.93452540000000006</v>
      </c>
      <c r="T18" s="14">
        <v>0.94014319999999996</v>
      </c>
      <c r="U18" s="16">
        <v>0.93279719999999988</v>
      </c>
      <c r="V18" s="35"/>
    </row>
    <row r="19" spans="2:22" x14ac:dyDescent="0.25">
      <c r="B19" s="18" t="s">
        <v>20</v>
      </c>
      <c r="C19" s="15">
        <v>0.89282879999999998</v>
      </c>
      <c r="D19" s="14">
        <v>0.90027299999999999</v>
      </c>
      <c r="E19" s="14">
        <v>0.8995517999999999</v>
      </c>
      <c r="F19" s="14">
        <v>0.89491540000000003</v>
      </c>
      <c r="G19" s="16">
        <v>0.89206760000000007</v>
      </c>
      <c r="H19" s="35"/>
      <c r="I19" s="18" t="s">
        <v>20</v>
      </c>
      <c r="J19" s="15">
        <v>0.69139020000000007</v>
      </c>
      <c r="K19" s="14">
        <v>0.69139020000000007</v>
      </c>
      <c r="L19" s="14">
        <v>0.69139020000000007</v>
      </c>
      <c r="M19" s="14">
        <v>0.69139020000000007</v>
      </c>
      <c r="N19" s="16">
        <v>0.69139020000000007</v>
      </c>
      <c r="O19" s="35"/>
      <c r="P19" s="18" t="s">
        <v>20</v>
      </c>
      <c r="Q19" s="15">
        <v>0.9125316</v>
      </c>
      <c r="R19" s="14">
        <v>0.92369160000000006</v>
      </c>
      <c r="S19" s="14">
        <v>0.92157080000000013</v>
      </c>
      <c r="T19" s="14">
        <v>0.92494279999999995</v>
      </c>
      <c r="U19" s="16">
        <v>0.91869980000000007</v>
      </c>
      <c r="V19" s="35"/>
    </row>
    <row r="20" spans="2:22" ht="15.75" thickBot="1" x14ac:dyDescent="0.3">
      <c r="B20" s="19" t="s">
        <v>17</v>
      </c>
      <c r="C20" s="36">
        <v>0.88799419999999996</v>
      </c>
      <c r="D20" s="37">
        <v>0.89570299999999992</v>
      </c>
      <c r="E20" s="37">
        <v>0.89490960000000008</v>
      </c>
      <c r="F20" s="37">
        <v>0.89026159999999999</v>
      </c>
      <c r="G20" s="38">
        <v>0.88720080000000012</v>
      </c>
      <c r="H20" s="35"/>
      <c r="I20" s="19" t="s">
        <v>17</v>
      </c>
      <c r="J20" s="36">
        <v>0.71579099999999996</v>
      </c>
      <c r="K20" s="37">
        <v>0.71579099999999996</v>
      </c>
      <c r="L20" s="37">
        <v>0.71579099999999996</v>
      </c>
      <c r="M20" s="37">
        <v>0.71579099999999996</v>
      </c>
      <c r="N20" s="38">
        <v>0.71579099999999996</v>
      </c>
      <c r="O20" s="35"/>
      <c r="P20" s="19" t="s">
        <v>17</v>
      </c>
      <c r="Q20" s="36">
        <v>0.90681319999999987</v>
      </c>
      <c r="R20" s="37">
        <v>0.91894360000000008</v>
      </c>
      <c r="S20" s="37">
        <v>0.91656260000000001</v>
      </c>
      <c r="T20" s="37">
        <v>0.91996359999999999</v>
      </c>
      <c r="U20" s="38">
        <v>0.91338859999999999</v>
      </c>
      <c r="V20" s="35"/>
    </row>
    <row r="21" spans="2:22" x14ac:dyDescent="0.25">
      <c r="G21" s="35"/>
      <c r="I21" s="13"/>
      <c r="J21" s="13"/>
      <c r="K21" s="13"/>
      <c r="L21" s="13"/>
      <c r="M21" s="13"/>
      <c r="N21" s="35"/>
      <c r="U21" s="35"/>
    </row>
    <row r="22" spans="2:22" ht="60.75" thickBot="1" x14ac:dyDescent="0.3">
      <c r="B22" s="79" t="s">
        <v>38</v>
      </c>
      <c r="C22" s="52" t="s">
        <v>114</v>
      </c>
      <c r="D22" s="52" t="s">
        <v>102</v>
      </c>
      <c r="E22" s="52" t="s">
        <v>103</v>
      </c>
      <c r="F22" s="52" t="s">
        <v>104</v>
      </c>
      <c r="G22" s="52" t="s">
        <v>105</v>
      </c>
      <c r="I22" s="52" t="s">
        <v>38</v>
      </c>
      <c r="J22" s="52" t="s">
        <v>115</v>
      </c>
      <c r="K22" s="52" t="s">
        <v>106</v>
      </c>
      <c r="L22" s="52" t="s">
        <v>107</v>
      </c>
      <c r="M22" s="52" t="s">
        <v>108</v>
      </c>
      <c r="N22" s="52" t="s">
        <v>109</v>
      </c>
      <c r="P22" s="52" t="s">
        <v>38</v>
      </c>
      <c r="Q22" s="52" t="s">
        <v>116</v>
      </c>
      <c r="R22" s="52" t="s">
        <v>110</v>
      </c>
      <c r="S22" s="52" t="s">
        <v>111</v>
      </c>
      <c r="T22" s="52" t="s">
        <v>112</v>
      </c>
      <c r="U22" s="52" t="s">
        <v>113</v>
      </c>
    </row>
    <row r="23" spans="2:22" ht="16.5" thickTop="1" thickBot="1" x14ac:dyDescent="0.3">
      <c r="B23" s="30" t="s">
        <v>3</v>
      </c>
      <c r="C23" s="20" t="s">
        <v>2</v>
      </c>
      <c r="D23" s="21" t="s">
        <v>2</v>
      </c>
      <c r="E23" s="21" t="s">
        <v>2</v>
      </c>
      <c r="F23" s="21" t="s">
        <v>2</v>
      </c>
      <c r="G23" s="22" t="s">
        <v>2</v>
      </c>
      <c r="I23" s="30" t="s">
        <v>3</v>
      </c>
      <c r="J23" s="20" t="s">
        <v>22</v>
      </c>
      <c r="K23" s="21" t="s">
        <v>22</v>
      </c>
      <c r="L23" s="21" t="s">
        <v>22</v>
      </c>
      <c r="M23" s="21" t="s">
        <v>22</v>
      </c>
      <c r="N23" s="22" t="s">
        <v>22</v>
      </c>
      <c r="P23" s="30" t="s">
        <v>3</v>
      </c>
      <c r="Q23" s="20" t="s">
        <v>23</v>
      </c>
      <c r="R23" s="21" t="s">
        <v>23</v>
      </c>
      <c r="S23" s="21" t="s">
        <v>23</v>
      </c>
      <c r="T23" s="21" t="s">
        <v>23</v>
      </c>
      <c r="U23" s="22" t="s">
        <v>23</v>
      </c>
    </row>
    <row r="24" spans="2:22" ht="30.75" thickTop="1" x14ac:dyDescent="0.25">
      <c r="B24" s="31" t="s">
        <v>4</v>
      </c>
      <c r="C24" s="23" t="s">
        <v>16</v>
      </c>
      <c r="D24" s="24" t="s">
        <v>16</v>
      </c>
      <c r="E24" s="24" t="s">
        <v>16</v>
      </c>
      <c r="F24" s="24" t="s">
        <v>16</v>
      </c>
      <c r="G24" s="25" t="s">
        <v>16</v>
      </c>
      <c r="I24" s="31" t="s">
        <v>4</v>
      </c>
      <c r="J24" s="23" t="s">
        <v>16</v>
      </c>
      <c r="K24" s="24" t="s">
        <v>16</v>
      </c>
      <c r="L24" s="24" t="s">
        <v>16</v>
      </c>
      <c r="M24" s="24" t="s">
        <v>16</v>
      </c>
      <c r="N24" s="25" t="s">
        <v>16</v>
      </c>
      <c r="P24" s="31" t="s">
        <v>4</v>
      </c>
      <c r="Q24" s="23" t="s">
        <v>16</v>
      </c>
      <c r="R24" s="24" t="s">
        <v>16</v>
      </c>
      <c r="S24" s="24" t="s">
        <v>16</v>
      </c>
      <c r="T24" s="24" t="s">
        <v>16</v>
      </c>
      <c r="U24" s="25" t="s">
        <v>16</v>
      </c>
    </row>
    <row r="25" spans="2:22" ht="15.75" thickBot="1" x14ac:dyDescent="0.3">
      <c r="B25" s="32" t="s">
        <v>7</v>
      </c>
      <c r="C25" s="26" t="s">
        <v>21</v>
      </c>
      <c r="D25" s="27" t="s">
        <v>12</v>
      </c>
      <c r="E25" s="27" t="s">
        <v>9</v>
      </c>
      <c r="F25" s="28" t="s">
        <v>10</v>
      </c>
      <c r="G25" s="29" t="s">
        <v>11</v>
      </c>
      <c r="I25" s="32" t="s">
        <v>7</v>
      </c>
      <c r="J25" s="26" t="s">
        <v>21</v>
      </c>
      <c r="K25" s="27" t="s">
        <v>12</v>
      </c>
      <c r="L25" s="27" t="s">
        <v>9</v>
      </c>
      <c r="M25" s="28" t="s">
        <v>10</v>
      </c>
      <c r="N25" s="29" t="s">
        <v>11</v>
      </c>
      <c r="P25" s="32" t="s">
        <v>7</v>
      </c>
      <c r="Q25" s="26" t="s">
        <v>21</v>
      </c>
      <c r="R25" s="27" t="s">
        <v>12</v>
      </c>
      <c r="S25" s="27" t="s">
        <v>9</v>
      </c>
      <c r="T25" s="28" t="s">
        <v>10</v>
      </c>
      <c r="U25" s="29" t="s">
        <v>11</v>
      </c>
    </row>
    <row r="26" spans="2:22" ht="15.75" thickTop="1" x14ac:dyDescent="0.25">
      <c r="B26" s="17" t="s">
        <v>18</v>
      </c>
      <c r="C26" s="15">
        <v>0.88732220000000006</v>
      </c>
      <c r="D26" s="14">
        <v>0.88646980000000009</v>
      </c>
      <c r="E26" s="14">
        <v>0.88687600000000022</v>
      </c>
      <c r="F26" s="14">
        <v>0.88521620000000001</v>
      </c>
      <c r="G26" s="16">
        <v>0.8861542</v>
      </c>
      <c r="H26" s="35"/>
      <c r="I26" s="17" t="s">
        <v>18</v>
      </c>
      <c r="J26" s="15">
        <v>0.7167498000000001</v>
      </c>
      <c r="K26" s="14">
        <v>0.7167498000000001</v>
      </c>
      <c r="L26" s="14">
        <v>0.7167498000000001</v>
      </c>
      <c r="M26" s="14">
        <v>0.7167498000000001</v>
      </c>
      <c r="N26" s="16">
        <v>0.7167498000000001</v>
      </c>
      <c r="O26" s="35"/>
      <c r="P26" s="17" t="s">
        <v>18</v>
      </c>
      <c r="Q26" s="15">
        <v>0.89208639999999995</v>
      </c>
      <c r="R26" s="14">
        <v>0.88945360000000007</v>
      </c>
      <c r="S26" s="14">
        <v>0.89254659999999997</v>
      </c>
      <c r="T26" s="14">
        <v>0.89442880000000002</v>
      </c>
      <c r="U26" s="16">
        <v>0.89127159999999994</v>
      </c>
      <c r="V26" s="35"/>
    </row>
    <row r="27" spans="2:22" x14ac:dyDescent="0.25">
      <c r="B27" s="18" t="s">
        <v>19</v>
      </c>
      <c r="C27" s="15">
        <v>0.89166659999999998</v>
      </c>
      <c r="D27" s="14">
        <v>0.89333340000000006</v>
      </c>
      <c r="E27" s="14">
        <v>0.89500000000000013</v>
      </c>
      <c r="F27" s="14">
        <v>0.89416659999999992</v>
      </c>
      <c r="G27" s="16">
        <v>0.89194440000000008</v>
      </c>
      <c r="H27" s="35"/>
      <c r="I27" s="18" t="s">
        <v>19</v>
      </c>
      <c r="J27" s="15">
        <v>0.73000000000000009</v>
      </c>
      <c r="K27" s="14">
        <v>0.73000000000000009</v>
      </c>
      <c r="L27" s="14">
        <v>0.73000000000000009</v>
      </c>
      <c r="M27" s="14">
        <v>0.73000000000000009</v>
      </c>
      <c r="N27" s="16">
        <v>0.73000000000000009</v>
      </c>
      <c r="O27" s="35"/>
      <c r="P27" s="18" t="s">
        <v>19</v>
      </c>
      <c r="Q27" s="15">
        <v>0.87083340000000009</v>
      </c>
      <c r="R27" s="14">
        <v>0.86722219999999994</v>
      </c>
      <c r="S27" s="14">
        <v>0.87111099999999997</v>
      </c>
      <c r="T27" s="14">
        <v>0.87166680000000007</v>
      </c>
      <c r="U27" s="16">
        <v>0.87166659999999996</v>
      </c>
      <c r="V27" s="35"/>
    </row>
    <row r="28" spans="2:22" x14ac:dyDescent="0.25">
      <c r="B28" s="18" t="s">
        <v>20</v>
      </c>
      <c r="C28" s="15">
        <v>0.88903140000000003</v>
      </c>
      <c r="D28" s="14">
        <v>0.88944740000000011</v>
      </c>
      <c r="E28" s="14">
        <v>0.89049659999999997</v>
      </c>
      <c r="F28" s="14">
        <v>0.88929559999999996</v>
      </c>
      <c r="G28" s="16">
        <v>0.88866540000000005</v>
      </c>
      <c r="H28" s="35"/>
      <c r="I28" s="18" t="s">
        <v>20</v>
      </c>
      <c r="J28" s="15">
        <v>0.72320519999999999</v>
      </c>
      <c r="K28" s="14">
        <v>0.72320519999999999</v>
      </c>
      <c r="L28" s="14">
        <v>0.72320519999999999</v>
      </c>
      <c r="M28" s="14">
        <v>0.72320519999999999</v>
      </c>
      <c r="N28" s="16">
        <v>0.72320519999999999</v>
      </c>
      <c r="O28" s="35"/>
      <c r="P28" s="18" t="s">
        <v>20</v>
      </c>
      <c r="Q28" s="15">
        <v>0.88069179999999991</v>
      </c>
      <c r="R28" s="14">
        <v>0.87781819999999988</v>
      </c>
      <c r="S28" s="14">
        <v>0.88106580000000001</v>
      </c>
      <c r="T28" s="14">
        <v>0.88233099999999998</v>
      </c>
      <c r="U28" s="16">
        <v>0.88082559999999999</v>
      </c>
      <c r="V28" s="35"/>
    </row>
    <row r="29" spans="2:22" ht="15.75" thickBot="1" x14ac:dyDescent="0.3">
      <c r="B29" s="19" t="s">
        <v>17</v>
      </c>
      <c r="C29" s="36">
        <v>0.88819439999999994</v>
      </c>
      <c r="D29" s="37">
        <v>0.88847220000000005</v>
      </c>
      <c r="E29" s="37">
        <v>0.88944440000000002</v>
      </c>
      <c r="F29" s="37">
        <v>0.88819459999999995</v>
      </c>
      <c r="G29" s="38">
        <v>0.88777780000000006</v>
      </c>
      <c r="H29" s="35"/>
      <c r="I29" s="19" t="s">
        <v>17</v>
      </c>
      <c r="J29" s="36">
        <v>0.72041659999999985</v>
      </c>
      <c r="K29" s="37">
        <v>0.72041659999999985</v>
      </c>
      <c r="L29" s="37">
        <v>0.72041659999999985</v>
      </c>
      <c r="M29" s="37">
        <v>0.72041659999999985</v>
      </c>
      <c r="N29" s="38">
        <v>0.72041659999999985</v>
      </c>
      <c r="O29" s="35"/>
      <c r="P29" s="19" t="s">
        <v>17</v>
      </c>
      <c r="Q29" s="36">
        <v>0.88152800000000009</v>
      </c>
      <c r="R29" s="37">
        <v>0.87888860000000002</v>
      </c>
      <c r="S29" s="37">
        <v>0.88194440000000007</v>
      </c>
      <c r="T29" s="37">
        <v>0.88305559999999994</v>
      </c>
      <c r="U29" s="38">
        <v>0.88152799999999998</v>
      </c>
      <c r="V29" s="35"/>
    </row>
    <row r="30" spans="2:22" x14ac:dyDescent="0.25">
      <c r="G30" s="35"/>
      <c r="I30" s="13"/>
      <c r="J30" s="13"/>
      <c r="K30" s="13"/>
      <c r="L30" s="13"/>
      <c r="M30" s="13"/>
      <c r="N30" s="35"/>
      <c r="U30" s="35"/>
    </row>
    <row r="31" spans="2:22" ht="60.75" thickBot="1" x14ac:dyDescent="0.3">
      <c r="B31" s="52" t="s">
        <v>38</v>
      </c>
      <c r="C31" s="52" t="s">
        <v>117</v>
      </c>
      <c r="D31" s="52" t="s">
        <v>118</v>
      </c>
      <c r="E31" s="52" t="s">
        <v>119</v>
      </c>
      <c r="F31" s="52" t="s">
        <v>120</v>
      </c>
      <c r="G31" s="52" t="s">
        <v>121</v>
      </c>
      <c r="I31" s="52" t="s">
        <v>38</v>
      </c>
      <c r="J31" s="52" t="s">
        <v>122</v>
      </c>
      <c r="K31" s="52" t="s">
        <v>123</v>
      </c>
      <c r="L31" s="52" t="s">
        <v>124</v>
      </c>
      <c r="M31" s="52" t="s">
        <v>125</v>
      </c>
      <c r="N31" s="52" t="s">
        <v>126</v>
      </c>
      <c r="P31" s="52" t="s">
        <v>38</v>
      </c>
      <c r="Q31" s="52" t="s">
        <v>127</v>
      </c>
      <c r="R31" s="52" t="s">
        <v>128</v>
      </c>
      <c r="S31" s="52" t="s">
        <v>129</v>
      </c>
      <c r="T31" s="52" t="s">
        <v>130</v>
      </c>
      <c r="U31" s="52" t="s">
        <v>131</v>
      </c>
    </row>
    <row r="32" spans="2:22" ht="16.5" thickTop="1" thickBot="1" x14ac:dyDescent="0.3">
      <c r="B32" s="30" t="s">
        <v>3</v>
      </c>
      <c r="C32" s="20" t="s">
        <v>2</v>
      </c>
      <c r="D32" s="21" t="s">
        <v>2</v>
      </c>
      <c r="E32" s="21" t="s">
        <v>2</v>
      </c>
      <c r="F32" s="21" t="s">
        <v>2</v>
      </c>
      <c r="G32" s="22" t="s">
        <v>2</v>
      </c>
      <c r="I32" s="30" t="s">
        <v>3</v>
      </c>
      <c r="J32" s="20" t="s">
        <v>22</v>
      </c>
      <c r="K32" s="21" t="s">
        <v>22</v>
      </c>
      <c r="L32" s="21" t="s">
        <v>22</v>
      </c>
      <c r="M32" s="21" t="s">
        <v>22</v>
      </c>
      <c r="N32" s="22" t="s">
        <v>22</v>
      </c>
      <c r="P32" s="30" t="s">
        <v>3</v>
      </c>
      <c r="Q32" s="20" t="s">
        <v>23</v>
      </c>
      <c r="R32" s="21" t="s">
        <v>23</v>
      </c>
      <c r="S32" s="21" t="s">
        <v>23</v>
      </c>
      <c r="T32" s="21" t="s">
        <v>23</v>
      </c>
      <c r="U32" s="22" t="s">
        <v>23</v>
      </c>
    </row>
    <row r="33" spans="2:22" ht="45.75" thickTop="1" x14ac:dyDescent="0.25">
      <c r="B33" s="31" t="s">
        <v>4</v>
      </c>
      <c r="C33" s="23" t="s">
        <v>25</v>
      </c>
      <c r="D33" s="24" t="s">
        <v>25</v>
      </c>
      <c r="E33" s="24" t="s">
        <v>25</v>
      </c>
      <c r="F33" s="24" t="s">
        <v>25</v>
      </c>
      <c r="G33" s="25" t="s">
        <v>25</v>
      </c>
      <c r="I33" s="31" t="s">
        <v>4</v>
      </c>
      <c r="J33" s="23" t="s">
        <v>25</v>
      </c>
      <c r="K33" s="24" t="s">
        <v>25</v>
      </c>
      <c r="L33" s="24" t="s">
        <v>25</v>
      </c>
      <c r="M33" s="24" t="s">
        <v>25</v>
      </c>
      <c r="N33" s="25" t="s">
        <v>25</v>
      </c>
      <c r="P33" s="31" t="s">
        <v>4</v>
      </c>
      <c r="Q33" s="23" t="s">
        <v>25</v>
      </c>
      <c r="R33" s="24" t="s">
        <v>25</v>
      </c>
      <c r="S33" s="24" t="s">
        <v>25</v>
      </c>
      <c r="T33" s="24" t="s">
        <v>25</v>
      </c>
      <c r="U33" s="25" t="s">
        <v>25</v>
      </c>
    </row>
    <row r="34" spans="2:22" ht="15.75" thickBot="1" x14ac:dyDescent="0.3">
      <c r="B34" s="32" t="s">
        <v>7</v>
      </c>
      <c r="C34" s="26" t="s">
        <v>21</v>
      </c>
      <c r="D34" s="27" t="s">
        <v>12</v>
      </c>
      <c r="E34" s="27" t="s">
        <v>9</v>
      </c>
      <c r="F34" s="28" t="s">
        <v>10</v>
      </c>
      <c r="G34" s="29" t="s">
        <v>11</v>
      </c>
      <c r="I34" s="32" t="s">
        <v>7</v>
      </c>
      <c r="J34" s="26" t="s">
        <v>21</v>
      </c>
      <c r="K34" s="27" t="s">
        <v>12</v>
      </c>
      <c r="L34" s="27" t="s">
        <v>9</v>
      </c>
      <c r="M34" s="28" t="s">
        <v>10</v>
      </c>
      <c r="N34" s="29" t="s">
        <v>11</v>
      </c>
      <c r="P34" s="32" t="s">
        <v>7</v>
      </c>
      <c r="Q34" s="26" t="s">
        <v>21</v>
      </c>
      <c r="R34" s="27" t="s">
        <v>12</v>
      </c>
      <c r="S34" s="27" t="s">
        <v>9</v>
      </c>
      <c r="T34" s="28" t="s">
        <v>10</v>
      </c>
      <c r="U34" s="29" t="s">
        <v>11</v>
      </c>
    </row>
    <row r="35" spans="2:22" ht="15.75" thickTop="1" x14ac:dyDescent="0.25">
      <c r="B35" s="17" t="s">
        <v>18</v>
      </c>
      <c r="C35" s="15">
        <v>0.82350420000000002</v>
      </c>
      <c r="D35" s="14">
        <v>0.8230402</v>
      </c>
      <c r="E35" s="14">
        <v>0.82304840000000001</v>
      </c>
      <c r="F35" s="14">
        <v>0.82621539999999993</v>
      </c>
      <c r="G35" s="16">
        <v>0.82448639999999995</v>
      </c>
      <c r="H35" s="35"/>
      <c r="I35" s="17" t="s">
        <v>18</v>
      </c>
      <c r="J35" s="15">
        <v>0.70469820000000005</v>
      </c>
      <c r="K35" s="14">
        <v>0.70469820000000005</v>
      </c>
      <c r="L35" s="14">
        <v>0.70469820000000005</v>
      </c>
      <c r="M35" s="14">
        <v>0.70469820000000005</v>
      </c>
      <c r="N35" s="16">
        <v>0.70469820000000005</v>
      </c>
      <c r="O35" s="35"/>
      <c r="P35" s="17" t="s">
        <v>18</v>
      </c>
      <c r="Q35" s="15">
        <v>0.84973240000000005</v>
      </c>
      <c r="R35" s="14">
        <v>0.84345800000000004</v>
      </c>
      <c r="S35" s="14">
        <v>0.84946160000000004</v>
      </c>
      <c r="T35" s="14">
        <v>0.8464682</v>
      </c>
      <c r="U35" s="16">
        <v>0.84592519999999993</v>
      </c>
      <c r="V35" s="35"/>
    </row>
    <row r="36" spans="2:22" x14ac:dyDescent="0.25">
      <c r="B36" s="18" t="s">
        <v>19</v>
      </c>
      <c r="C36" s="15">
        <v>0.84277780000000002</v>
      </c>
      <c r="D36" s="14">
        <v>0.84416679999999999</v>
      </c>
      <c r="E36" s="14">
        <v>0.84472239999999998</v>
      </c>
      <c r="F36" s="14">
        <v>0.84638880000000005</v>
      </c>
      <c r="G36" s="16">
        <v>0.84361120000000012</v>
      </c>
      <c r="H36" s="35"/>
      <c r="I36" s="18" t="s">
        <v>19</v>
      </c>
      <c r="J36" s="15">
        <v>0.75944440000000002</v>
      </c>
      <c r="K36" s="14">
        <v>0.75944440000000002</v>
      </c>
      <c r="L36" s="14">
        <v>0.75944440000000002</v>
      </c>
      <c r="M36" s="14">
        <v>0.75944440000000002</v>
      </c>
      <c r="N36" s="16">
        <v>0.75944440000000002</v>
      </c>
      <c r="O36" s="35"/>
      <c r="P36" s="18" t="s">
        <v>19</v>
      </c>
      <c r="Q36" s="15">
        <v>0.83444439999999998</v>
      </c>
      <c r="R36" s="14">
        <v>0.82749980000000001</v>
      </c>
      <c r="S36" s="14">
        <v>0.82972219999999997</v>
      </c>
      <c r="T36" s="14">
        <v>0.83416679999999999</v>
      </c>
      <c r="U36" s="16">
        <v>0.83750020000000003</v>
      </c>
      <c r="V36" s="35"/>
    </row>
    <row r="37" spans="2:22" x14ac:dyDescent="0.25">
      <c r="B37" s="18" t="s">
        <v>20</v>
      </c>
      <c r="C37" s="15">
        <v>0.832897</v>
      </c>
      <c r="D37" s="14">
        <v>0.83336359999999998</v>
      </c>
      <c r="E37" s="14">
        <v>0.83360000000000001</v>
      </c>
      <c r="F37" s="14">
        <v>0.83605260000000003</v>
      </c>
      <c r="G37" s="16">
        <v>0.83384579999999997</v>
      </c>
      <c r="H37" s="35"/>
      <c r="I37" s="18" t="s">
        <v>20</v>
      </c>
      <c r="J37" s="15">
        <v>0.73088039999999999</v>
      </c>
      <c r="K37" s="14">
        <v>0.73088039999999999</v>
      </c>
      <c r="L37" s="14">
        <v>0.73088039999999999</v>
      </c>
      <c r="M37" s="14">
        <v>0.73088039999999999</v>
      </c>
      <c r="N37" s="16">
        <v>0.73088039999999999</v>
      </c>
      <c r="O37" s="35"/>
      <c r="P37" s="18" t="s">
        <v>20</v>
      </c>
      <c r="Q37" s="15">
        <v>0.84169000000000005</v>
      </c>
      <c r="R37" s="14">
        <v>0.83504979999999995</v>
      </c>
      <c r="S37" s="14">
        <v>0.8393024</v>
      </c>
      <c r="T37" s="14">
        <v>0.83989420000000004</v>
      </c>
      <c r="U37" s="16">
        <v>0.8413647999999998</v>
      </c>
      <c r="V37" s="35"/>
    </row>
    <row r="38" spans="2:22" ht="15.75" thickBot="1" x14ac:dyDescent="0.3">
      <c r="B38" s="19" t="s">
        <v>17</v>
      </c>
      <c r="C38" s="36">
        <v>0.83083320000000005</v>
      </c>
      <c r="D38" s="37">
        <v>0.83111139999999994</v>
      </c>
      <c r="E38" s="37">
        <v>0.83125020000000005</v>
      </c>
      <c r="F38" s="37">
        <v>0.8338888000000001</v>
      </c>
      <c r="G38" s="38">
        <v>0.83180559999999981</v>
      </c>
      <c r="H38" s="35"/>
      <c r="I38" s="19" t="s">
        <v>17</v>
      </c>
      <c r="J38" s="36">
        <v>0.72027780000000008</v>
      </c>
      <c r="K38" s="37">
        <v>0.72027780000000008</v>
      </c>
      <c r="L38" s="37">
        <v>0.72027780000000008</v>
      </c>
      <c r="M38" s="37">
        <v>0.72027780000000008</v>
      </c>
      <c r="N38" s="38">
        <v>0.72027780000000008</v>
      </c>
      <c r="O38" s="35"/>
      <c r="P38" s="19" t="s">
        <v>17</v>
      </c>
      <c r="Q38" s="36">
        <v>0.84291679999999991</v>
      </c>
      <c r="R38" s="37">
        <v>0.83652759999999993</v>
      </c>
      <c r="S38" s="37">
        <v>0.84097220000000006</v>
      </c>
      <c r="T38" s="37">
        <v>0.84083319999999995</v>
      </c>
      <c r="U38" s="38">
        <v>0.84194460000000004</v>
      </c>
      <c r="V38" s="35"/>
    </row>
    <row r="39" spans="2:22" x14ac:dyDescent="0.25">
      <c r="G39" s="35"/>
      <c r="U39" s="35"/>
    </row>
  </sheetData>
  <conditionalFormatting sqref="C8:G8">
    <cfRule type="colorScale" priority="64">
      <colorScale>
        <cfvo type="min"/>
        <cfvo type="max"/>
        <color rgb="FFFFEF9C"/>
        <color rgb="FF63BE7B"/>
      </colorScale>
    </cfRule>
  </conditionalFormatting>
  <conditionalFormatting sqref="C9:G9">
    <cfRule type="colorScale" priority="63">
      <colorScale>
        <cfvo type="min"/>
        <cfvo type="max"/>
        <color rgb="FFFFEF9C"/>
        <color rgb="FF63BE7B"/>
      </colorScale>
    </cfRule>
  </conditionalFormatting>
  <conditionalFormatting sqref="C10:G10">
    <cfRule type="colorScale" priority="62">
      <colorScale>
        <cfvo type="min"/>
        <cfvo type="max"/>
        <color rgb="FFFFEF9C"/>
        <color rgb="FF63BE7B"/>
      </colorScale>
    </cfRule>
  </conditionalFormatting>
  <conditionalFormatting sqref="C11:G11">
    <cfRule type="colorScale" priority="61">
      <colorScale>
        <cfvo type="min"/>
        <cfvo type="max"/>
        <color rgb="FFFFEF9C"/>
        <color rgb="FF63BE7B"/>
      </colorScale>
    </cfRule>
  </conditionalFormatting>
  <conditionalFormatting sqref="C26:G26">
    <cfRule type="colorScale" priority="60">
      <colorScale>
        <cfvo type="min"/>
        <cfvo type="max"/>
        <color rgb="FFFFEF9C"/>
        <color rgb="FF63BE7B"/>
      </colorScale>
    </cfRule>
  </conditionalFormatting>
  <conditionalFormatting sqref="C27:G27">
    <cfRule type="colorScale" priority="59">
      <colorScale>
        <cfvo type="min"/>
        <cfvo type="max"/>
        <color rgb="FFFFEF9C"/>
        <color rgb="FF63BE7B"/>
      </colorScale>
    </cfRule>
  </conditionalFormatting>
  <conditionalFormatting sqref="C28:G28">
    <cfRule type="colorScale" priority="58">
      <colorScale>
        <cfvo type="min"/>
        <cfvo type="max"/>
        <color rgb="FFFFEF9C"/>
        <color rgb="FF63BE7B"/>
      </colorScale>
    </cfRule>
  </conditionalFormatting>
  <conditionalFormatting sqref="C29:G29">
    <cfRule type="colorScale" priority="57">
      <colorScale>
        <cfvo type="min"/>
        <cfvo type="max"/>
        <color rgb="FFFFEF9C"/>
        <color rgb="FF63BE7B"/>
      </colorScale>
    </cfRule>
  </conditionalFormatting>
  <conditionalFormatting sqref="C17:G17">
    <cfRule type="colorScale" priority="52">
      <colorScale>
        <cfvo type="min"/>
        <cfvo type="max"/>
        <color rgb="FFFFEF9C"/>
        <color rgb="FF63BE7B"/>
      </colorScale>
    </cfRule>
  </conditionalFormatting>
  <conditionalFormatting sqref="C18:G18">
    <cfRule type="colorScale" priority="51">
      <colorScale>
        <cfvo type="min"/>
        <cfvo type="max"/>
        <color rgb="FFFFEF9C"/>
        <color rgb="FF63BE7B"/>
      </colorScale>
    </cfRule>
  </conditionalFormatting>
  <conditionalFormatting sqref="C19:G19">
    <cfRule type="colorScale" priority="50">
      <colorScale>
        <cfvo type="min"/>
        <cfvo type="max"/>
        <color rgb="FFFFEF9C"/>
        <color rgb="FF63BE7B"/>
      </colorScale>
    </cfRule>
  </conditionalFormatting>
  <conditionalFormatting sqref="C20:G20">
    <cfRule type="colorScale" priority="49">
      <colorScale>
        <cfvo type="min"/>
        <cfvo type="max"/>
        <color rgb="FFFFEF9C"/>
        <color rgb="FF63BE7B"/>
      </colorScale>
    </cfRule>
  </conditionalFormatting>
  <conditionalFormatting sqref="C35:G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C36:G36">
    <cfRule type="colorScale" priority="43">
      <colorScale>
        <cfvo type="min"/>
        <cfvo type="max"/>
        <color rgb="FFFFEF9C"/>
        <color rgb="FF63BE7B"/>
      </colorScale>
    </cfRule>
  </conditionalFormatting>
  <conditionalFormatting sqref="C37:G37">
    <cfRule type="colorScale" priority="42">
      <colorScale>
        <cfvo type="min"/>
        <cfvo type="max"/>
        <color rgb="FFFFEF9C"/>
        <color rgb="FF63BE7B"/>
      </colorScale>
    </cfRule>
  </conditionalFormatting>
  <conditionalFormatting sqref="C38:G38">
    <cfRule type="colorScale" priority="41">
      <colorScale>
        <cfvo type="min"/>
        <cfvo type="max"/>
        <color rgb="FFFFEF9C"/>
        <color rgb="FF63BE7B"/>
      </colorScale>
    </cfRule>
  </conditionalFormatting>
  <conditionalFormatting sqref="Q8:U8">
    <cfRule type="colorScale" priority="32">
      <colorScale>
        <cfvo type="min"/>
        <cfvo type="max"/>
        <color rgb="FFFFEF9C"/>
        <color rgb="FF63BE7B"/>
      </colorScale>
    </cfRule>
  </conditionalFormatting>
  <conditionalFormatting sqref="Q9:U9">
    <cfRule type="colorScale" priority="31">
      <colorScale>
        <cfvo type="min"/>
        <cfvo type="max"/>
        <color rgb="FFFFEF9C"/>
        <color rgb="FF63BE7B"/>
      </colorScale>
    </cfRule>
  </conditionalFormatting>
  <conditionalFormatting sqref="Q10:U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Q11:U11">
    <cfRule type="colorScale" priority="29">
      <colorScale>
        <cfvo type="min"/>
        <cfvo type="max"/>
        <color rgb="FFFFEF9C"/>
        <color rgb="FF63BE7B"/>
      </colorScale>
    </cfRule>
  </conditionalFormatting>
  <conditionalFormatting sqref="Q17:U17">
    <cfRule type="colorScale" priority="28">
      <colorScale>
        <cfvo type="min"/>
        <cfvo type="max"/>
        <color rgb="FFFFEF9C"/>
        <color rgb="FF63BE7B"/>
      </colorScale>
    </cfRule>
  </conditionalFormatting>
  <conditionalFormatting sqref="Q18:U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Q19:U19">
    <cfRule type="colorScale" priority="26">
      <colorScale>
        <cfvo type="min"/>
        <cfvo type="max"/>
        <color rgb="FFFFEF9C"/>
        <color rgb="FF63BE7B"/>
      </colorScale>
    </cfRule>
  </conditionalFormatting>
  <conditionalFormatting sqref="Q20:U20">
    <cfRule type="colorScale" priority="25">
      <colorScale>
        <cfvo type="min"/>
        <cfvo type="max"/>
        <color rgb="FFFFEF9C"/>
        <color rgb="FF63BE7B"/>
      </colorScale>
    </cfRule>
  </conditionalFormatting>
  <conditionalFormatting sqref="Q35:U35">
    <cfRule type="colorScale" priority="24">
      <colorScale>
        <cfvo type="min"/>
        <cfvo type="max"/>
        <color rgb="FFFFEF9C"/>
        <color rgb="FF63BE7B"/>
      </colorScale>
    </cfRule>
  </conditionalFormatting>
  <conditionalFormatting sqref="Q36:U36">
    <cfRule type="colorScale" priority="23">
      <colorScale>
        <cfvo type="min"/>
        <cfvo type="max"/>
        <color rgb="FFFFEF9C"/>
        <color rgb="FF63BE7B"/>
      </colorScale>
    </cfRule>
  </conditionalFormatting>
  <conditionalFormatting sqref="Q37:U37">
    <cfRule type="colorScale" priority="22">
      <colorScale>
        <cfvo type="min"/>
        <cfvo type="max"/>
        <color rgb="FFFFEF9C"/>
        <color rgb="FF63BE7B"/>
      </colorScale>
    </cfRule>
  </conditionalFormatting>
  <conditionalFormatting sqref="Q38:U38">
    <cfRule type="colorScale" priority="21">
      <colorScale>
        <cfvo type="min"/>
        <cfvo type="max"/>
        <color rgb="FFFFEF9C"/>
        <color rgb="FF63BE7B"/>
      </colorScale>
    </cfRule>
  </conditionalFormatting>
  <conditionalFormatting sqref="Q26:U26">
    <cfRule type="colorScale" priority="20">
      <colorScale>
        <cfvo type="min"/>
        <cfvo type="max"/>
        <color rgb="FFFFEF9C"/>
        <color rgb="FF63BE7B"/>
      </colorScale>
    </cfRule>
  </conditionalFormatting>
  <conditionalFormatting sqref="Q27:U27">
    <cfRule type="colorScale" priority="19">
      <colorScale>
        <cfvo type="min"/>
        <cfvo type="max"/>
        <color rgb="FFFFEF9C"/>
        <color rgb="FF63BE7B"/>
      </colorScale>
    </cfRule>
  </conditionalFormatting>
  <conditionalFormatting sqref="Q28:U28">
    <cfRule type="colorScale" priority="18">
      <colorScale>
        <cfvo type="min"/>
        <cfvo type="max"/>
        <color rgb="FFFFEF9C"/>
        <color rgb="FF63BE7B"/>
      </colorScale>
    </cfRule>
  </conditionalFormatting>
  <conditionalFormatting sqref="Q29:U29">
    <cfRule type="colorScale" priority="17">
      <colorScale>
        <cfvo type="min"/>
        <cfvo type="max"/>
        <color rgb="FFFFEF9C"/>
        <color rgb="FF63BE7B"/>
      </colorScale>
    </cfRule>
  </conditionalFormatting>
  <conditionalFormatting sqref="J8:N8">
    <cfRule type="colorScale" priority="16">
      <colorScale>
        <cfvo type="min"/>
        <cfvo type="max"/>
        <color rgb="FFFFEF9C"/>
        <color rgb="FF63BE7B"/>
      </colorScale>
    </cfRule>
  </conditionalFormatting>
  <conditionalFormatting sqref="J9:N9">
    <cfRule type="colorScale" priority="15">
      <colorScale>
        <cfvo type="min"/>
        <cfvo type="max"/>
        <color rgb="FFFFEF9C"/>
        <color rgb="FF63BE7B"/>
      </colorScale>
    </cfRule>
  </conditionalFormatting>
  <conditionalFormatting sqref="J10:N10">
    <cfRule type="colorScale" priority="14">
      <colorScale>
        <cfvo type="min"/>
        <cfvo type="max"/>
        <color rgb="FFFFEF9C"/>
        <color rgb="FF63BE7B"/>
      </colorScale>
    </cfRule>
  </conditionalFormatting>
  <conditionalFormatting sqref="J11:N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J17:N17">
    <cfRule type="colorScale" priority="12">
      <colorScale>
        <cfvo type="min"/>
        <cfvo type="max"/>
        <color rgb="FFFFEF9C"/>
        <color rgb="FF63BE7B"/>
      </colorScale>
    </cfRule>
  </conditionalFormatting>
  <conditionalFormatting sqref="J18:N18">
    <cfRule type="colorScale" priority="11">
      <colorScale>
        <cfvo type="min"/>
        <cfvo type="max"/>
        <color rgb="FFFFEF9C"/>
        <color rgb="FF63BE7B"/>
      </colorScale>
    </cfRule>
  </conditionalFormatting>
  <conditionalFormatting sqref="J19:N19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0:N20">
    <cfRule type="colorScale" priority="9">
      <colorScale>
        <cfvo type="min"/>
        <cfvo type="max"/>
        <color rgb="FFFFEF9C"/>
        <color rgb="FF63BE7B"/>
      </colorScale>
    </cfRule>
  </conditionalFormatting>
  <conditionalFormatting sqref="J35:N35">
    <cfRule type="colorScale" priority="8">
      <colorScale>
        <cfvo type="min"/>
        <cfvo type="max"/>
        <color rgb="FFFFEF9C"/>
        <color rgb="FF63BE7B"/>
      </colorScale>
    </cfRule>
  </conditionalFormatting>
  <conditionalFormatting sqref="J36:N36">
    <cfRule type="colorScale" priority="7">
      <colorScale>
        <cfvo type="min"/>
        <cfvo type="max"/>
        <color rgb="FFFFEF9C"/>
        <color rgb="FF63BE7B"/>
      </colorScale>
    </cfRule>
  </conditionalFormatting>
  <conditionalFormatting sqref="J37:N37">
    <cfRule type="colorScale" priority="6">
      <colorScale>
        <cfvo type="min"/>
        <cfvo type="max"/>
        <color rgb="FFFFEF9C"/>
        <color rgb="FF63BE7B"/>
      </colorScale>
    </cfRule>
  </conditionalFormatting>
  <conditionalFormatting sqref="J38:N38">
    <cfRule type="colorScale" priority="5">
      <colorScale>
        <cfvo type="min"/>
        <cfvo type="max"/>
        <color rgb="FFFFEF9C"/>
        <color rgb="FF63BE7B"/>
      </colorScale>
    </cfRule>
  </conditionalFormatting>
  <conditionalFormatting sqref="J26:N26">
    <cfRule type="colorScale" priority="4">
      <colorScale>
        <cfvo type="min"/>
        <cfvo type="max"/>
        <color rgb="FFFFEF9C"/>
        <color rgb="FF63BE7B"/>
      </colorScale>
    </cfRule>
  </conditionalFormatting>
  <conditionalFormatting sqref="J27:N27">
    <cfRule type="colorScale" priority="3">
      <colorScale>
        <cfvo type="min"/>
        <cfvo type="max"/>
        <color rgb="FFFFEF9C"/>
        <color rgb="FF63BE7B"/>
      </colorScale>
    </cfRule>
  </conditionalFormatting>
  <conditionalFormatting sqref="J28:N28">
    <cfRule type="colorScale" priority="2">
      <colorScale>
        <cfvo type="min"/>
        <cfvo type="max"/>
        <color rgb="FFFFEF9C"/>
        <color rgb="FF63BE7B"/>
      </colorScale>
    </cfRule>
  </conditionalFormatting>
  <conditionalFormatting sqref="J29:N29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E476-8FC7-4C11-8EB0-2CD05A761C9C}">
  <dimension ref="B4:H39"/>
  <sheetViews>
    <sheetView showGridLines="0" zoomScaleNormal="100" workbookViewId="0">
      <selection activeCell="K26" sqref="K26"/>
    </sheetView>
  </sheetViews>
  <sheetFormatPr defaultRowHeight="15" outlineLevelCol="1" x14ac:dyDescent="0.25"/>
  <cols>
    <col min="1" max="1" width="9.140625" style="12"/>
    <col min="2" max="2" width="9.140625" style="13"/>
    <col min="3" max="3" width="10.42578125" style="13" bestFit="1" customWidth="1"/>
    <col min="4" max="7" width="10.42578125" style="13" customWidth="1" outlineLevel="1"/>
    <col min="8" max="8" width="11" style="12" bestFit="1" customWidth="1"/>
    <col min="9" max="16384" width="9.140625" style="12"/>
  </cols>
  <sheetData>
    <row r="4" spans="2:8" ht="15.75" thickBot="1" x14ac:dyDescent="0.3">
      <c r="B4" s="52" t="s">
        <v>38</v>
      </c>
      <c r="C4" s="52" t="s">
        <v>51</v>
      </c>
      <c r="D4" s="52" t="s">
        <v>52</v>
      </c>
      <c r="E4" s="52" t="s">
        <v>53</v>
      </c>
      <c r="F4" s="52" t="s">
        <v>54</v>
      </c>
      <c r="G4" s="52" t="s">
        <v>55</v>
      </c>
    </row>
    <row r="5" spans="2:8" ht="16.5" thickTop="1" thickBot="1" x14ac:dyDescent="0.3">
      <c r="B5" s="48" t="s">
        <v>3</v>
      </c>
      <c r="C5" s="49" t="s">
        <v>22</v>
      </c>
      <c r="D5" s="50" t="s">
        <v>22</v>
      </c>
      <c r="E5" s="50" t="s">
        <v>22</v>
      </c>
      <c r="F5" s="50" t="s">
        <v>22</v>
      </c>
      <c r="G5" s="51" t="s">
        <v>22</v>
      </c>
    </row>
    <row r="6" spans="2:8" ht="15.75" thickTop="1" x14ac:dyDescent="0.25">
      <c r="B6" s="31" t="s">
        <v>4</v>
      </c>
      <c r="C6" s="23" t="s">
        <v>5</v>
      </c>
      <c r="D6" s="24" t="s">
        <v>5</v>
      </c>
      <c r="E6" s="24" t="s">
        <v>5</v>
      </c>
      <c r="F6" s="24" t="s">
        <v>5</v>
      </c>
      <c r="G6" s="25" t="s">
        <v>5</v>
      </c>
    </row>
    <row r="7" spans="2:8" ht="15.75" thickBot="1" x14ac:dyDescent="0.3">
      <c r="B7" s="32" t="s">
        <v>7</v>
      </c>
      <c r="C7" s="26" t="s">
        <v>21</v>
      </c>
      <c r="D7" s="27" t="s">
        <v>12</v>
      </c>
      <c r="E7" s="27" t="s">
        <v>9</v>
      </c>
      <c r="F7" s="28" t="s">
        <v>10</v>
      </c>
      <c r="G7" s="29" t="s">
        <v>11</v>
      </c>
    </row>
    <row r="8" spans="2:8" ht="15.75" thickTop="1" x14ac:dyDescent="0.25">
      <c r="B8" s="17" t="s">
        <v>18</v>
      </c>
      <c r="C8" s="15">
        <v>0.80292119999999989</v>
      </c>
      <c r="D8" s="14">
        <v>0.80292119999999989</v>
      </c>
      <c r="E8" s="14">
        <v>0.80292119999999989</v>
      </c>
      <c r="F8" s="14">
        <v>0.80292119999999989</v>
      </c>
      <c r="G8" s="16">
        <v>0.80292119999999989</v>
      </c>
      <c r="H8" s="35"/>
    </row>
    <row r="9" spans="2:8" x14ac:dyDescent="0.25">
      <c r="B9" s="18" t="s">
        <v>19</v>
      </c>
      <c r="C9" s="15">
        <v>0.66940280000000008</v>
      </c>
      <c r="D9" s="14">
        <v>0.66940280000000008</v>
      </c>
      <c r="E9" s="14">
        <v>0.66940280000000008</v>
      </c>
      <c r="F9" s="14">
        <v>0.66940280000000008</v>
      </c>
      <c r="G9" s="16">
        <v>0.66940280000000008</v>
      </c>
      <c r="H9" s="35"/>
    </row>
    <row r="10" spans="2:8" x14ac:dyDescent="0.25">
      <c r="B10" s="18" t="s">
        <v>20</v>
      </c>
      <c r="C10" s="15">
        <v>0.73007140000000004</v>
      </c>
      <c r="D10" s="14">
        <v>0.73007140000000004</v>
      </c>
      <c r="E10" s="14">
        <v>0.73007140000000004</v>
      </c>
      <c r="F10" s="14">
        <v>0.73007140000000004</v>
      </c>
      <c r="G10" s="16">
        <v>0.73007140000000004</v>
      </c>
      <c r="H10" s="35"/>
    </row>
    <row r="11" spans="2:8" ht="15.75" thickBot="1" x14ac:dyDescent="0.3">
      <c r="B11" s="19" t="s">
        <v>17</v>
      </c>
      <c r="C11" s="36">
        <v>0.74027779999999999</v>
      </c>
      <c r="D11" s="37">
        <v>0.74027779999999999</v>
      </c>
      <c r="E11" s="37">
        <v>0.74027779999999999</v>
      </c>
      <c r="F11" s="37">
        <v>0.74027779999999999</v>
      </c>
      <c r="G11" s="38">
        <v>0.74027779999999999</v>
      </c>
      <c r="H11" s="35"/>
    </row>
    <row r="12" spans="2:8" x14ac:dyDescent="0.25">
      <c r="G12" s="35"/>
      <c r="H12" s="34"/>
    </row>
    <row r="13" spans="2:8" ht="15.75" thickBot="1" x14ac:dyDescent="0.3">
      <c r="B13" s="52" t="s">
        <v>38</v>
      </c>
      <c r="C13" s="52" t="s">
        <v>56</v>
      </c>
      <c r="D13" s="52" t="s">
        <v>57</v>
      </c>
      <c r="E13" s="52" t="s">
        <v>58</v>
      </c>
      <c r="F13" s="52" t="s">
        <v>59</v>
      </c>
      <c r="G13" s="52" t="s">
        <v>60</v>
      </c>
    </row>
    <row r="14" spans="2:8" ht="16.5" thickTop="1" thickBot="1" x14ac:dyDescent="0.3">
      <c r="B14" s="30" t="s">
        <v>3</v>
      </c>
      <c r="C14" s="20" t="s">
        <v>22</v>
      </c>
      <c r="D14" s="21" t="s">
        <v>22</v>
      </c>
      <c r="E14" s="21" t="s">
        <v>22</v>
      </c>
      <c r="F14" s="21" t="s">
        <v>22</v>
      </c>
      <c r="G14" s="22" t="s">
        <v>22</v>
      </c>
    </row>
    <row r="15" spans="2:8" ht="30.75" thickTop="1" x14ac:dyDescent="0.25">
      <c r="B15" s="31" t="s">
        <v>4</v>
      </c>
      <c r="C15" s="23" t="s">
        <v>24</v>
      </c>
      <c r="D15" s="24" t="s">
        <v>24</v>
      </c>
      <c r="E15" s="24" t="s">
        <v>24</v>
      </c>
      <c r="F15" s="24" t="s">
        <v>24</v>
      </c>
      <c r="G15" s="25" t="s">
        <v>24</v>
      </c>
    </row>
    <row r="16" spans="2:8" ht="15.75" thickBot="1" x14ac:dyDescent="0.3">
      <c r="B16" s="32" t="s">
        <v>7</v>
      </c>
      <c r="C16" s="26" t="s">
        <v>21</v>
      </c>
      <c r="D16" s="27" t="s">
        <v>12</v>
      </c>
      <c r="E16" s="27" t="s">
        <v>9</v>
      </c>
      <c r="F16" s="28" t="s">
        <v>10</v>
      </c>
      <c r="G16" s="29" t="s">
        <v>11</v>
      </c>
    </row>
    <row r="17" spans="2:8" ht="15.75" thickTop="1" x14ac:dyDescent="0.25">
      <c r="B17" s="17" t="s">
        <v>18</v>
      </c>
      <c r="C17" s="15">
        <v>0.80334379999999983</v>
      </c>
      <c r="D17" s="14">
        <v>0.80334379999999983</v>
      </c>
      <c r="E17" s="14">
        <v>0.80334379999999983</v>
      </c>
      <c r="F17" s="14">
        <v>0.80334379999999983</v>
      </c>
      <c r="G17" s="16">
        <v>0.80334379999999983</v>
      </c>
      <c r="H17" s="35"/>
    </row>
    <row r="18" spans="2:8" x14ac:dyDescent="0.25">
      <c r="B18" s="18" t="s">
        <v>19</v>
      </c>
      <c r="C18" s="15">
        <v>0.60695840000000001</v>
      </c>
      <c r="D18" s="14">
        <v>0.60695840000000001</v>
      </c>
      <c r="E18" s="14">
        <v>0.60695840000000001</v>
      </c>
      <c r="F18" s="14">
        <v>0.60695840000000001</v>
      </c>
      <c r="G18" s="16">
        <v>0.60695840000000001</v>
      </c>
      <c r="H18" s="35"/>
    </row>
    <row r="19" spans="2:8" x14ac:dyDescent="0.25">
      <c r="B19" s="18" t="s">
        <v>20</v>
      </c>
      <c r="C19" s="15">
        <v>0.69139020000000007</v>
      </c>
      <c r="D19" s="14">
        <v>0.69139020000000007</v>
      </c>
      <c r="E19" s="14">
        <v>0.69139020000000007</v>
      </c>
      <c r="F19" s="14">
        <v>0.69139020000000007</v>
      </c>
      <c r="G19" s="16">
        <v>0.69139020000000007</v>
      </c>
      <c r="H19" s="35"/>
    </row>
    <row r="20" spans="2:8" ht="15.75" thickBot="1" x14ac:dyDescent="0.3">
      <c r="B20" s="19" t="s">
        <v>17</v>
      </c>
      <c r="C20" s="36">
        <v>0.71579099999999996</v>
      </c>
      <c r="D20" s="37">
        <v>0.71579099999999996</v>
      </c>
      <c r="E20" s="37">
        <v>0.71579099999999996</v>
      </c>
      <c r="F20" s="37">
        <v>0.71579099999999996</v>
      </c>
      <c r="G20" s="38">
        <v>0.71579099999999996</v>
      </c>
      <c r="H20" s="35"/>
    </row>
    <row r="21" spans="2:8" x14ac:dyDescent="0.25">
      <c r="G21" s="35"/>
    </row>
    <row r="22" spans="2:8" ht="15.75" thickBot="1" x14ac:dyDescent="0.3">
      <c r="B22" s="52" t="s">
        <v>38</v>
      </c>
      <c r="C22" s="52" t="s">
        <v>61</v>
      </c>
      <c r="D22" s="52" t="s">
        <v>62</v>
      </c>
      <c r="E22" s="52" t="s">
        <v>63</v>
      </c>
      <c r="F22" s="52" t="s">
        <v>64</v>
      </c>
      <c r="G22" s="52" t="s">
        <v>65</v>
      </c>
    </row>
    <row r="23" spans="2:8" ht="16.5" thickTop="1" thickBot="1" x14ac:dyDescent="0.3">
      <c r="B23" s="30" t="s">
        <v>3</v>
      </c>
      <c r="C23" s="20" t="s">
        <v>22</v>
      </c>
      <c r="D23" s="21" t="s">
        <v>22</v>
      </c>
      <c r="E23" s="21" t="s">
        <v>22</v>
      </c>
      <c r="F23" s="21" t="s">
        <v>22</v>
      </c>
      <c r="G23" s="22" t="s">
        <v>22</v>
      </c>
    </row>
    <row r="24" spans="2:8" ht="30.75" thickTop="1" x14ac:dyDescent="0.25">
      <c r="B24" s="31" t="s">
        <v>4</v>
      </c>
      <c r="C24" s="23" t="s">
        <v>16</v>
      </c>
      <c r="D24" s="24" t="s">
        <v>16</v>
      </c>
      <c r="E24" s="24" t="s">
        <v>16</v>
      </c>
      <c r="F24" s="24" t="s">
        <v>16</v>
      </c>
      <c r="G24" s="25" t="s">
        <v>16</v>
      </c>
    </row>
    <row r="25" spans="2:8" ht="15.75" thickBot="1" x14ac:dyDescent="0.3">
      <c r="B25" s="32" t="s">
        <v>7</v>
      </c>
      <c r="C25" s="26" t="s">
        <v>21</v>
      </c>
      <c r="D25" s="27" t="s">
        <v>12</v>
      </c>
      <c r="E25" s="27" t="s">
        <v>9</v>
      </c>
      <c r="F25" s="28" t="s">
        <v>10</v>
      </c>
      <c r="G25" s="29" t="s">
        <v>11</v>
      </c>
    </row>
    <row r="26" spans="2:8" ht="15.75" thickTop="1" x14ac:dyDescent="0.25">
      <c r="B26" s="17" t="s">
        <v>18</v>
      </c>
      <c r="C26" s="15">
        <v>0.7167498000000001</v>
      </c>
      <c r="D26" s="14">
        <v>0.7167498000000001</v>
      </c>
      <c r="E26" s="14">
        <v>0.7167498000000001</v>
      </c>
      <c r="F26" s="14">
        <v>0.7167498000000001</v>
      </c>
      <c r="G26" s="16">
        <v>0.7167498000000001</v>
      </c>
      <c r="H26" s="35"/>
    </row>
    <row r="27" spans="2:8" x14ac:dyDescent="0.25">
      <c r="B27" s="18" t="s">
        <v>19</v>
      </c>
      <c r="C27" s="15">
        <v>0.73000000000000009</v>
      </c>
      <c r="D27" s="14">
        <v>0.73000000000000009</v>
      </c>
      <c r="E27" s="14">
        <v>0.73000000000000009</v>
      </c>
      <c r="F27" s="14">
        <v>0.73000000000000009</v>
      </c>
      <c r="G27" s="16">
        <v>0.73000000000000009</v>
      </c>
      <c r="H27" s="35"/>
    </row>
    <row r="28" spans="2:8" x14ac:dyDescent="0.25">
      <c r="B28" s="18" t="s">
        <v>20</v>
      </c>
      <c r="C28" s="15">
        <v>0.72320519999999999</v>
      </c>
      <c r="D28" s="14">
        <v>0.72320519999999999</v>
      </c>
      <c r="E28" s="14">
        <v>0.72320519999999999</v>
      </c>
      <c r="F28" s="14">
        <v>0.72320519999999999</v>
      </c>
      <c r="G28" s="16">
        <v>0.72320519999999999</v>
      </c>
      <c r="H28" s="35"/>
    </row>
    <row r="29" spans="2:8" ht="15.75" thickBot="1" x14ac:dyDescent="0.3">
      <c r="B29" s="19" t="s">
        <v>17</v>
      </c>
      <c r="C29" s="36">
        <v>0.72041659999999985</v>
      </c>
      <c r="D29" s="37">
        <v>0.72041659999999985</v>
      </c>
      <c r="E29" s="37">
        <v>0.72041659999999985</v>
      </c>
      <c r="F29" s="37">
        <v>0.72041659999999985</v>
      </c>
      <c r="G29" s="38">
        <v>0.72041659999999985</v>
      </c>
      <c r="H29" s="35"/>
    </row>
    <row r="30" spans="2:8" x14ac:dyDescent="0.25">
      <c r="G30" s="35"/>
    </row>
    <row r="31" spans="2:8" ht="15.75" thickBot="1" x14ac:dyDescent="0.3">
      <c r="B31" s="52" t="s">
        <v>38</v>
      </c>
      <c r="C31" s="52" t="s">
        <v>66</v>
      </c>
      <c r="D31" s="52" t="s">
        <v>67</v>
      </c>
      <c r="E31" s="52" t="s">
        <v>68</v>
      </c>
      <c r="F31" s="52" t="s">
        <v>69</v>
      </c>
      <c r="G31" s="52" t="s">
        <v>70</v>
      </c>
    </row>
    <row r="32" spans="2:8" ht="16.5" thickTop="1" thickBot="1" x14ac:dyDescent="0.3">
      <c r="B32" s="30" t="s">
        <v>3</v>
      </c>
      <c r="C32" s="20" t="s">
        <v>22</v>
      </c>
      <c r="D32" s="21" t="s">
        <v>22</v>
      </c>
      <c r="E32" s="21" t="s">
        <v>22</v>
      </c>
      <c r="F32" s="21" t="s">
        <v>22</v>
      </c>
      <c r="G32" s="22" t="s">
        <v>22</v>
      </c>
    </row>
    <row r="33" spans="2:7" ht="45.75" thickTop="1" x14ac:dyDescent="0.25">
      <c r="B33" s="31" t="s">
        <v>4</v>
      </c>
      <c r="C33" s="23" t="s">
        <v>25</v>
      </c>
      <c r="D33" s="24" t="s">
        <v>25</v>
      </c>
      <c r="E33" s="24" t="s">
        <v>25</v>
      </c>
      <c r="F33" s="24" t="s">
        <v>25</v>
      </c>
      <c r="G33" s="25" t="s">
        <v>25</v>
      </c>
    </row>
    <row r="34" spans="2:7" ht="15.75" thickBot="1" x14ac:dyDescent="0.3">
      <c r="B34" s="32" t="s">
        <v>7</v>
      </c>
      <c r="C34" s="26" t="s">
        <v>21</v>
      </c>
      <c r="D34" s="27" t="s">
        <v>12</v>
      </c>
      <c r="E34" s="27" t="s">
        <v>9</v>
      </c>
      <c r="F34" s="28" t="s">
        <v>10</v>
      </c>
      <c r="G34" s="29" t="s">
        <v>11</v>
      </c>
    </row>
    <row r="35" spans="2:7" ht="15.75" thickTop="1" x14ac:dyDescent="0.25">
      <c r="B35" s="17" t="s">
        <v>18</v>
      </c>
      <c r="C35" s="15">
        <v>0.70469820000000005</v>
      </c>
      <c r="D35" s="14">
        <v>0.70469820000000005</v>
      </c>
      <c r="E35" s="14">
        <v>0.70469820000000005</v>
      </c>
      <c r="F35" s="14">
        <v>0.70469820000000005</v>
      </c>
      <c r="G35" s="16">
        <v>0.70469820000000005</v>
      </c>
    </row>
    <row r="36" spans="2:7" x14ac:dyDescent="0.25">
      <c r="B36" s="18" t="s">
        <v>19</v>
      </c>
      <c r="C36" s="15">
        <v>0.75944440000000002</v>
      </c>
      <c r="D36" s="14">
        <v>0.75944440000000002</v>
      </c>
      <c r="E36" s="14">
        <v>0.75944440000000002</v>
      </c>
      <c r="F36" s="14">
        <v>0.75944440000000002</v>
      </c>
      <c r="G36" s="16">
        <v>0.75944440000000002</v>
      </c>
    </row>
    <row r="37" spans="2:7" x14ac:dyDescent="0.25">
      <c r="B37" s="18" t="s">
        <v>20</v>
      </c>
      <c r="C37" s="15">
        <v>0.73088039999999999</v>
      </c>
      <c r="D37" s="14">
        <v>0.73088039999999999</v>
      </c>
      <c r="E37" s="14">
        <v>0.73088039999999999</v>
      </c>
      <c r="F37" s="14">
        <v>0.73088039999999999</v>
      </c>
      <c r="G37" s="16">
        <v>0.73088039999999999</v>
      </c>
    </row>
    <row r="38" spans="2:7" ht="15.75" thickBot="1" x14ac:dyDescent="0.3">
      <c r="B38" s="19" t="s">
        <v>17</v>
      </c>
      <c r="C38" s="36">
        <v>0.72027780000000008</v>
      </c>
      <c r="D38" s="37">
        <v>0.72027780000000008</v>
      </c>
      <c r="E38" s="37">
        <v>0.72027780000000008</v>
      </c>
      <c r="F38" s="37">
        <v>0.72027780000000008</v>
      </c>
      <c r="G38" s="38">
        <v>0.72027780000000008</v>
      </c>
    </row>
    <row r="39" spans="2:7" x14ac:dyDescent="0.25">
      <c r="G39" s="35"/>
    </row>
  </sheetData>
  <phoneticPr fontId="5" type="noConversion"/>
  <conditionalFormatting sqref="C8:G8">
    <cfRule type="colorScale" priority="68">
      <colorScale>
        <cfvo type="min"/>
        <cfvo type="max"/>
        <color rgb="FFFFEF9C"/>
        <color rgb="FF63BE7B"/>
      </colorScale>
    </cfRule>
  </conditionalFormatting>
  <conditionalFormatting sqref="C9:G9">
    <cfRule type="colorScale" priority="67">
      <colorScale>
        <cfvo type="min"/>
        <cfvo type="max"/>
        <color rgb="FFFFEF9C"/>
        <color rgb="FF63BE7B"/>
      </colorScale>
    </cfRule>
  </conditionalFormatting>
  <conditionalFormatting sqref="C10:G10">
    <cfRule type="colorScale" priority="66">
      <colorScale>
        <cfvo type="min"/>
        <cfvo type="max"/>
        <color rgb="FFFFEF9C"/>
        <color rgb="FF63BE7B"/>
      </colorScale>
    </cfRule>
  </conditionalFormatting>
  <conditionalFormatting sqref="C11:G11">
    <cfRule type="colorScale" priority="65">
      <colorScale>
        <cfvo type="min"/>
        <cfvo type="max"/>
        <color rgb="FFFFEF9C"/>
        <color rgb="FF63BE7B"/>
      </colorScale>
    </cfRule>
  </conditionalFormatting>
  <conditionalFormatting sqref="C17:G17">
    <cfRule type="colorScale" priority="56">
      <colorScale>
        <cfvo type="min"/>
        <cfvo type="max"/>
        <color rgb="FFFFEF9C"/>
        <color rgb="FF63BE7B"/>
      </colorScale>
    </cfRule>
  </conditionalFormatting>
  <conditionalFormatting sqref="C18:G18">
    <cfRule type="colorScale" priority="55">
      <colorScale>
        <cfvo type="min"/>
        <cfvo type="max"/>
        <color rgb="FFFFEF9C"/>
        <color rgb="FF63BE7B"/>
      </colorScale>
    </cfRule>
  </conditionalFormatting>
  <conditionalFormatting sqref="C19:G19">
    <cfRule type="colorScale" priority="54">
      <colorScale>
        <cfvo type="min"/>
        <cfvo type="max"/>
        <color rgb="FFFFEF9C"/>
        <color rgb="FF63BE7B"/>
      </colorScale>
    </cfRule>
  </conditionalFormatting>
  <conditionalFormatting sqref="C20:G20">
    <cfRule type="colorScale" priority="53">
      <colorScale>
        <cfvo type="min"/>
        <cfvo type="max"/>
        <color rgb="FFFFEF9C"/>
        <color rgb="FF63BE7B"/>
      </colorScale>
    </cfRule>
  </conditionalFormatting>
  <conditionalFormatting sqref="C35:G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C36:G36">
    <cfRule type="colorScale" priority="43">
      <colorScale>
        <cfvo type="min"/>
        <cfvo type="max"/>
        <color rgb="FFFFEF9C"/>
        <color rgb="FF63BE7B"/>
      </colorScale>
    </cfRule>
  </conditionalFormatting>
  <conditionalFormatting sqref="C37:G37">
    <cfRule type="colorScale" priority="42">
      <colorScale>
        <cfvo type="min"/>
        <cfvo type="max"/>
        <color rgb="FFFFEF9C"/>
        <color rgb="FF63BE7B"/>
      </colorScale>
    </cfRule>
  </conditionalFormatting>
  <conditionalFormatting sqref="C38:G38">
    <cfRule type="colorScale" priority="41">
      <colorScale>
        <cfvo type="min"/>
        <cfvo type="max"/>
        <color rgb="FFFFEF9C"/>
        <color rgb="FF63BE7B"/>
      </colorScale>
    </cfRule>
  </conditionalFormatting>
  <conditionalFormatting sqref="C26:G2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27:G27">
    <cfRule type="colorScale" priority="23">
      <colorScale>
        <cfvo type="min"/>
        <cfvo type="max"/>
        <color rgb="FFFFEF9C"/>
        <color rgb="FF63BE7B"/>
      </colorScale>
    </cfRule>
  </conditionalFormatting>
  <conditionalFormatting sqref="C28:G28">
    <cfRule type="colorScale" priority="22">
      <colorScale>
        <cfvo type="min"/>
        <cfvo type="max"/>
        <color rgb="FFFFEF9C"/>
        <color rgb="FF63BE7B"/>
      </colorScale>
    </cfRule>
  </conditionalFormatting>
  <conditionalFormatting sqref="C29:G29">
    <cfRule type="colorScale" priority="2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1A7C-AADF-4066-A55E-6010149BB2EB}">
  <dimension ref="C3:U18"/>
  <sheetViews>
    <sheetView showGridLines="0" topLeftCell="B1" zoomScaleNormal="100" workbookViewId="0">
      <selection activeCell="C4" sqref="C4"/>
    </sheetView>
  </sheetViews>
  <sheetFormatPr defaultRowHeight="15" x14ac:dyDescent="0.25"/>
  <cols>
    <col min="2" max="2" width="14.42578125" bestFit="1" customWidth="1"/>
    <col min="3" max="3" width="16.85546875" bestFit="1" customWidth="1"/>
    <col min="4" max="4" width="8" bestFit="1" customWidth="1"/>
    <col min="5" max="5" width="20.7109375" customWidth="1"/>
    <col min="6" max="6" width="7.28515625" bestFit="1" customWidth="1"/>
    <col min="7" max="7" width="1.28515625" customWidth="1"/>
    <col min="8" max="8" width="21.42578125" bestFit="1" customWidth="1"/>
    <col min="9" max="9" width="8" bestFit="1" customWidth="1"/>
    <col min="10" max="10" width="20.7109375" customWidth="1"/>
    <col min="11" max="11" width="7.28515625" bestFit="1" customWidth="1"/>
    <col min="12" max="12" width="1" customWidth="1"/>
    <col min="13" max="13" width="22.85546875" bestFit="1" customWidth="1"/>
    <col min="14" max="14" width="8" bestFit="1" customWidth="1"/>
    <col min="15" max="15" width="20.7109375" customWidth="1"/>
    <col min="16" max="16" width="7.28515625" bestFit="1" customWidth="1"/>
    <col min="17" max="17" width="1.140625" customWidth="1"/>
    <col min="18" max="18" width="27.28515625" bestFit="1" customWidth="1"/>
    <col min="19" max="19" width="8" bestFit="1" customWidth="1"/>
    <col min="20" max="20" width="20.7109375" customWidth="1"/>
    <col min="21" max="21" width="7.28515625" bestFit="1" customWidth="1"/>
  </cols>
  <sheetData>
    <row r="3" spans="3:21" x14ac:dyDescent="0.25">
      <c r="C3" s="55" t="s">
        <v>38</v>
      </c>
      <c r="D3" s="55" t="s">
        <v>3</v>
      </c>
      <c r="E3" s="55" t="s">
        <v>4</v>
      </c>
      <c r="F3" s="55" t="s">
        <v>7</v>
      </c>
      <c r="H3" s="55" t="s">
        <v>38</v>
      </c>
      <c r="I3" s="55" t="s">
        <v>3</v>
      </c>
      <c r="J3" s="55" t="s">
        <v>4</v>
      </c>
      <c r="K3" s="55" t="s">
        <v>7</v>
      </c>
      <c r="M3" s="55" t="s">
        <v>38</v>
      </c>
      <c r="N3" s="55" t="s">
        <v>3</v>
      </c>
      <c r="O3" s="55" t="s">
        <v>4</v>
      </c>
      <c r="P3" s="55" t="s">
        <v>7</v>
      </c>
      <c r="R3" s="55" t="s">
        <v>38</v>
      </c>
      <c r="S3" s="55" t="s">
        <v>3</v>
      </c>
      <c r="T3" s="55" t="s">
        <v>4</v>
      </c>
      <c r="U3" s="55" t="s">
        <v>7</v>
      </c>
    </row>
    <row r="4" spans="3:21" x14ac:dyDescent="0.25">
      <c r="C4" s="53" t="s">
        <v>84</v>
      </c>
      <c r="D4" s="53" t="s">
        <v>2</v>
      </c>
      <c r="E4" s="53" t="s">
        <v>5</v>
      </c>
      <c r="F4" s="53" t="s">
        <v>21</v>
      </c>
      <c r="H4" s="53" t="s">
        <v>87</v>
      </c>
      <c r="I4" s="53" t="s">
        <v>2</v>
      </c>
      <c r="J4" s="53" t="s">
        <v>24</v>
      </c>
      <c r="K4" s="53" t="s">
        <v>21</v>
      </c>
      <c r="M4" s="53" t="s">
        <v>114</v>
      </c>
      <c r="N4" s="53" t="s">
        <v>2</v>
      </c>
      <c r="O4" s="53" t="s">
        <v>16</v>
      </c>
      <c r="P4" s="53" t="s">
        <v>21</v>
      </c>
      <c r="R4" s="53" t="s">
        <v>117</v>
      </c>
      <c r="S4" s="53" t="s">
        <v>2</v>
      </c>
      <c r="T4" s="53" t="s">
        <v>25</v>
      </c>
      <c r="U4" s="53" t="s">
        <v>21</v>
      </c>
    </row>
    <row r="5" spans="3:21" x14ac:dyDescent="0.25">
      <c r="C5" s="53" t="s">
        <v>72</v>
      </c>
      <c r="D5" s="53" t="s">
        <v>2</v>
      </c>
      <c r="E5" s="53" t="s">
        <v>5</v>
      </c>
      <c r="F5" s="53" t="s">
        <v>12</v>
      </c>
      <c r="H5" s="53" t="s">
        <v>88</v>
      </c>
      <c r="I5" s="53" t="s">
        <v>2</v>
      </c>
      <c r="J5" s="53" t="s">
        <v>24</v>
      </c>
      <c r="K5" s="53" t="s">
        <v>12</v>
      </c>
      <c r="M5" s="53" t="s">
        <v>102</v>
      </c>
      <c r="N5" s="53" t="s">
        <v>2</v>
      </c>
      <c r="O5" s="53" t="s">
        <v>16</v>
      </c>
      <c r="P5" s="53" t="s">
        <v>12</v>
      </c>
      <c r="R5" s="53" t="s">
        <v>118</v>
      </c>
      <c r="S5" s="53" t="s">
        <v>2</v>
      </c>
      <c r="T5" s="53" t="s">
        <v>25</v>
      </c>
      <c r="U5" s="53" t="s">
        <v>12</v>
      </c>
    </row>
    <row r="6" spans="3:21" x14ac:dyDescent="0.25">
      <c r="C6" s="53" t="s">
        <v>73</v>
      </c>
      <c r="D6" s="53" t="s">
        <v>2</v>
      </c>
      <c r="E6" s="53" t="s">
        <v>5</v>
      </c>
      <c r="F6" s="53" t="s">
        <v>9</v>
      </c>
      <c r="H6" s="53" t="s">
        <v>89</v>
      </c>
      <c r="I6" s="53" t="s">
        <v>2</v>
      </c>
      <c r="J6" s="53" t="s">
        <v>24</v>
      </c>
      <c r="K6" s="53" t="s">
        <v>9</v>
      </c>
      <c r="M6" s="53" t="s">
        <v>103</v>
      </c>
      <c r="N6" s="53" t="s">
        <v>2</v>
      </c>
      <c r="O6" s="53" t="s">
        <v>16</v>
      </c>
      <c r="P6" s="53" t="s">
        <v>9</v>
      </c>
      <c r="R6" s="53" t="s">
        <v>119</v>
      </c>
      <c r="S6" s="53" t="s">
        <v>2</v>
      </c>
      <c r="T6" s="53" t="s">
        <v>25</v>
      </c>
      <c r="U6" s="53" t="s">
        <v>9</v>
      </c>
    </row>
    <row r="7" spans="3:21" x14ac:dyDescent="0.25">
      <c r="C7" s="53" t="s">
        <v>74</v>
      </c>
      <c r="D7" s="53" t="s">
        <v>2</v>
      </c>
      <c r="E7" s="53" t="s">
        <v>5</v>
      </c>
      <c r="F7" s="53" t="s">
        <v>10</v>
      </c>
      <c r="H7" s="53" t="s">
        <v>90</v>
      </c>
      <c r="I7" s="53" t="s">
        <v>2</v>
      </c>
      <c r="J7" s="53" t="s">
        <v>24</v>
      </c>
      <c r="K7" s="53" t="s">
        <v>10</v>
      </c>
      <c r="M7" s="53" t="s">
        <v>104</v>
      </c>
      <c r="N7" s="53" t="s">
        <v>2</v>
      </c>
      <c r="O7" s="53" t="s">
        <v>16</v>
      </c>
      <c r="P7" s="53" t="s">
        <v>10</v>
      </c>
      <c r="R7" s="53" t="s">
        <v>120</v>
      </c>
      <c r="S7" s="53" t="s">
        <v>2</v>
      </c>
      <c r="T7" s="53" t="s">
        <v>25</v>
      </c>
      <c r="U7" s="53" t="s">
        <v>10</v>
      </c>
    </row>
    <row r="8" spans="3:21" x14ac:dyDescent="0.25">
      <c r="C8" s="53" t="s">
        <v>75</v>
      </c>
      <c r="D8" s="53" t="s">
        <v>2</v>
      </c>
      <c r="E8" s="53" t="s">
        <v>5</v>
      </c>
      <c r="F8" s="53" t="s">
        <v>11</v>
      </c>
      <c r="H8" s="53" t="s">
        <v>91</v>
      </c>
      <c r="I8" s="53" t="s">
        <v>2</v>
      </c>
      <c r="J8" s="53" t="s">
        <v>24</v>
      </c>
      <c r="K8" s="53" t="s">
        <v>11</v>
      </c>
      <c r="M8" s="53" t="s">
        <v>105</v>
      </c>
      <c r="N8" s="53" t="s">
        <v>2</v>
      </c>
      <c r="O8" s="53" t="s">
        <v>16</v>
      </c>
      <c r="P8" s="53" t="s">
        <v>11</v>
      </c>
      <c r="R8" s="53" t="s">
        <v>121</v>
      </c>
      <c r="S8" s="53" t="s">
        <v>2</v>
      </c>
      <c r="T8" s="53" t="s">
        <v>25</v>
      </c>
      <c r="U8" s="53" t="s">
        <v>11</v>
      </c>
    </row>
    <row r="9" spans="3:21" x14ac:dyDescent="0.25">
      <c r="C9" s="53" t="s">
        <v>85</v>
      </c>
      <c r="D9" s="53" t="s">
        <v>22</v>
      </c>
      <c r="E9" s="53" t="s">
        <v>5</v>
      </c>
      <c r="F9" s="53" t="s">
        <v>21</v>
      </c>
      <c r="H9" s="53" t="s">
        <v>92</v>
      </c>
      <c r="I9" s="53" t="s">
        <v>22</v>
      </c>
      <c r="J9" s="53" t="s">
        <v>24</v>
      </c>
      <c r="K9" s="53" t="s">
        <v>21</v>
      </c>
      <c r="M9" s="53" t="s">
        <v>115</v>
      </c>
      <c r="N9" s="53" t="s">
        <v>22</v>
      </c>
      <c r="O9" s="53" t="s">
        <v>16</v>
      </c>
      <c r="P9" s="53" t="s">
        <v>21</v>
      </c>
      <c r="R9" s="53" t="s">
        <v>122</v>
      </c>
      <c r="S9" s="53" t="s">
        <v>22</v>
      </c>
      <c r="T9" s="53" t="s">
        <v>25</v>
      </c>
      <c r="U9" s="53" t="s">
        <v>21</v>
      </c>
    </row>
    <row r="10" spans="3:21" x14ac:dyDescent="0.25">
      <c r="C10" s="53" t="s">
        <v>76</v>
      </c>
      <c r="D10" s="53" t="s">
        <v>22</v>
      </c>
      <c r="E10" s="53" t="s">
        <v>5</v>
      </c>
      <c r="F10" s="53" t="s">
        <v>12</v>
      </c>
      <c r="H10" s="53" t="s">
        <v>93</v>
      </c>
      <c r="I10" s="53" t="s">
        <v>22</v>
      </c>
      <c r="J10" s="53" t="s">
        <v>24</v>
      </c>
      <c r="K10" s="53" t="s">
        <v>12</v>
      </c>
      <c r="M10" s="53" t="s">
        <v>106</v>
      </c>
      <c r="N10" s="53" t="s">
        <v>22</v>
      </c>
      <c r="O10" s="53" t="s">
        <v>16</v>
      </c>
      <c r="P10" s="53" t="s">
        <v>12</v>
      </c>
      <c r="R10" s="53" t="s">
        <v>123</v>
      </c>
      <c r="S10" s="53" t="s">
        <v>22</v>
      </c>
      <c r="T10" s="53" t="s">
        <v>25</v>
      </c>
      <c r="U10" s="53" t="s">
        <v>12</v>
      </c>
    </row>
    <row r="11" spans="3:21" x14ac:dyDescent="0.25">
      <c r="C11" s="53" t="s">
        <v>77</v>
      </c>
      <c r="D11" s="53" t="s">
        <v>22</v>
      </c>
      <c r="E11" s="53" t="s">
        <v>5</v>
      </c>
      <c r="F11" s="53" t="s">
        <v>9</v>
      </c>
      <c r="H11" s="53" t="s">
        <v>94</v>
      </c>
      <c r="I11" s="53" t="s">
        <v>22</v>
      </c>
      <c r="J11" s="53" t="s">
        <v>24</v>
      </c>
      <c r="K11" s="53" t="s">
        <v>9</v>
      </c>
      <c r="M11" s="53" t="s">
        <v>107</v>
      </c>
      <c r="N11" s="53" t="s">
        <v>22</v>
      </c>
      <c r="O11" s="53" t="s">
        <v>16</v>
      </c>
      <c r="P11" s="53" t="s">
        <v>9</v>
      </c>
      <c r="R11" s="53" t="s">
        <v>124</v>
      </c>
      <c r="S11" s="53" t="s">
        <v>22</v>
      </c>
      <c r="T11" s="53" t="s">
        <v>25</v>
      </c>
      <c r="U11" s="53" t="s">
        <v>9</v>
      </c>
    </row>
    <row r="12" spans="3:21" x14ac:dyDescent="0.25">
      <c r="C12" s="53" t="s">
        <v>78</v>
      </c>
      <c r="D12" s="53" t="s">
        <v>22</v>
      </c>
      <c r="E12" s="53" t="s">
        <v>5</v>
      </c>
      <c r="F12" s="53" t="s">
        <v>10</v>
      </c>
      <c r="H12" s="53" t="s">
        <v>95</v>
      </c>
      <c r="I12" s="53" t="s">
        <v>22</v>
      </c>
      <c r="J12" s="53" t="s">
        <v>24</v>
      </c>
      <c r="K12" s="53" t="s">
        <v>10</v>
      </c>
      <c r="M12" s="53" t="s">
        <v>108</v>
      </c>
      <c r="N12" s="53" t="s">
        <v>22</v>
      </c>
      <c r="O12" s="53" t="s">
        <v>16</v>
      </c>
      <c r="P12" s="53" t="s">
        <v>10</v>
      </c>
      <c r="R12" s="53" t="s">
        <v>125</v>
      </c>
      <c r="S12" s="53" t="s">
        <v>22</v>
      </c>
      <c r="T12" s="53" t="s">
        <v>25</v>
      </c>
      <c r="U12" s="53" t="s">
        <v>10</v>
      </c>
    </row>
    <row r="13" spans="3:21" x14ac:dyDescent="0.25">
      <c r="C13" s="53" t="s">
        <v>79</v>
      </c>
      <c r="D13" s="53" t="s">
        <v>22</v>
      </c>
      <c r="E13" s="53" t="s">
        <v>5</v>
      </c>
      <c r="F13" s="53" t="s">
        <v>11</v>
      </c>
      <c r="H13" s="53" t="s">
        <v>96</v>
      </c>
      <c r="I13" s="53" t="s">
        <v>22</v>
      </c>
      <c r="J13" s="53" t="s">
        <v>24</v>
      </c>
      <c r="K13" s="53" t="s">
        <v>11</v>
      </c>
      <c r="M13" s="53" t="s">
        <v>109</v>
      </c>
      <c r="N13" s="53" t="s">
        <v>22</v>
      </c>
      <c r="O13" s="53" t="s">
        <v>16</v>
      </c>
      <c r="P13" s="53" t="s">
        <v>11</v>
      </c>
      <c r="R13" s="53" t="s">
        <v>126</v>
      </c>
      <c r="S13" s="53" t="s">
        <v>22</v>
      </c>
      <c r="T13" s="53" t="s">
        <v>25</v>
      </c>
      <c r="U13" s="53" t="s">
        <v>11</v>
      </c>
    </row>
    <row r="14" spans="3:21" x14ac:dyDescent="0.25">
      <c r="C14" s="53" t="s">
        <v>86</v>
      </c>
      <c r="D14" s="53" t="s">
        <v>23</v>
      </c>
      <c r="E14" s="53" t="s">
        <v>5</v>
      </c>
      <c r="F14" s="53" t="s">
        <v>21</v>
      </c>
      <c r="H14" s="53" t="s">
        <v>97</v>
      </c>
      <c r="I14" s="53" t="s">
        <v>23</v>
      </c>
      <c r="J14" s="53" t="s">
        <v>24</v>
      </c>
      <c r="K14" s="53" t="s">
        <v>21</v>
      </c>
      <c r="M14" s="53" t="s">
        <v>116</v>
      </c>
      <c r="N14" s="53" t="s">
        <v>23</v>
      </c>
      <c r="O14" s="53" t="s">
        <v>16</v>
      </c>
      <c r="P14" s="53" t="s">
        <v>21</v>
      </c>
      <c r="R14" s="53" t="s">
        <v>127</v>
      </c>
      <c r="S14" s="53" t="s">
        <v>23</v>
      </c>
      <c r="T14" s="53" t="s">
        <v>25</v>
      </c>
      <c r="U14" s="53" t="s">
        <v>21</v>
      </c>
    </row>
    <row r="15" spans="3:21" x14ac:dyDescent="0.25">
      <c r="C15" s="53" t="s">
        <v>80</v>
      </c>
      <c r="D15" s="53" t="s">
        <v>23</v>
      </c>
      <c r="E15" s="53" t="s">
        <v>5</v>
      </c>
      <c r="F15" s="53" t="s">
        <v>12</v>
      </c>
      <c r="H15" s="53" t="s">
        <v>98</v>
      </c>
      <c r="I15" s="53" t="s">
        <v>23</v>
      </c>
      <c r="J15" s="53" t="s">
        <v>24</v>
      </c>
      <c r="K15" s="53" t="s">
        <v>12</v>
      </c>
      <c r="M15" s="53" t="s">
        <v>110</v>
      </c>
      <c r="N15" s="53" t="s">
        <v>23</v>
      </c>
      <c r="O15" s="53" t="s">
        <v>16</v>
      </c>
      <c r="P15" s="53" t="s">
        <v>12</v>
      </c>
      <c r="R15" s="53" t="s">
        <v>128</v>
      </c>
      <c r="S15" s="53" t="s">
        <v>23</v>
      </c>
      <c r="T15" s="53" t="s">
        <v>25</v>
      </c>
      <c r="U15" s="53" t="s">
        <v>12</v>
      </c>
    </row>
    <row r="16" spans="3:21" x14ac:dyDescent="0.25">
      <c r="C16" s="53" t="s">
        <v>81</v>
      </c>
      <c r="D16" s="53" t="s">
        <v>23</v>
      </c>
      <c r="E16" s="53" t="s">
        <v>5</v>
      </c>
      <c r="F16" s="53" t="s">
        <v>9</v>
      </c>
      <c r="H16" s="53" t="s">
        <v>99</v>
      </c>
      <c r="I16" s="53" t="s">
        <v>23</v>
      </c>
      <c r="J16" s="53" t="s">
        <v>24</v>
      </c>
      <c r="K16" s="53" t="s">
        <v>9</v>
      </c>
      <c r="M16" s="53" t="s">
        <v>111</v>
      </c>
      <c r="N16" s="53" t="s">
        <v>23</v>
      </c>
      <c r="O16" s="53" t="s">
        <v>16</v>
      </c>
      <c r="P16" s="53" t="s">
        <v>9</v>
      </c>
      <c r="R16" s="53" t="s">
        <v>129</v>
      </c>
      <c r="S16" s="53" t="s">
        <v>23</v>
      </c>
      <c r="T16" s="53" t="s">
        <v>25</v>
      </c>
      <c r="U16" s="53" t="s">
        <v>9</v>
      </c>
    </row>
    <row r="17" spans="3:21" x14ac:dyDescent="0.25">
      <c r="C17" s="53" t="s">
        <v>82</v>
      </c>
      <c r="D17" s="53" t="s">
        <v>23</v>
      </c>
      <c r="E17" s="53" t="s">
        <v>5</v>
      </c>
      <c r="F17" s="53" t="s">
        <v>10</v>
      </c>
      <c r="H17" s="53" t="s">
        <v>100</v>
      </c>
      <c r="I17" s="53" t="s">
        <v>23</v>
      </c>
      <c r="J17" s="53" t="s">
        <v>24</v>
      </c>
      <c r="K17" s="53" t="s">
        <v>10</v>
      </c>
      <c r="M17" s="53" t="s">
        <v>112</v>
      </c>
      <c r="N17" s="53" t="s">
        <v>23</v>
      </c>
      <c r="O17" s="53" t="s">
        <v>16</v>
      </c>
      <c r="P17" s="53" t="s">
        <v>10</v>
      </c>
      <c r="R17" s="53" t="s">
        <v>130</v>
      </c>
      <c r="S17" s="53" t="s">
        <v>23</v>
      </c>
      <c r="T17" s="53" t="s">
        <v>25</v>
      </c>
      <c r="U17" s="53" t="s">
        <v>10</v>
      </c>
    </row>
    <row r="18" spans="3:21" x14ac:dyDescent="0.25">
      <c r="C18" s="44" t="s">
        <v>83</v>
      </c>
      <c r="D18" s="44" t="s">
        <v>23</v>
      </c>
      <c r="E18" s="44" t="s">
        <v>5</v>
      </c>
      <c r="F18" s="44" t="s">
        <v>11</v>
      </c>
      <c r="H18" s="44" t="s">
        <v>101</v>
      </c>
      <c r="I18" s="44" t="s">
        <v>23</v>
      </c>
      <c r="J18" s="44" t="s">
        <v>24</v>
      </c>
      <c r="K18" s="44" t="s">
        <v>11</v>
      </c>
      <c r="M18" s="44" t="s">
        <v>113</v>
      </c>
      <c r="N18" s="44" t="s">
        <v>23</v>
      </c>
      <c r="O18" s="44" t="s">
        <v>16</v>
      </c>
      <c r="P18" s="44" t="s">
        <v>11</v>
      </c>
      <c r="R18" s="44" t="s">
        <v>131</v>
      </c>
      <c r="S18" s="44" t="s">
        <v>23</v>
      </c>
      <c r="T18" s="44" t="s">
        <v>25</v>
      </c>
      <c r="U18" s="44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BD5D-21A0-4460-A026-6FF0C59D2A75}">
  <dimension ref="C3:Y47"/>
  <sheetViews>
    <sheetView showGridLines="0" topLeftCell="K1" zoomScale="145" zoomScaleNormal="145" workbookViewId="0">
      <selection activeCell="V29" sqref="V29"/>
    </sheetView>
  </sheetViews>
  <sheetFormatPr defaultRowHeight="15" x14ac:dyDescent="0.25"/>
  <cols>
    <col min="4" max="6" width="10.42578125" bestFit="1" customWidth="1"/>
    <col min="7" max="7" width="12.5703125" bestFit="1" customWidth="1"/>
    <col min="8" max="8" width="16.140625" bestFit="1" customWidth="1"/>
    <col min="13" max="13" width="18.7109375" bestFit="1" customWidth="1"/>
    <col min="14" max="14" width="7.28515625" style="1" bestFit="1" customWidth="1"/>
    <col min="15" max="15" width="12" bestFit="1" customWidth="1"/>
    <col min="16" max="16" width="10" bestFit="1" customWidth="1"/>
    <col min="17" max="17" width="10.85546875" customWidth="1"/>
    <col min="18" max="18" width="8.85546875" style="1" bestFit="1" customWidth="1"/>
    <col min="19" max="20" width="8.28515625" style="1" customWidth="1"/>
    <col min="24" max="24" width="4.42578125" style="1" bestFit="1" customWidth="1"/>
    <col min="25" max="25" width="11.85546875" style="1" bestFit="1" customWidth="1"/>
  </cols>
  <sheetData>
    <row r="3" spans="3:25" ht="15.75" thickBot="1" x14ac:dyDescent="0.3">
      <c r="C3" s="13"/>
      <c r="D3" s="13"/>
      <c r="E3" s="13"/>
      <c r="F3" s="13"/>
      <c r="M3" s="7"/>
      <c r="N3" s="7"/>
      <c r="O3" s="7"/>
      <c r="P3" s="7"/>
      <c r="Q3" s="7"/>
      <c r="R3" s="7"/>
      <c r="S3" s="7"/>
      <c r="T3" s="7"/>
    </row>
    <row r="4" spans="3:25" ht="15.75" thickBot="1" x14ac:dyDescent="0.3">
      <c r="C4" s="30" t="s">
        <v>3</v>
      </c>
      <c r="D4" s="20" t="s">
        <v>2</v>
      </c>
      <c r="E4" s="21" t="s">
        <v>22</v>
      </c>
      <c r="F4" s="22" t="s">
        <v>23</v>
      </c>
      <c r="M4" s="55" t="s">
        <v>48</v>
      </c>
      <c r="N4" s="55" t="s">
        <v>7</v>
      </c>
      <c r="O4" s="55" t="s">
        <v>2</v>
      </c>
      <c r="P4" s="55" t="s">
        <v>22</v>
      </c>
      <c r="Q4" s="55" t="s">
        <v>23</v>
      </c>
      <c r="R4" s="66" t="s">
        <v>47</v>
      </c>
      <c r="S4" s="66"/>
      <c r="T4" s="66"/>
      <c r="X4" s="73" t="s">
        <v>44</v>
      </c>
      <c r="Y4" s="56" t="s">
        <v>71</v>
      </c>
    </row>
    <row r="5" spans="3:25" ht="15.75" thickTop="1" x14ac:dyDescent="0.25">
      <c r="C5" s="31" t="s">
        <v>4</v>
      </c>
      <c r="D5" s="23" t="s">
        <v>5</v>
      </c>
      <c r="E5" s="24" t="s">
        <v>5</v>
      </c>
      <c r="F5" s="25" t="s">
        <v>5</v>
      </c>
      <c r="M5" s="53" t="s">
        <v>5</v>
      </c>
      <c r="N5" s="53" t="s">
        <v>21</v>
      </c>
      <c r="O5" s="53">
        <v>0.90193860000000003</v>
      </c>
      <c r="P5" s="53">
        <v>0.74027779999999999</v>
      </c>
      <c r="Q5" s="53">
        <v>0.91792300000000004</v>
      </c>
      <c r="R5" s="54">
        <f t="shared" ref="R5:R6" si="0">_xlfn.RANK.AVG(O5,$O5:$Q5)</f>
        <v>2</v>
      </c>
      <c r="S5" s="54">
        <f t="shared" ref="S5:S6" si="1">_xlfn.RANK.AVG(P5,$O5:$Q5)</f>
        <v>3</v>
      </c>
      <c r="T5" s="54">
        <f t="shared" ref="T5:T6" si="2">_xlfn.RANK.AVG(Q5,$O5:$Q5)</f>
        <v>1</v>
      </c>
      <c r="X5" s="54">
        <v>2</v>
      </c>
      <c r="Y5" s="54" t="s">
        <v>21</v>
      </c>
    </row>
    <row r="6" spans="3:25" ht="15.75" thickBot="1" x14ac:dyDescent="0.3">
      <c r="C6" s="32" t="s">
        <v>7</v>
      </c>
      <c r="D6" s="26" t="s">
        <v>21</v>
      </c>
      <c r="E6" s="27" t="s">
        <v>21</v>
      </c>
      <c r="F6" s="33" t="s">
        <v>21</v>
      </c>
      <c r="M6" s="53" t="s">
        <v>5</v>
      </c>
      <c r="N6" s="53" t="s">
        <v>12</v>
      </c>
      <c r="O6" s="53">
        <v>0.90443239999999991</v>
      </c>
      <c r="P6" s="53">
        <v>0.74027779999999999</v>
      </c>
      <c r="Q6" s="53">
        <v>0.92733220000000005</v>
      </c>
      <c r="R6" s="54">
        <f t="shared" si="0"/>
        <v>2</v>
      </c>
      <c r="S6" s="54">
        <f t="shared" si="1"/>
        <v>3</v>
      </c>
      <c r="T6" s="54">
        <f t="shared" si="2"/>
        <v>1</v>
      </c>
      <c r="X6" s="54">
        <v>3</v>
      </c>
      <c r="Y6" s="74">
        <v>6</v>
      </c>
    </row>
    <row r="7" spans="3:25" ht="16.5" thickTop="1" thickBot="1" x14ac:dyDescent="0.3">
      <c r="C7" s="19" t="s">
        <v>17</v>
      </c>
      <c r="D7" s="36">
        <v>0.90193860000000003</v>
      </c>
      <c r="E7" s="37">
        <v>0.74027779999999999</v>
      </c>
      <c r="F7" s="38">
        <v>0.91792300000000004</v>
      </c>
      <c r="H7" s="39">
        <f t="shared" ref="H7" si="3">_xlfn.RANK.AVG(D7,$D7:$F7)</f>
        <v>2</v>
      </c>
      <c r="I7" s="39">
        <f t="shared" ref="I7" si="4">_xlfn.RANK.AVG(E7,$D7:$F7)</f>
        <v>3</v>
      </c>
      <c r="J7" s="39">
        <f t="shared" ref="J7" si="5">_xlfn.RANK.AVG(F7,$D7:$F7)</f>
        <v>1</v>
      </c>
      <c r="M7" s="53" t="s">
        <v>5</v>
      </c>
      <c r="N7" s="53" t="s">
        <v>9</v>
      </c>
      <c r="O7" s="53">
        <v>0.90635940000000004</v>
      </c>
      <c r="P7" s="53">
        <v>0.74027779999999999</v>
      </c>
      <c r="Q7" s="53">
        <v>0.92517859999999996</v>
      </c>
      <c r="R7" s="54">
        <f>_xlfn.RANK.AVG(O7,$O7:$Q7)</f>
        <v>2</v>
      </c>
      <c r="S7" s="54">
        <f>_xlfn.RANK.AVG(P7,$O7:$Q7)</f>
        <v>3</v>
      </c>
      <c r="T7" s="54">
        <f>_xlfn.RANK.AVG(Q7,$O7:$Q7)</f>
        <v>1</v>
      </c>
      <c r="X7" s="54">
        <v>4</v>
      </c>
      <c r="Y7" s="74">
        <v>6.5</v>
      </c>
    </row>
    <row r="8" spans="3:25" x14ac:dyDescent="0.25">
      <c r="C8" s="13"/>
      <c r="D8" s="13"/>
      <c r="E8" s="13"/>
      <c r="F8" s="13"/>
      <c r="H8" s="39"/>
      <c r="I8" s="39"/>
      <c r="J8" s="39"/>
      <c r="M8" s="53" t="s">
        <v>5</v>
      </c>
      <c r="N8" s="53" t="s">
        <v>10</v>
      </c>
      <c r="O8" s="53">
        <v>0.90307179999999998</v>
      </c>
      <c r="P8" s="53">
        <v>0.74027779999999999</v>
      </c>
      <c r="Q8" s="53">
        <v>0.92495179999999999</v>
      </c>
      <c r="R8" s="54">
        <f t="shared" ref="R8:R24" si="6">_xlfn.RANK.AVG(O8,$O8:$Q8)</f>
        <v>2</v>
      </c>
      <c r="S8" s="54">
        <f t="shared" ref="S8:S24" si="7">_xlfn.RANK.AVG(P8,$O8:$Q8)</f>
        <v>3</v>
      </c>
      <c r="T8" s="54">
        <f t="shared" ref="T8:T24" si="8">_xlfn.RANK.AVG(Q8,$O8:$Q8)</f>
        <v>1</v>
      </c>
      <c r="X8" s="54">
        <v>5</v>
      </c>
      <c r="Y8" s="74">
        <v>6.4</v>
      </c>
    </row>
    <row r="9" spans="3:25" ht="15.75" thickBot="1" x14ac:dyDescent="0.3">
      <c r="C9" s="13"/>
      <c r="D9" s="13"/>
      <c r="E9" s="13"/>
      <c r="F9" s="13"/>
      <c r="H9" s="39"/>
      <c r="I9" s="39"/>
      <c r="J9" s="39"/>
      <c r="M9" s="53" t="s">
        <v>5</v>
      </c>
      <c r="N9" s="53" t="s">
        <v>11</v>
      </c>
      <c r="O9" s="53">
        <v>0.90329899999999996</v>
      </c>
      <c r="P9" s="53">
        <v>0.74027779999999999</v>
      </c>
      <c r="Q9" s="53">
        <v>0.92551859999999997</v>
      </c>
      <c r="R9" s="54">
        <f t="shared" si="6"/>
        <v>2</v>
      </c>
      <c r="S9" s="54">
        <f t="shared" si="7"/>
        <v>3</v>
      </c>
      <c r="T9" s="54">
        <f t="shared" si="8"/>
        <v>1</v>
      </c>
      <c r="X9" s="54">
        <v>6</v>
      </c>
      <c r="Y9" s="74">
        <v>7</v>
      </c>
    </row>
    <row r="10" spans="3:25" ht="15.75" thickBot="1" x14ac:dyDescent="0.3">
      <c r="C10" s="30" t="s">
        <v>3</v>
      </c>
      <c r="D10" s="20" t="s">
        <v>2</v>
      </c>
      <c r="E10" s="21" t="s">
        <v>22</v>
      </c>
      <c r="F10" s="22" t="s">
        <v>23</v>
      </c>
      <c r="H10" s="39"/>
      <c r="I10" s="39"/>
      <c r="J10" s="39"/>
      <c r="M10" s="53" t="s">
        <v>24</v>
      </c>
      <c r="N10" s="53" t="s">
        <v>21</v>
      </c>
      <c r="O10" s="53">
        <v>0.88799419999999996</v>
      </c>
      <c r="P10" s="53">
        <v>0.71579099999999996</v>
      </c>
      <c r="Q10" s="53">
        <v>0.90681319999999987</v>
      </c>
      <c r="R10" s="54">
        <f t="shared" si="6"/>
        <v>2</v>
      </c>
      <c r="S10" s="54">
        <f t="shared" si="7"/>
        <v>3</v>
      </c>
      <c r="T10" s="54">
        <f t="shared" si="8"/>
        <v>1</v>
      </c>
      <c r="X10" s="54">
        <v>7</v>
      </c>
      <c r="Y10" s="74">
        <v>7.1429999999999998</v>
      </c>
    </row>
    <row r="11" spans="3:25" ht="15.75" customHeight="1" thickTop="1" x14ac:dyDescent="0.25">
      <c r="C11" s="31" t="s">
        <v>4</v>
      </c>
      <c r="D11" s="23" t="s">
        <v>24</v>
      </c>
      <c r="E11" s="24" t="s">
        <v>24</v>
      </c>
      <c r="F11" s="25" t="s">
        <v>24</v>
      </c>
      <c r="H11" s="39"/>
      <c r="I11" s="39"/>
      <c r="J11" s="39"/>
      <c r="M11" s="53" t="s">
        <v>24</v>
      </c>
      <c r="N11" s="53" t="s">
        <v>12</v>
      </c>
      <c r="O11" s="53">
        <v>0.89570299999999992</v>
      </c>
      <c r="P11" s="53">
        <v>0.71579099999999996</v>
      </c>
      <c r="Q11" s="53">
        <v>0.91894360000000008</v>
      </c>
      <c r="R11" s="54">
        <f t="shared" si="6"/>
        <v>2</v>
      </c>
      <c r="S11" s="54">
        <f t="shared" si="7"/>
        <v>3</v>
      </c>
      <c r="T11" s="54">
        <f t="shared" si="8"/>
        <v>1</v>
      </c>
      <c r="X11" s="54">
        <v>8</v>
      </c>
      <c r="Y11" s="74">
        <v>6.25</v>
      </c>
    </row>
    <row r="12" spans="3:25" ht="15.75" thickBot="1" x14ac:dyDescent="0.3">
      <c r="C12" s="32" t="s">
        <v>7</v>
      </c>
      <c r="D12" s="26" t="s">
        <v>21</v>
      </c>
      <c r="E12" s="27" t="s">
        <v>21</v>
      </c>
      <c r="F12" s="33" t="s">
        <v>21</v>
      </c>
      <c r="H12" s="39"/>
      <c r="I12" s="39"/>
      <c r="J12" s="39"/>
      <c r="M12" s="53" t="s">
        <v>24</v>
      </c>
      <c r="N12" s="53" t="s">
        <v>9</v>
      </c>
      <c r="O12" s="53">
        <v>0.89490960000000008</v>
      </c>
      <c r="P12" s="53">
        <v>0.71579099999999996</v>
      </c>
      <c r="Q12" s="53">
        <v>0.91656260000000001</v>
      </c>
      <c r="R12" s="54">
        <f t="shared" si="6"/>
        <v>2</v>
      </c>
      <c r="S12" s="54">
        <f t="shared" si="7"/>
        <v>3</v>
      </c>
      <c r="T12" s="54">
        <f t="shared" si="8"/>
        <v>1</v>
      </c>
      <c r="X12" s="54">
        <v>9</v>
      </c>
      <c r="Y12" s="74">
        <v>6.2220000000000004</v>
      </c>
    </row>
    <row r="13" spans="3:25" ht="16.5" thickTop="1" thickBot="1" x14ac:dyDescent="0.3">
      <c r="C13" s="19" t="s">
        <v>17</v>
      </c>
      <c r="D13" s="36">
        <v>0.88799419999999996</v>
      </c>
      <c r="E13" s="37">
        <v>0.71579099999999996</v>
      </c>
      <c r="F13" s="38">
        <v>0.90681319999999987</v>
      </c>
      <c r="H13" s="39">
        <f t="shared" ref="H13" si="9">_xlfn.RANK.AVG(D13,$D13:$F13)</f>
        <v>2</v>
      </c>
      <c r="I13" s="39">
        <f t="shared" ref="I13" si="10">_xlfn.RANK.AVG(E13,$D13:$F13)</f>
        <v>3</v>
      </c>
      <c r="J13" s="39">
        <f t="shared" ref="J13" si="11">_xlfn.RANK.AVG(F13,$D13:$F13)</f>
        <v>1</v>
      </c>
      <c r="M13" s="53" t="s">
        <v>24</v>
      </c>
      <c r="N13" s="53" t="s">
        <v>10</v>
      </c>
      <c r="O13" s="53">
        <v>0.89026159999999999</v>
      </c>
      <c r="P13" s="53">
        <v>0.71579099999999996</v>
      </c>
      <c r="Q13" s="53">
        <v>0.91996359999999999</v>
      </c>
      <c r="R13" s="54">
        <f t="shared" si="6"/>
        <v>2</v>
      </c>
      <c r="S13" s="54">
        <f t="shared" si="7"/>
        <v>3</v>
      </c>
      <c r="T13" s="54">
        <f t="shared" si="8"/>
        <v>1</v>
      </c>
      <c r="X13" s="54">
        <v>10</v>
      </c>
      <c r="Y13" s="74">
        <v>6.2</v>
      </c>
    </row>
    <row r="14" spans="3:25" x14ac:dyDescent="0.25">
      <c r="C14" s="13"/>
      <c r="D14" s="13"/>
      <c r="E14" s="13"/>
      <c r="F14" s="13"/>
      <c r="H14" s="39"/>
      <c r="I14" s="39"/>
      <c r="J14" s="39"/>
      <c r="M14" s="53" t="s">
        <v>24</v>
      </c>
      <c r="N14" s="53" t="s">
        <v>11</v>
      </c>
      <c r="O14" s="53">
        <v>0.88720080000000012</v>
      </c>
      <c r="P14" s="53">
        <v>0.71579099999999996</v>
      </c>
      <c r="Q14" s="53">
        <v>0.91338859999999999</v>
      </c>
      <c r="R14" s="54">
        <f t="shared" si="6"/>
        <v>2</v>
      </c>
      <c r="S14" s="54">
        <f t="shared" si="7"/>
        <v>3</v>
      </c>
      <c r="T14" s="54">
        <f t="shared" si="8"/>
        <v>1</v>
      </c>
      <c r="X14" s="54">
        <v>11</v>
      </c>
      <c r="Y14" s="74">
        <v>6.5449999999999999</v>
      </c>
    </row>
    <row r="15" spans="3:25" ht="15.75" thickBot="1" x14ac:dyDescent="0.3">
      <c r="C15" s="13"/>
      <c r="D15" s="13"/>
      <c r="E15" s="13"/>
      <c r="F15" s="13"/>
      <c r="H15" s="39"/>
      <c r="I15" s="39"/>
      <c r="J15" s="39"/>
      <c r="M15" s="53" t="s">
        <v>16</v>
      </c>
      <c r="N15" s="53" t="s">
        <v>21</v>
      </c>
      <c r="O15" s="53">
        <v>0.88819439999999994</v>
      </c>
      <c r="P15" s="53">
        <v>0.72041659999999985</v>
      </c>
      <c r="Q15" s="53">
        <v>0.88152800000000009</v>
      </c>
      <c r="R15" s="54">
        <f t="shared" si="6"/>
        <v>1</v>
      </c>
      <c r="S15" s="54">
        <f t="shared" si="7"/>
        <v>3</v>
      </c>
      <c r="T15" s="54">
        <f t="shared" si="8"/>
        <v>2</v>
      </c>
      <c r="X15" s="54">
        <v>12</v>
      </c>
      <c r="Y15" s="74">
        <v>6.5</v>
      </c>
    </row>
    <row r="16" spans="3:25" ht="15.75" thickBot="1" x14ac:dyDescent="0.3">
      <c r="C16" s="30" t="s">
        <v>3</v>
      </c>
      <c r="D16" s="20" t="s">
        <v>2</v>
      </c>
      <c r="E16" s="21" t="s">
        <v>22</v>
      </c>
      <c r="F16" s="22" t="s">
        <v>23</v>
      </c>
      <c r="H16" s="39"/>
      <c r="I16" s="39"/>
      <c r="J16" s="39"/>
      <c r="M16" s="53" t="s">
        <v>16</v>
      </c>
      <c r="N16" s="53" t="s">
        <v>12</v>
      </c>
      <c r="O16" s="53">
        <v>0.88847220000000005</v>
      </c>
      <c r="P16" s="53">
        <v>0.72041659999999985</v>
      </c>
      <c r="Q16" s="53">
        <v>0.87888860000000002</v>
      </c>
      <c r="R16" s="54">
        <f t="shared" si="6"/>
        <v>1</v>
      </c>
      <c r="S16" s="54">
        <f t="shared" si="7"/>
        <v>3</v>
      </c>
      <c r="T16" s="54">
        <f t="shared" si="8"/>
        <v>2</v>
      </c>
      <c r="X16" s="54">
        <v>13</v>
      </c>
      <c r="Y16" s="74">
        <v>6.6150000000000002</v>
      </c>
    </row>
    <row r="17" spans="3:25" ht="13.5" customHeight="1" thickTop="1" x14ac:dyDescent="0.25">
      <c r="C17" s="31" t="s">
        <v>4</v>
      </c>
      <c r="D17" s="23" t="s">
        <v>16</v>
      </c>
      <c r="E17" s="24" t="s">
        <v>16</v>
      </c>
      <c r="F17" s="25" t="s">
        <v>16</v>
      </c>
      <c r="H17" s="39"/>
      <c r="I17" s="39"/>
      <c r="J17" s="39"/>
      <c r="M17" s="53" t="s">
        <v>16</v>
      </c>
      <c r="N17" s="53" t="s">
        <v>9</v>
      </c>
      <c r="O17" s="53">
        <v>0.88944440000000002</v>
      </c>
      <c r="P17" s="53">
        <v>0.72041659999999985</v>
      </c>
      <c r="Q17" s="53">
        <v>0.88194440000000007</v>
      </c>
      <c r="R17" s="54">
        <f t="shared" si="6"/>
        <v>1</v>
      </c>
      <c r="S17" s="54">
        <f t="shared" si="7"/>
        <v>3</v>
      </c>
      <c r="T17" s="54">
        <f t="shared" si="8"/>
        <v>2</v>
      </c>
      <c r="X17" s="54">
        <v>14</v>
      </c>
      <c r="Y17" s="74">
        <v>6.1429999999999998</v>
      </c>
    </row>
    <row r="18" spans="3:25" ht="15.75" thickBot="1" x14ac:dyDescent="0.3">
      <c r="C18" s="32" t="s">
        <v>7</v>
      </c>
      <c r="D18" s="26" t="s">
        <v>21</v>
      </c>
      <c r="E18" s="27" t="s">
        <v>21</v>
      </c>
      <c r="F18" s="33" t="s">
        <v>21</v>
      </c>
      <c r="H18" s="39"/>
      <c r="I18" s="39"/>
      <c r="J18" s="39"/>
      <c r="M18" s="53" t="s">
        <v>16</v>
      </c>
      <c r="N18" s="53" t="s">
        <v>10</v>
      </c>
      <c r="O18" s="53">
        <v>0.88819459999999995</v>
      </c>
      <c r="P18" s="53">
        <v>0.72041659999999985</v>
      </c>
      <c r="Q18" s="53">
        <v>0.88305559999999994</v>
      </c>
      <c r="R18" s="54">
        <f t="shared" si="6"/>
        <v>1</v>
      </c>
      <c r="S18" s="54">
        <f t="shared" si="7"/>
        <v>3</v>
      </c>
      <c r="T18" s="54">
        <f t="shared" si="8"/>
        <v>2</v>
      </c>
      <c r="X18" s="54">
        <v>15</v>
      </c>
      <c r="Y18" s="74">
        <v>6.4</v>
      </c>
    </row>
    <row r="19" spans="3:25" ht="16.5" thickTop="1" thickBot="1" x14ac:dyDescent="0.3">
      <c r="C19" s="19" t="s">
        <v>17</v>
      </c>
      <c r="D19" s="36">
        <v>0.88819439999999994</v>
      </c>
      <c r="E19" s="37">
        <v>0.72041659999999985</v>
      </c>
      <c r="F19" s="38">
        <v>0.88152800000000009</v>
      </c>
      <c r="H19" s="39">
        <f t="shared" ref="H19" si="12">_xlfn.RANK.AVG(D19,$D19:$F19)</f>
        <v>1</v>
      </c>
      <c r="I19" s="39">
        <f t="shared" ref="I19" si="13">_xlfn.RANK.AVG(E19,$D19:$F19)</f>
        <v>3</v>
      </c>
      <c r="J19" s="39">
        <f t="shared" ref="J19" si="14">_xlfn.RANK.AVG(F19,$D19:$F19)</f>
        <v>2</v>
      </c>
      <c r="M19" s="53" t="s">
        <v>16</v>
      </c>
      <c r="N19" s="53" t="s">
        <v>11</v>
      </c>
      <c r="O19" s="53">
        <v>0.88777780000000006</v>
      </c>
      <c r="P19" s="53">
        <v>0.72041659999999985</v>
      </c>
      <c r="Q19" s="53">
        <v>0.88152799999999998</v>
      </c>
      <c r="R19" s="54">
        <f t="shared" si="6"/>
        <v>1</v>
      </c>
      <c r="S19" s="54">
        <f t="shared" si="7"/>
        <v>3</v>
      </c>
      <c r="T19" s="54">
        <f t="shared" si="8"/>
        <v>2</v>
      </c>
      <c r="X19" s="54">
        <v>16</v>
      </c>
      <c r="Y19" s="74">
        <v>6.5</v>
      </c>
    </row>
    <row r="20" spans="3:25" x14ac:dyDescent="0.25">
      <c r="C20" s="13"/>
      <c r="D20" s="13"/>
      <c r="E20" s="13"/>
      <c r="F20" s="13"/>
      <c r="H20" s="39"/>
      <c r="I20" s="39"/>
      <c r="J20" s="39"/>
      <c r="M20" s="53" t="s">
        <v>25</v>
      </c>
      <c r="N20" s="53" t="s">
        <v>21</v>
      </c>
      <c r="O20" s="53">
        <v>0.83083320000000005</v>
      </c>
      <c r="P20" s="53">
        <v>0.72027780000000008</v>
      </c>
      <c r="Q20" s="53">
        <v>0.84291679999999991</v>
      </c>
      <c r="R20" s="54">
        <f t="shared" si="6"/>
        <v>2</v>
      </c>
      <c r="S20" s="54">
        <f t="shared" si="7"/>
        <v>3</v>
      </c>
      <c r="T20" s="54">
        <f t="shared" si="8"/>
        <v>1</v>
      </c>
      <c r="X20" s="54">
        <v>17</v>
      </c>
      <c r="Y20" s="74">
        <v>6.1180000000000003</v>
      </c>
    </row>
    <row r="21" spans="3:25" ht="15.75" thickBot="1" x14ac:dyDescent="0.3">
      <c r="C21" s="13"/>
      <c r="D21" s="13"/>
      <c r="E21" s="13"/>
      <c r="F21" s="13"/>
      <c r="H21" s="39"/>
      <c r="I21" s="39"/>
      <c r="J21" s="39"/>
      <c r="M21" s="53" t="s">
        <v>25</v>
      </c>
      <c r="N21" s="53" t="s">
        <v>12</v>
      </c>
      <c r="O21" s="53">
        <v>0.83111139999999994</v>
      </c>
      <c r="P21" s="53">
        <v>0.72027780000000008</v>
      </c>
      <c r="Q21" s="53">
        <v>0.83652759999999993</v>
      </c>
      <c r="R21" s="54">
        <f t="shared" si="6"/>
        <v>2</v>
      </c>
      <c r="S21" s="54">
        <f t="shared" si="7"/>
        <v>3</v>
      </c>
      <c r="T21" s="54">
        <f t="shared" si="8"/>
        <v>1</v>
      </c>
      <c r="X21" s="54">
        <v>18</v>
      </c>
      <c r="Y21" s="74">
        <v>6.3330000000000002</v>
      </c>
    </row>
    <row r="22" spans="3:25" ht="15.75" thickBot="1" x14ac:dyDescent="0.3">
      <c r="C22" s="30" t="s">
        <v>3</v>
      </c>
      <c r="D22" s="20" t="s">
        <v>2</v>
      </c>
      <c r="E22" s="21" t="s">
        <v>22</v>
      </c>
      <c r="F22" s="22" t="s">
        <v>23</v>
      </c>
      <c r="H22" s="39"/>
      <c r="I22" s="39"/>
      <c r="J22" s="39"/>
      <c r="M22" s="53" t="s">
        <v>25</v>
      </c>
      <c r="N22" s="53" t="s">
        <v>9</v>
      </c>
      <c r="O22" s="53">
        <v>0.83125020000000005</v>
      </c>
      <c r="P22" s="53">
        <v>0.72027780000000008</v>
      </c>
      <c r="Q22" s="53">
        <v>0.84097220000000006</v>
      </c>
      <c r="R22" s="54">
        <f t="shared" si="6"/>
        <v>2</v>
      </c>
      <c r="S22" s="54">
        <f t="shared" si="7"/>
        <v>3</v>
      </c>
      <c r="T22" s="54">
        <f t="shared" si="8"/>
        <v>1</v>
      </c>
      <c r="X22" s="54">
        <v>19</v>
      </c>
      <c r="Y22" s="74">
        <v>6.4210000000000003</v>
      </c>
    </row>
    <row r="23" spans="3:25" ht="14.25" customHeight="1" thickTop="1" x14ac:dyDescent="0.25">
      <c r="C23" s="31" t="s">
        <v>4</v>
      </c>
      <c r="D23" s="23" t="s">
        <v>25</v>
      </c>
      <c r="E23" s="24" t="s">
        <v>25</v>
      </c>
      <c r="F23" s="25" t="s">
        <v>25</v>
      </c>
      <c r="H23" s="39"/>
      <c r="I23" s="39"/>
      <c r="J23" s="39"/>
      <c r="M23" s="53" t="s">
        <v>25</v>
      </c>
      <c r="N23" s="53" t="s">
        <v>10</v>
      </c>
      <c r="O23" s="53">
        <v>0.8338888000000001</v>
      </c>
      <c r="P23" s="53">
        <v>0.72027780000000008</v>
      </c>
      <c r="Q23" s="53">
        <v>0.84083319999999995</v>
      </c>
      <c r="R23" s="54">
        <f t="shared" si="6"/>
        <v>2</v>
      </c>
      <c r="S23" s="54">
        <f t="shared" si="7"/>
        <v>3</v>
      </c>
      <c r="T23" s="54">
        <f t="shared" si="8"/>
        <v>1</v>
      </c>
      <c r="X23" s="57">
        <v>20</v>
      </c>
      <c r="Y23" s="75">
        <v>6.3</v>
      </c>
    </row>
    <row r="24" spans="3:25" ht="15.75" thickBot="1" x14ac:dyDescent="0.3">
      <c r="C24" s="32" t="s">
        <v>7</v>
      </c>
      <c r="D24" s="26" t="s">
        <v>21</v>
      </c>
      <c r="E24" s="27" t="s">
        <v>21</v>
      </c>
      <c r="F24" s="33" t="s">
        <v>21</v>
      </c>
      <c r="H24" s="39"/>
      <c r="I24" s="39"/>
      <c r="J24" s="39"/>
      <c r="M24" s="44" t="s">
        <v>25</v>
      </c>
      <c r="N24" s="44" t="s">
        <v>11</v>
      </c>
      <c r="O24" s="44">
        <v>0.83180559999999981</v>
      </c>
      <c r="P24" s="44">
        <v>0.72027780000000008</v>
      </c>
      <c r="Q24" s="44">
        <v>0.84194460000000004</v>
      </c>
      <c r="R24" s="57">
        <f t="shared" si="6"/>
        <v>2</v>
      </c>
      <c r="S24" s="57">
        <f t="shared" si="7"/>
        <v>3</v>
      </c>
      <c r="T24" s="57">
        <f t="shared" si="8"/>
        <v>1</v>
      </c>
      <c r="X24" s="54"/>
      <c r="Y24" s="54"/>
    </row>
    <row r="25" spans="3:25" ht="15.75" thickTop="1" x14ac:dyDescent="0.25">
      <c r="G25" s="41"/>
      <c r="H25" s="41"/>
      <c r="I25" s="41"/>
      <c r="J25" s="41"/>
    </row>
    <row r="26" spans="3:25" x14ac:dyDescent="0.25">
      <c r="G26" s="41" t="s">
        <v>42</v>
      </c>
      <c r="H26" s="41"/>
      <c r="I26" s="41"/>
      <c r="J26" s="41"/>
      <c r="Q26" s="42" t="s">
        <v>49</v>
      </c>
      <c r="R26" s="77">
        <f>SUM(R5:R24)</f>
        <v>35</v>
      </c>
      <c r="S26" s="77">
        <f>SUM(S5:S24)</f>
        <v>60</v>
      </c>
      <c r="T26" s="77">
        <f>SUM(T5:T24)</f>
        <v>25</v>
      </c>
      <c r="U26" s="41"/>
    </row>
    <row r="27" spans="3:25" x14ac:dyDescent="0.25">
      <c r="G27" s="41"/>
      <c r="H27" s="41"/>
      <c r="I27" s="41"/>
      <c r="J27" s="41"/>
      <c r="Q27" s="43" t="s">
        <v>50</v>
      </c>
      <c r="R27" s="45">
        <f>R26*R26</f>
        <v>1225</v>
      </c>
      <c r="S27" s="45">
        <f t="shared" ref="S27:T27" si="15">S26*S26</f>
        <v>3600</v>
      </c>
      <c r="T27" s="45">
        <f t="shared" si="15"/>
        <v>625</v>
      </c>
      <c r="U27" s="41"/>
    </row>
    <row r="28" spans="3:25" x14ac:dyDescent="0.25">
      <c r="G28" s="1" t="s">
        <v>43</v>
      </c>
      <c r="H28" s="1">
        <v>3</v>
      </c>
      <c r="I28" s="41"/>
      <c r="J28" s="41"/>
    </row>
    <row r="29" spans="3:25" x14ac:dyDescent="0.25">
      <c r="G29" s="1" t="s">
        <v>44</v>
      </c>
      <c r="H29" s="1">
        <v>4</v>
      </c>
      <c r="I29" s="41"/>
      <c r="J29" s="41"/>
      <c r="Q29" s="46" t="s">
        <v>43</v>
      </c>
      <c r="R29" s="44">
        <v>3</v>
      </c>
    </row>
    <row r="30" spans="3:25" x14ac:dyDescent="0.25">
      <c r="G30" s="1" t="s">
        <v>45</v>
      </c>
      <c r="H30" s="1" t="e">
        <f>12/(H28*H29*(H28+1))*(SUM(#REF!)-3*H29*(H28+1))</f>
        <v>#REF!</v>
      </c>
      <c r="I30" s="41"/>
      <c r="J30" s="41"/>
      <c r="Q30" s="46" t="s">
        <v>44</v>
      </c>
      <c r="R30" s="44">
        <v>20</v>
      </c>
    </row>
    <row r="31" spans="3:25" x14ac:dyDescent="0.25">
      <c r="G31" s="1" t="s">
        <v>46</v>
      </c>
      <c r="H31" s="40" t="e">
        <f>_xlfn.CHISQ.DIST.RT(H30,H28-1)</f>
        <v>#REF!</v>
      </c>
      <c r="I31" s="41"/>
      <c r="J31" s="41"/>
      <c r="Q31" s="46" t="s">
        <v>45</v>
      </c>
      <c r="R31" s="45">
        <f>(12/(R30*R29*(R29+1)))*SUM(R27:T27)-3*R30*(R29+1)</f>
        <v>32.5</v>
      </c>
    </row>
    <row r="32" spans="3:25" x14ac:dyDescent="0.25">
      <c r="Q32" s="46" t="s">
        <v>176</v>
      </c>
      <c r="R32" s="47">
        <f>T47</f>
        <v>82.333333333333329</v>
      </c>
    </row>
    <row r="40" spans="18:20" x14ac:dyDescent="0.25">
      <c r="R40" s="76">
        <f>AVERAGE(R5:R24)</f>
        <v>1.75</v>
      </c>
      <c r="S40" s="76">
        <f>AVERAGE(S5:S24)</f>
        <v>3</v>
      </c>
      <c r="T40" s="76">
        <f>AVERAGE(T5:T24)</f>
        <v>1.25</v>
      </c>
    </row>
    <row r="41" spans="18:20" x14ac:dyDescent="0.25">
      <c r="R41" s="1">
        <f>R40*R40</f>
        <v>3.0625</v>
      </c>
      <c r="S41" s="1">
        <f>S40*S40</f>
        <v>9</v>
      </c>
      <c r="T41" s="1">
        <f>T40*T40</f>
        <v>1.5625</v>
      </c>
    </row>
    <row r="42" spans="18:20" x14ac:dyDescent="0.25">
      <c r="R42" s="1">
        <f>R41+S41+T41</f>
        <v>13.625</v>
      </c>
      <c r="S42" s="1">
        <f>R29*(R29+1)*(R29+1)/4</f>
        <v>12</v>
      </c>
    </row>
    <row r="43" spans="18:20" x14ac:dyDescent="0.25">
      <c r="R43" s="1">
        <f>R42-S42</f>
        <v>1.625</v>
      </c>
    </row>
    <row r="44" spans="18:20" x14ac:dyDescent="0.25">
      <c r="R44" s="1">
        <f>12*R30</f>
        <v>240</v>
      </c>
    </row>
    <row r="45" spans="18:20" x14ac:dyDescent="0.25">
      <c r="R45" s="1">
        <f>R44/(3*4)</f>
        <v>20</v>
      </c>
      <c r="S45" s="1">
        <f>R45*(R42-S42)</f>
        <v>32.5</v>
      </c>
      <c r="T45" s="1">
        <f>S45*(19)</f>
        <v>617.5</v>
      </c>
    </row>
    <row r="46" spans="18:20" x14ac:dyDescent="0.25">
      <c r="T46" s="1">
        <f>20*2-S45</f>
        <v>7.5</v>
      </c>
    </row>
    <row r="47" spans="18:20" x14ac:dyDescent="0.25">
      <c r="T47" s="1">
        <f>T45/T46</f>
        <v>82.333333333333329</v>
      </c>
    </row>
  </sheetData>
  <mergeCells count="1">
    <mergeCell ref="R4:T4"/>
  </mergeCells>
  <conditionalFormatting sqref="D7:F7">
    <cfRule type="colorScale" priority="72">
      <colorScale>
        <cfvo type="min"/>
        <cfvo type="max"/>
        <color rgb="FFFFEF9C"/>
        <color rgb="FF63BE7B"/>
      </colorScale>
    </cfRule>
  </conditionalFormatting>
  <conditionalFormatting sqref="D19:F19">
    <cfRule type="colorScale" priority="76">
      <colorScale>
        <cfvo type="min"/>
        <cfvo type="max"/>
        <color rgb="FFFFEF9C"/>
        <color rgb="FF63BE7B"/>
      </colorScale>
    </cfRule>
  </conditionalFormatting>
  <conditionalFormatting sqref="D13:F13">
    <cfRule type="colorScale" priority="80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58F5-2D84-47C6-AA1B-5497B5C38F54}">
  <dimension ref="A1:M381"/>
  <sheetViews>
    <sheetView showGridLines="0" workbookViewId="0">
      <selection activeCell="M11" sqref="M11"/>
    </sheetView>
  </sheetViews>
  <sheetFormatPr defaultRowHeight="15" x14ac:dyDescent="0.25"/>
  <cols>
    <col min="1" max="1" width="8.42578125" style="10" bestFit="1" customWidth="1"/>
    <col min="2" max="2" width="9.140625" style="1" bestFit="1" customWidth="1"/>
    <col min="3" max="3" width="9" style="1" bestFit="1" customWidth="1"/>
    <col min="4" max="4" width="8.5703125" style="1" bestFit="1" customWidth="1"/>
    <col min="5" max="5" width="6.28515625" style="1" bestFit="1" customWidth="1"/>
    <col min="6" max="6" width="14.42578125" style="1" bestFit="1" customWidth="1"/>
    <col min="7" max="8" width="9.140625" style="2"/>
    <col min="10" max="10" width="8.42578125" style="1" bestFit="1" customWidth="1"/>
    <col min="11" max="13" width="9.140625" style="1"/>
  </cols>
  <sheetData>
    <row r="1" spans="1:13" ht="15.75" thickBot="1" x14ac:dyDescent="0.3">
      <c r="K1" s="11" t="s">
        <v>18</v>
      </c>
      <c r="L1" s="11" t="s">
        <v>19</v>
      </c>
      <c r="M1" s="11" t="s">
        <v>20</v>
      </c>
    </row>
    <row r="2" spans="1:13" ht="15.75" thickTop="1" x14ac:dyDescent="0.25">
      <c r="B2" s="4" t="s">
        <v>18</v>
      </c>
      <c r="C2" s="4" t="s">
        <v>19</v>
      </c>
      <c r="D2" s="4" t="s">
        <v>20</v>
      </c>
      <c r="E2" s="4" t="s">
        <v>6</v>
      </c>
      <c r="F2" s="4" t="s">
        <v>3</v>
      </c>
      <c r="G2" s="5" t="s">
        <v>4</v>
      </c>
      <c r="H2" s="5" t="s">
        <v>7</v>
      </c>
      <c r="J2" s="6">
        <v>0</v>
      </c>
      <c r="K2" s="1">
        <f t="shared" ref="K2:M4" si="0">(B3+B8+B13+B18+B23)/5</f>
        <v>0.88995119999999994</v>
      </c>
      <c r="L2" s="1">
        <f t="shared" si="0"/>
        <v>0.90579759999999998</v>
      </c>
      <c r="M2" s="1">
        <f t="shared" si="0"/>
        <v>0.89776060000000002</v>
      </c>
    </row>
    <row r="3" spans="1:13" x14ac:dyDescent="0.25">
      <c r="A3" s="10" t="s">
        <v>0</v>
      </c>
      <c r="B3" s="1">
        <v>0.89700599999999997</v>
      </c>
      <c r="C3" s="1">
        <v>0.89272899999999999</v>
      </c>
      <c r="D3" s="1">
        <v>0.89486299999999996</v>
      </c>
      <c r="E3" s="1">
        <v>1</v>
      </c>
      <c r="F3" s="1" t="s">
        <v>2</v>
      </c>
      <c r="G3" s="2" t="s">
        <v>5</v>
      </c>
      <c r="H3" s="2" t="s">
        <v>8</v>
      </c>
      <c r="J3" s="7">
        <v>1</v>
      </c>
      <c r="K3" s="1">
        <f t="shared" si="0"/>
        <v>0.91331699999999993</v>
      </c>
      <c r="L3" s="1">
        <f t="shared" si="0"/>
        <v>0.89844299999999999</v>
      </c>
      <c r="M3" s="1">
        <f t="shared" si="0"/>
        <v>0.90578040000000004</v>
      </c>
    </row>
    <row r="4" spans="1:13" x14ac:dyDescent="0.25">
      <c r="A4" s="10" t="s">
        <v>1</v>
      </c>
      <c r="B4" s="1">
        <v>0.90322599999999997</v>
      </c>
      <c r="C4" s="1">
        <v>0.90712700000000002</v>
      </c>
      <c r="D4" s="1">
        <v>0.90517199999999998</v>
      </c>
      <c r="E4" s="1">
        <v>1</v>
      </c>
      <c r="F4" s="1" t="s">
        <v>2</v>
      </c>
      <c r="G4" s="2" t="s">
        <v>5</v>
      </c>
      <c r="H4" s="2" t="s">
        <v>8</v>
      </c>
      <c r="J4" s="6" t="s">
        <v>17</v>
      </c>
      <c r="K4" s="1">
        <f t="shared" si="0"/>
        <v>0.90193860000000003</v>
      </c>
      <c r="L4" s="1">
        <f t="shared" si="0"/>
        <v>0.90193860000000003</v>
      </c>
      <c r="M4" s="1">
        <f t="shared" si="0"/>
        <v>0.90193860000000003</v>
      </c>
    </row>
    <row r="5" spans="1:13" x14ac:dyDescent="0.25">
      <c r="A5" s="10" t="s">
        <v>17</v>
      </c>
      <c r="B5" s="1">
        <v>0.90028300000000006</v>
      </c>
      <c r="C5" s="1">
        <v>0.90028300000000006</v>
      </c>
      <c r="D5" s="1">
        <v>0.90028300000000006</v>
      </c>
      <c r="E5" s="1">
        <v>1</v>
      </c>
      <c r="F5" s="1" t="s">
        <v>2</v>
      </c>
      <c r="G5" s="2" t="s">
        <v>5</v>
      </c>
      <c r="H5" s="2" t="s">
        <v>8</v>
      </c>
      <c r="J5" s="2"/>
    </row>
    <row r="6" spans="1:13" x14ac:dyDescent="0.25">
      <c r="J6" s="2"/>
    </row>
    <row r="7" spans="1:13" x14ac:dyDescent="0.25">
      <c r="J7" s="2"/>
    </row>
    <row r="8" spans="1:13" x14ac:dyDescent="0.25">
      <c r="A8" s="10" t="s">
        <v>0</v>
      </c>
      <c r="B8" s="1">
        <v>0.89374299999999995</v>
      </c>
      <c r="C8" s="1">
        <v>0.90226499999999998</v>
      </c>
      <c r="D8" s="1">
        <v>0.89798299999999998</v>
      </c>
      <c r="E8" s="1">
        <v>2</v>
      </c>
      <c r="F8" s="1" t="s">
        <v>2</v>
      </c>
      <c r="G8" s="2" t="s">
        <v>5</v>
      </c>
      <c r="H8" s="2" t="s">
        <v>8</v>
      </c>
      <c r="J8" s="2"/>
    </row>
    <row r="9" spans="1:13" x14ac:dyDescent="0.25">
      <c r="A9" s="10" t="s">
        <v>1</v>
      </c>
      <c r="B9" s="1">
        <v>0.910578</v>
      </c>
      <c r="C9" s="1">
        <v>0.90270300000000003</v>
      </c>
      <c r="D9" s="1">
        <v>0.90662299999999996</v>
      </c>
      <c r="E9" s="1">
        <v>2</v>
      </c>
      <c r="F9" s="1" t="s">
        <v>2</v>
      </c>
      <c r="G9" s="2" t="s">
        <v>5</v>
      </c>
      <c r="H9" s="2" t="s">
        <v>8</v>
      </c>
      <c r="J9" s="2"/>
    </row>
    <row r="10" spans="1:13" x14ac:dyDescent="0.25">
      <c r="A10" s="10" t="s">
        <v>17</v>
      </c>
      <c r="B10" s="1">
        <v>0.90249400000000002</v>
      </c>
      <c r="C10" s="1">
        <v>0.90249400000000002</v>
      </c>
      <c r="D10" s="1">
        <v>0.90249400000000002</v>
      </c>
      <c r="E10" s="1">
        <v>2</v>
      </c>
      <c r="F10" s="1" t="s">
        <v>2</v>
      </c>
      <c r="G10" s="2" t="s">
        <v>5</v>
      </c>
      <c r="H10" s="2" t="s">
        <v>8</v>
      </c>
      <c r="J10" s="2"/>
    </row>
    <row r="11" spans="1:13" x14ac:dyDescent="0.25">
      <c r="J11" s="2"/>
    </row>
    <row r="13" spans="1:13" x14ac:dyDescent="0.25">
      <c r="A13" s="10" t="s">
        <v>0</v>
      </c>
      <c r="B13" s="1">
        <v>0.88147299999999995</v>
      </c>
      <c r="C13" s="1">
        <v>0.91299200000000003</v>
      </c>
      <c r="D13" s="1">
        <v>0.89695599999999998</v>
      </c>
      <c r="E13" s="1">
        <v>3</v>
      </c>
      <c r="F13" s="1" t="s">
        <v>2</v>
      </c>
      <c r="G13" s="2" t="s">
        <v>5</v>
      </c>
      <c r="H13" s="2" t="s">
        <v>8</v>
      </c>
    </row>
    <row r="14" spans="1:13" x14ac:dyDescent="0.25">
      <c r="A14" s="10" t="s">
        <v>1</v>
      </c>
      <c r="B14" s="1">
        <v>0.91843600000000003</v>
      </c>
      <c r="C14" s="1">
        <v>0.88864900000000002</v>
      </c>
      <c r="D14" s="1">
        <v>0.90329700000000002</v>
      </c>
      <c r="E14" s="1">
        <v>3</v>
      </c>
      <c r="F14" s="1" t="s">
        <v>2</v>
      </c>
      <c r="G14" s="2" t="s">
        <v>5</v>
      </c>
      <c r="H14" s="2" t="s">
        <v>8</v>
      </c>
    </row>
    <row r="15" spans="1:13" x14ac:dyDescent="0.25">
      <c r="A15" s="10" t="s">
        <v>17</v>
      </c>
      <c r="B15" s="1">
        <v>0.900227</v>
      </c>
      <c r="C15" s="1">
        <v>0.900227</v>
      </c>
      <c r="D15" s="1">
        <v>0.900227</v>
      </c>
      <c r="E15" s="1">
        <v>3</v>
      </c>
      <c r="F15" s="1" t="s">
        <v>2</v>
      </c>
      <c r="G15" s="2" t="s">
        <v>5</v>
      </c>
      <c r="H15" s="2" t="s">
        <v>8</v>
      </c>
    </row>
    <row r="18" spans="1:13" x14ac:dyDescent="0.25">
      <c r="A18" s="10" t="s">
        <v>0</v>
      </c>
      <c r="B18" s="1">
        <v>0.88617900000000005</v>
      </c>
      <c r="C18" s="1">
        <v>0.910501</v>
      </c>
      <c r="D18" s="1">
        <v>0.89817499999999995</v>
      </c>
      <c r="E18" s="1">
        <v>4</v>
      </c>
      <c r="F18" s="1" t="s">
        <v>2</v>
      </c>
      <c r="G18" s="2" t="s">
        <v>5</v>
      </c>
      <c r="H18" s="2" t="s">
        <v>8</v>
      </c>
    </row>
    <row r="19" spans="1:13" x14ac:dyDescent="0.25">
      <c r="A19" s="10" t="s">
        <v>1</v>
      </c>
      <c r="B19" s="1">
        <v>0.91694399999999998</v>
      </c>
      <c r="C19" s="1">
        <v>0.89416799999999996</v>
      </c>
      <c r="D19" s="1">
        <v>0.90541300000000002</v>
      </c>
      <c r="E19" s="1">
        <v>4</v>
      </c>
      <c r="F19" s="1" t="s">
        <v>2</v>
      </c>
      <c r="G19" s="2" t="s">
        <v>5</v>
      </c>
      <c r="H19" s="2" t="s">
        <v>8</v>
      </c>
    </row>
    <row r="20" spans="1:13" x14ac:dyDescent="0.25">
      <c r="A20" s="10" t="s">
        <v>17</v>
      </c>
      <c r="B20" s="1">
        <v>0.90192700000000003</v>
      </c>
      <c r="C20" s="1">
        <v>0.90192700000000003</v>
      </c>
      <c r="D20" s="1">
        <v>0.90192700000000003</v>
      </c>
      <c r="E20" s="1">
        <v>4</v>
      </c>
      <c r="F20" s="1" t="s">
        <v>2</v>
      </c>
      <c r="G20" s="2" t="s">
        <v>5</v>
      </c>
      <c r="H20" s="2" t="s">
        <v>8</v>
      </c>
    </row>
    <row r="23" spans="1:13" x14ac:dyDescent="0.25">
      <c r="A23" s="10" t="s">
        <v>0</v>
      </c>
      <c r="B23" s="1">
        <v>0.89135500000000001</v>
      </c>
      <c r="C23" s="1">
        <v>0.910501</v>
      </c>
      <c r="D23" s="1">
        <v>0.90082600000000002</v>
      </c>
      <c r="E23" s="1">
        <v>5</v>
      </c>
      <c r="F23" s="1" t="s">
        <v>2</v>
      </c>
      <c r="G23" s="2" t="s">
        <v>5</v>
      </c>
      <c r="H23" s="2" t="s">
        <v>8</v>
      </c>
    </row>
    <row r="24" spans="1:13" x14ac:dyDescent="0.25">
      <c r="A24" s="10" t="s">
        <v>1</v>
      </c>
      <c r="B24" s="1">
        <v>0.91740100000000002</v>
      </c>
      <c r="C24" s="1">
        <v>0.89956800000000003</v>
      </c>
      <c r="D24" s="1">
        <v>0.90839700000000001</v>
      </c>
      <c r="E24" s="1">
        <v>5</v>
      </c>
      <c r="F24" s="1" t="s">
        <v>2</v>
      </c>
      <c r="G24" s="2" t="s">
        <v>5</v>
      </c>
      <c r="H24" s="2" t="s">
        <v>8</v>
      </c>
    </row>
    <row r="25" spans="1:13" x14ac:dyDescent="0.25">
      <c r="A25" s="10" t="s">
        <v>17</v>
      </c>
      <c r="B25" s="1">
        <v>0.90476199999999996</v>
      </c>
      <c r="C25" s="1">
        <v>0.90476199999999996</v>
      </c>
      <c r="D25" s="1">
        <v>0.90476199999999996</v>
      </c>
      <c r="E25" s="1">
        <v>5</v>
      </c>
      <c r="F25" s="1" t="s">
        <v>2</v>
      </c>
      <c r="G25" s="2" t="s">
        <v>5</v>
      </c>
      <c r="H25" s="2" t="s">
        <v>8</v>
      </c>
    </row>
    <row r="26" spans="1:13" ht="15.75" thickBot="1" x14ac:dyDescent="0.3">
      <c r="K26" s="11" t="s">
        <v>18</v>
      </c>
      <c r="L26" s="11" t="s">
        <v>19</v>
      </c>
      <c r="M26" s="11" t="s">
        <v>20</v>
      </c>
    </row>
    <row r="27" spans="1:13" ht="15.75" thickTop="1" x14ac:dyDescent="0.25">
      <c r="J27" s="6">
        <v>0</v>
      </c>
      <c r="K27" s="1">
        <f t="shared" ref="K27:K29" si="1">(B28+B33+B38+B43+B48)/5</f>
        <v>0.89128200000000002</v>
      </c>
      <c r="L27" s="1">
        <f t="shared" ref="L27:L29" si="2">(C28+C33+C38+C43+C48)/5</f>
        <v>0.91009100000000009</v>
      </c>
      <c r="M27" s="1">
        <f t="shared" ref="M27:M29" si="3">(D28+D33+D38+D43+D48)/5</f>
        <v>0.90053179999999988</v>
      </c>
    </row>
    <row r="28" spans="1:13" x14ac:dyDescent="0.25">
      <c r="A28" s="10" t="s">
        <v>0</v>
      </c>
      <c r="B28" s="1">
        <v>0.90107300000000001</v>
      </c>
      <c r="C28" s="1">
        <v>0.90107300000000001</v>
      </c>
      <c r="D28" s="1">
        <v>0.90107300000000001</v>
      </c>
      <c r="E28" s="1">
        <v>1</v>
      </c>
      <c r="F28" s="1" t="s">
        <v>2</v>
      </c>
      <c r="G28" s="2" t="s">
        <v>5</v>
      </c>
      <c r="H28" s="2" t="s">
        <v>12</v>
      </c>
      <c r="J28" s="7">
        <v>1</v>
      </c>
      <c r="K28" s="1">
        <f t="shared" si="1"/>
        <v>0.9170221999999999</v>
      </c>
      <c r="L28" s="1">
        <f t="shared" si="2"/>
        <v>0.89930899999999991</v>
      </c>
      <c r="M28" s="1">
        <f t="shared" si="3"/>
        <v>0.90802899999999998</v>
      </c>
    </row>
    <row r="29" spans="1:13" x14ac:dyDescent="0.25">
      <c r="A29" s="10" t="s">
        <v>1</v>
      </c>
      <c r="B29" s="1">
        <v>0.91036700000000004</v>
      </c>
      <c r="C29" s="1">
        <v>0.91036700000000004</v>
      </c>
      <c r="D29" s="1">
        <v>0.91036700000000004</v>
      </c>
      <c r="E29" s="1">
        <v>1</v>
      </c>
      <c r="F29" s="1" t="s">
        <v>2</v>
      </c>
      <c r="G29" s="2" t="s">
        <v>5</v>
      </c>
      <c r="H29" s="2" t="s">
        <v>12</v>
      </c>
      <c r="J29" s="6" t="s">
        <v>17</v>
      </c>
      <c r="K29" s="1">
        <f t="shared" si="1"/>
        <v>0.90443239999999991</v>
      </c>
      <c r="L29" s="1">
        <f t="shared" si="2"/>
        <v>0.90443239999999991</v>
      </c>
      <c r="M29" s="1">
        <f t="shared" si="3"/>
        <v>0.90443239999999991</v>
      </c>
    </row>
    <row r="30" spans="1:13" x14ac:dyDescent="0.25">
      <c r="A30" s="10" t="s">
        <v>17</v>
      </c>
      <c r="B30" s="1">
        <v>0.905949</v>
      </c>
      <c r="C30" s="1">
        <v>0.905949</v>
      </c>
      <c r="D30" s="1">
        <v>0.905949</v>
      </c>
      <c r="E30" s="1">
        <v>1</v>
      </c>
      <c r="F30" s="1" t="s">
        <v>2</v>
      </c>
      <c r="G30" s="2" t="s">
        <v>5</v>
      </c>
      <c r="H30" s="2" t="s">
        <v>12</v>
      </c>
    </row>
    <row r="33" spans="1:8" x14ac:dyDescent="0.25">
      <c r="A33" s="10" t="s">
        <v>0</v>
      </c>
      <c r="B33" s="1">
        <v>0.89917000000000002</v>
      </c>
      <c r="C33" s="1">
        <v>0.90345600000000004</v>
      </c>
      <c r="D33" s="1">
        <v>0.901308</v>
      </c>
      <c r="E33" s="1">
        <v>2</v>
      </c>
      <c r="F33" s="1" t="s">
        <v>2</v>
      </c>
      <c r="G33" s="2" t="s">
        <v>5</v>
      </c>
      <c r="H33" s="2" t="s">
        <v>12</v>
      </c>
    </row>
    <row r="34" spans="1:8" x14ac:dyDescent="0.25">
      <c r="A34" s="10" t="s">
        <v>1</v>
      </c>
      <c r="B34" s="1">
        <v>0.91205199999999997</v>
      </c>
      <c r="C34" s="1">
        <v>0.90810800000000003</v>
      </c>
      <c r="D34" s="1">
        <v>0.910076</v>
      </c>
      <c r="E34" s="1">
        <v>2</v>
      </c>
      <c r="F34" s="1" t="s">
        <v>2</v>
      </c>
      <c r="G34" s="2" t="s">
        <v>5</v>
      </c>
      <c r="H34" s="2" t="s">
        <v>12</v>
      </c>
    </row>
    <row r="35" spans="1:8" x14ac:dyDescent="0.25">
      <c r="A35" s="10" t="s">
        <v>17</v>
      </c>
      <c r="B35" s="1">
        <v>0.90589600000000003</v>
      </c>
      <c r="C35" s="1">
        <v>0.90589600000000003</v>
      </c>
      <c r="D35" s="1">
        <v>0.90589600000000003</v>
      </c>
      <c r="E35" s="1">
        <v>2</v>
      </c>
      <c r="F35" s="1" t="s">
        <v>2</v>
      </c>
      <c r="G35" s="2" t="s">
        <v>5</v>
      </c>
      <c r="H35" s="2" t="s">
        <v>12</v>
      </c>
    </row>
    <row r="38" spans="1:8" x14ac:dyDescent="0.25">
      <c r="A38" s="10" t="s">
        <v>0</v>
      </c>
      <c r="B38" s="1">
        <v>0.88568100000000005</v>
      </c>
      <c r="C38" s="1">
        <v>0.914184</v>
      </c>
      <c r="D38" s="1">
        <v>0.89970700000000003</v>
      </c>
      <c r="E38" s="1">
        <v>3</v>
      </c>
      <c r="F38" s="1" t="s">
        <v>2</v>
      </c>
      <c r="G38" s="2" t="s">
        <v>5</v>
      </c>
      <c r="H38" s="2" t="s">
        <v>12</v>
      </c>
    </row>
    <row r="39" spans="1:8" x14ac:dyDescent="0.25">
      <c r="A39" s="10" t="s">
        <v>1</v>
      </c>
      <c r="B39" s="1">
        <v>0.91982200000000003</v>
      </c>
      <c r="C39" s="1">
        <v>0.89297300000000002</v>
      </c>
      <c r="D39" s="1">
        <v>0.90619899999999998</v>
      </c>
      <c r="E39" s="1">
        <v>3</v>
      </c>
      <c r="F39" s="1" t="s">
        <v>2</v>
      </c>
      <c r="G39" s="2" t="s">
        <v>5</v>
      </c>
      <c r="H39" s="2" t="s">
        <v>12</v>
      </c>
    </row>
    <row r="40" spans="1:8" x14ac:dyDescent="0.25">
      <c r="A40" s="10" t="s">
        <v>17</v>
      </c>
      <c r="B40" s="1">
        <v>0.903061</v>
      </c>
      <c r="C40" s="1">
        <v>0.903061</v>
      </c>
      <c r="D40" s="1">
        <v>0.903061</v>
      </c>
      <c r="E40" s="1">
        <v>3</v>
      </c>
      <c r="F40" s="1" t="s">
        <v>2</v>
      </c>
      <c r="G40" s="2" t="s">
        <v>5</v>
      </c>
      <c r="H40" s="2" t="s">
        <v>12</v>
      </c>
    </row>
    <row r="43" spans="1:8" x14ac:dyDescent="0.25">
      <c r="A43" s="10" t="s">
        <v>0</v>
      </c>
      <c r="B43" s="1">
        <v>0.88430699999999995</v>
      </c>
      <c r="C43" s="1">
        <v>0.92124099999999998</v>
      </c>
      <c r="D43" s="1">
        <v>0.90239599999999998</v>
      </c>
      <c r="E43" s="1">
        <v>4</v>
      </c>
      <c r="F43" s="1" t="s">
        <v>2</v>
      </c>
      <c r="G43" s="2" t="s">
        <v>5</v>
      </c>
      <c r="H43" s="2" t="s">
        <v>12</v>
      </c>
    </row>
    <row r="44" spans="1:8" x14ac:dyDescent="0.25">
      <c r="A44" s="10" t="s">
        <v>1</v>
      </c>
      <c r="B44" s="1">
        <v>0.92592600000000003</v>
      </c>
      <c r="C44" s="1">
        <v>0.89092899999999997</v>
      </c>
      <c r="D44" s="1">
        <v>0.90808999999999995</v>
      </c>
      <c r="E44" s="1">
        <v>4</v>
      </c>
      <c r="F44" s="1" t="s">
        <v>2</v>
      </c>
      <c r="G44" s="2" t="s">
        <v>5</v>
      </c>
      <c r="H44" s="2" t="s">
        <v>12</v>
      </c>
    </row>
    <row r="45" spans="1:8" x14ac:dyDescent="0.25">
      <c r="A45" s="10" t="s">
        <v>17</v>
      </c>
      <c r="B45" s="1">
        <v>0.90532900000000005</v>
      </c>
      <c r="C45" s="1">
        <v>0.90532900000000005</v>
      </c>
      <c r="D45" s="1">
        <v>0.90532900000000005</v>
      </c>
      <c r="E45" s="1">
        <v>4</v>
      </c>
      <c r="F45" s="1" t="s">
        <v>2</v>
      </c>
      <c r="G45" s="2" t="s">
        <v>5</v>
      </c>
      <c r="H45" s="2" t="s">
        <v>12</v>
      </c>
    </row>
    <row r="48" spans="1:8" x14ac:dyDescent="0.25">
      <c r="A48" s="10" t="s">
        <v>0</v>
      </c>
      <c r="B48" s="1">
        <v>0.88617900000000005</v>
      </c>
      <c r="C48" s="1">
        <v>0.910501</v>
      </c>
      <c r="D48" s="1">
        <v>0.89817499999999995</v>
      </c>
      <c r="E48" s="1">
        <v>5</v>
      </c>
      <c r="F48" s="1" t="s">
        <v>2</v>
      </c>
      <c r="G48" s="2" t="s">
        <v>5</v>
      </c>
      <c r="H48" s="2" t="s">
        <v>12</v>
      </c>
    </row>
    <row r="49" spans="1:13" x14ac:dyDescent="0.25">
      <c r="A49" s="10" t="s">
        <v>1</v>
      </c>
      <c r="B49" s="1">
        <v>0.91694399999999998</v>
      </c>
      <c r="C49" s="1">
        <v>0.89416799999999996</v>
      </c>
      <c r="D49" s="1">
        <v>0.90541300000000002</v>
      </c>
      <c r="E49" s="1">
        <v>5</v>
      </c>
      <c r="F49" s="1" t="s">
        <v>2</v>
      </c>
      <c r="G49" s="2" t="s">
        <v>5</v>
      </c>
      <c r="H49" s="2" t="s">
        <v>12</v>
      </c>
    </row>
    <row r="50" spans="1:13" x14ac:dyDescent="0.25">
      <c r="A50" s="10" t="s">
        <v>17</v>
      </c>
      <c r="B50" s="1">
        <v>0.90192700000000003</v>
      </c>
      <c r="C50" s="1">
        <v>0.90192700000000003</v>
      </c>
      <c r="D50" s="1">
        <v>0.90192700000000003</v>
      </c>
      <c r="E50" s="1">
        <v>5</v>
      </c>
      <c r="F50" s="1" t="s">
        <v>2</v>
      </c>
      <c r="G50" s="2" t="s">
        <v>5</v>
      </c>
      <c r="H50" s="2" t="s">
        <v>12</v>
      </c>
    </row>
    <row r="51" spans="1:13" ht="15.75" thickBot="1" x14ac:dyDescent="0.3">
      <c r="K51" s="11" t="s">
        <v>18</v>
      </c>
      <c r="L51" s="11" t="s">
        <v>19</v>
      </c>
      <c r="M51" s="11" t="s">
        <v>20</v>
      </c>
    </row>
    <row r="52" spans="1:13" ht="15.75" thickTop="1" x14ac:dyDescent="0.25">
      <c r="J52" s="6">
        <v>0</v>
      </c>
      <c r="K52" s="1">
        <f t="shared" ref="K52:K54" si="4">(B53+B58+B63+B68+B73)/5</f>
        <v>0.89579959999999992</v>
      </c>
      <c r="L52" s="1">
        <f t="shared" ref="L52:L54" si="5">(C53+C58+C63+C68+C73)/5</f>
        <v>0.90889779999999987</v>
      </c>
      <c r="M52" s="1">
        <f t="shared" ref="M52:M54" si="6">(D53+D58+D63+D68+D73)/5</f>
        <v>0.90222540000000007</v>
      </c>
    </row>
    <row r="53" spans="1:13" x14ac:dyDescent="0.25">
      <c r="A53" s="10" t="s">
        <v>0</v>
      </c>
      <c r="B53" s="1">
        <v>0.91052</v>
      </c>
      <c r="C53" s="1">
        <v>0.89749699999999999</v>
      </c>
      <c r="D53" s="1">
        <v>0.90396200000000004</v>
      </c>
      <c r="E53" s="1">
        <v>1</v>
      </c>
      <c r="F53" s="1" t="s">
        <v>2</v>
      </c>
      <c r="G53" s="2" t="s">
        <v>5</v>
      </c>
      <c r="H53" s="2" t="s">
        <v>9</v>
      </c>
      <c r="J53" s="7">
        <v>1</v>
      </c>
      <c r="K53" s="1">
        <f t="shared" si="4"/>
        <v>0.91644480000000006</v>
      </c>
      <c r="L53" s="1">
        <f t="shared" si="5"/>
        <v>0.90406180000000003</v>
      </c>
      <c r="M53" s="1">
        <f t="shared" si="6"/>
        <v>0.91014559999999989</v>
      </c>
    </row>
    <row r="54" spans="1:13" x14ac:dyDescent="0.25">
      <c r="A54" s="10" t="s">
        <v>1</v>
      </c>
      <c r="B54" s="1">
        <v>0.90831600000000001</v>
      </c>
      <c r="C54" s="1">
        <v>0.92008599999999996</v>
      </c>
      <c r="D54" s="1">
        <v>0.91416299999999995</v>
      </c>
      <c r="E54" s="1">
        <v>1</v>
      </c>
      <c r="F54" s="1" t="s">
        <v>2</v>
      </c>
      <c r="G54" s="2" t="s">
        <v>5</v>
      </c>
      <c r="H54" s="2" t="s">
        <v>9</v>
      </c>
      <c r="J54" s="6" t="s">
        <v>17</v>
      </c>
      <c r="K54" s="1">
        <f t="shared" si="4"/>
        <v>0.90635940000000004</v>
      </c>
      <c r="L54" s="1">
        <f t="shared" si="5"/>
        <v>0.90635940000000004</v>
      </c>
      <c r="M54" s="1">
        <f t="shared" si="6"/>
        <v>0.90635940000000004</v>
      </c>
    </row>
    <row r="55" spans="1:13" x14ac:dyDescent="0.25">
      <c r="A55" s="10" t="s">
        <v>17</v>
      </c>
      <c r="B55" s="1">
        <v>0.90934800000000005</v>
      </c>
      <c r="C55" s="1">
        <v>0.90934800000000005</v>
      </c>
      <c r="D55" s="1">
        <v>0.90934800000000005</v>
      </c>
      <c r="E55" s="1">
        <v>1</v>
      </c>
      <c r="F55" s="1" t="s">
        <v>2</v>
      </c>
      <c r="G55" s="2" t="s">
        <v>5</v>
      </c>
      <c r="H55" s="2" t="s">
        <v>9</v>
      </c>
    </row>
    <row r="58" spans="1:13" x14ac:dyDescent="0.25">
      <c r="A58" s="10" t="s">
        <v>0</v>
      </c>
      <c r="B58" s="1">
        <v>0.90142500000000003</v>
      </c>
      <c r="C58" s="1">
        <v>0.90464800000000001</v>
      </c>
      <c r="D58" s="1">
        <v>0.903034</v>
      </c>
      <c r="E58" s="1">
        <v>2</v>
      </c>
      <c r="F58" s="1" t="s">
        <v>2</v>
      </c>
      <c r="G58" s="2" t="s">
        <v>5</v>
      </c>
      <c r="H58" s="2" t="s">
        <v>9</v>
      </c>
    </row>
    <row r="59" spans="1:13" x14ac:dyDescent="0.25">
      <c r="A59" s="10" t="s">
        <v>1</v>
      </c>
      <c r="B59" s="1">
        <v>0.91323200000000004</v>
      </c>
      <c r="C59" s="1">
        <v>0.91027000000000002</v>
      </c>
      <c r="D59" s="1">
        <v>0.91174900000000003</v>
      </c>
      <c r="E59" s="1">
        <v>2</v>
      </c>
      <c r="F59" s="1" t="s">
        <v>2</v>
      </c>
      <c r="G59" s="2" t="s">
        <v>5</v>
      </c>
      <c r="H59" s="2" t="s">
        <v>9</v>
      </c>
    </row>
    <row r="60" spans="1:13" x14ac:dyDescent="0.25">
      <c r="A60" s="10" t="s">
        <v>17</v>
      </c>
      <c r="B60" s="1">
        <v>0.90759599999999996</v>
      </c>
      <c r="C60" s="1">
        <v>0.90759599999999996</v>
      </c>
      <c r="D60" s="1">
        <v>0.90759599999999996</v>
      </c>
      <c r="E60" s="1">
        <v>2</v>
      </c>
      <c r="F60" s="1" t="s">
        <v>2</v>
      </c>
      <c r="G60" s="2" t="s">
        <v>5</v>
      </c>
      <c r="H60" s="2" t="s">
        <v>9</v>
      </c>
    </row>
    <row r="63" spans="1:13" x14ac:dyDescent="0.25">
      <c r="A63" s="10" t="s">
        <v>0</v>
      </c>
      <c r="B63" s="1">
        <v>0.88991900000000002</v>
      </c>
      <c r="C63" s="1">
        <v>0.91537500000000005</v>
      </c>
      <c r="D63" s="1">
        <v>0.90246800000000005</v>
      </c>
      <c r="E63" s="1">
        <v>3</v>
      </c>
      <c r="F63" s="1" t="s">
        <v>2</v>
      </c>
      <c r="G63" s="2" t="s">
        <v>5</v>
      </c>
      <c r="H63" s="2" t="s">
        <v>9</v>
      </c>
    </row>
    <row r="64" spans="1:13" x14ac:dyDescent="0.25">
      <c r="A64" s="10" t="s">
        <v>1</v>
      </c>
      <c r="B64" s="1">
        <v>0.92119899999999999</v>
      </c>
      <c r="C64" s="1">
        <v>0.89729700000000001</v>
      </c>
      <c r="D64" s="1">
        <v>0.90909099999999998</v>
      </c>
      <c r="E64" s="1">
        <v>3</v>
      </c>
      <c r="F64" s="1" t="s">
        <v>2</v>
      </c>
      <c r="G64" s="2" t="s">
        <v>5</v>
      </c>
      <c r="H64" s="2" t="s">
        <v>9</v>
      </c>
    </row>
    <row r="65" spans="1:13" x14ac:dyDescent="0.25">
      <c r="A65" s="10" t="s">
        <v>17</v>
      </c>
      <c r="B65" s="1">
        <v>0.90589600000000003</v>
      </c>
      <c r="C65" s="1">
        <v>0.90589600000000003</v>
      </c>
      <c r="D65" s="1">
        <v>0.90589600000000003</v>
      </c>
      <c r="E65" s="1">
        <v>3</v>
      </c>
      <c r="F65" s="1" t="s">
        <v>2</v>
      </c>
      <c r="G65" s="2" t="s">
        <v>5</v>
      </c>
      <c r="H65" s="2" t="s">
        <v>9</v>
      </c>
    </row>
    <row r="68" spans="1:13" x14ac:dyDescent="0.25">
      <c r="A68" s="10" t="s">
        <v>0</v>
      </c>
      <c r="B68" s="1">
        <v>0.88850600000000002</v>
      </c>
      <c r="C68" s="1">
        <v>0.92243399999999998</v>
      </c>
      <c r="D68" s="1">
        <v>0.90515199999999996</v>
      </c>
      <c r="E68" s="1">
        <v>4</v>
      </c>
      <c r="F68" s="1" t="s">
        <v>2</v>
      </c>
      <c r="G68" s="2" t="s">
        <v>5</v>
      </c>
      <c r="H68" s="2" t="s">
        <v>9</v>
      </c>
    </row>
    <row r="69" spans="1:13" x14ac:dyDescent="0.25">
      <c r="A69" s="10" t="s">
        <v>1</v>
      </c>
      <c r="B69" s="1">
        <v>0.92729300000000003</v>
      </c>
      <c r="C69" s="1">
        <v>0.89524800000000004</v>
      </c>
      <c r="D69" s="1">
        <v>0.91098900000000005</v>
      </c>
      <c r="E69" s="1">
        <v>4</v>
      </c>
      <c r="F69" s="1" t="s">
        <v>2</v>
      </c>
      <c r="G69" s="2" t="s">
        <v>5</v>
      </c>
      <c r="H69" s="2" t="s">
        <v>9</v>
      </c>
    </row>
    <row r="70" spans="1:13" x14ac:dyDescent="0.25">
      <c r="A70" s="10" t="s">
        <v>17</v>
      </c>
      <c r="B70" s="1">
        <v>0.90816300000000005</v>
      </c>
      <c r="C70" s="1">
        <v>0.90816300000000005</v>
      </c>
      <c r="D70" s="1">
        <v>0.90816300000000005</v>
      </c>
      <c r="E70" s="1">
        <v>4</v>
      </c>
      <c r="F70" s="1" t="s">
        <v>2</v>
      </c>
      <c r="G70" s="2" t="s">
        <v>5</v>
      </c>
      <c r="H70" s="2" t="s">
        <v>9</v>
      </c>
    </row>
    <row r="73" spans="1:13" x14ac:dyDescent="0.25">
      <c r="A73" s="10" t="s">
        <v>0</v>
      </c>
      <c r="B73" s="1">
        <v>0.88862799999999997</v>
      </c>
      <c r="C73" s="1">
        <v>0.90453499999999998</v>
      </c>
      <c r="D73" s="1">
        <v>0.89651099999999995</v>
      </c>
      <c r="E73" s="1">
        <v>5</v>
      </c>
      <c r="F73" s="1" t="s">
        <v>2</v>
      </c>
      <c r="G73" s="2" t="s">
        <v>5</v>
      </c>
      <c r="H73" s="2" t="s">
        <v>9</v>
      </c>
    </row>
    <row r="74" spans="1:13" x14ac:dyDescent="0.25">
      <c r="A74" s="10" t="s">
        <v>1</v>
      </c>
      <c r="B74" s="1">
        <v>0.91218399999999999</v>
      </c>
      <c r="C74" s="1">
        <v>0.89740799999999998</v>
      </c>
      <c r="D74" s="1">
        <v>0.90473599999999998</v>
      </c>
      <c r="E74" s="1">
        <v>5</v>
      </c>
      <c r="F74" s="1" t="s">
        <v>2</v>
      </c>
      <c r="G74" s="2" t="s">
        <v>5</v>
      </c>
      <c r="H74" s="2" t="s">
        <v>9</v>
      </c>
    </row>
    <row r="75" spans="1:13" x14ac:dyDescent="0.25">
      <c r="A75" s="10" t="s">
        <v>17</v>
      </c>
      <c r="B75" s="1">
        <v>0.90079399999999998</v>
      </c>
      <c r="C75" s="1">
        <v>0.90079399999999998</v>
      </c>
      <c r="D75" s="1">
        <v>0.90079399999999998</v>
      </c>
      <c r="E75" s="1">
        <v>5</v>
      </c>
      <c r="F75" s="1" t="s">
        <v>2</v>
      </c>
      <c r="G75" s="2" t="s">
        <v>5</v>
      </c>
      <c r="H75" s="2" t="s">
        <v>9</v>
      </c>
    </row>
    <row r="76" spans="1:13" ht="15.75" thickBot="1" x14ac:dyDescent="0.3">
      <c r="K76" s="11" t="s">
        <v>18</v>
      </c>
      <c r="L76" s="11" t="s">
        <v>19</v>
      </c>
      <c r="M76" s="11" t="s">
        <v>20</v>
      </c>
    </row>
    <row r="77" spans="1:13" ht="15.75" thickTop="1" x14ac:dyDescent="0.25">
      <c r="J77" s="6">
        <v>0</v>
      </c>
      <c r="K77" s="1">
        <f t="shared" ref="K77:K79" si="7">(B78+B83+B88+B93+B98)/5</f>
        <v>0.89208759999999998</v>
      </c>
      <c r="L77" s="1">
        <f t="shared" ref="L77:L79" si="8">(C78+C83+C88+C93+C98)/5</f>
        <v>0.90579819999999989</v>
      </c>
      <c r="M77" s="1">
        <f t="shared" ref="M77:M79" si="9">(D78+D83+D88+D93+D98)/5</f>
        <v>0.89883599999999997</v>
      </c>
    </row>
    <row r="78" spans="1:13" x14ac:dyDescent="0.25">
      <c r="A78" s="10" t="s">
        <v>0</v>
      </c>
      <c r="B78" s="1">
        <v>0.90722899999999995</v>
      </c>
      <c r="C78" s="1">
        <v>0.89749699999999999</v>
      </c>
      <c r="D78" s="1">
        <v>0.90233699999999994</v>
      </c>
      <c r="E78" s="1">
        <v>1</v>
      </c>
      <c r="F78" s="1" t="s">
        <v>2</v>
      </c>
      <c r="G78" s="2" t="s">
        <v>5</v>
      </c>
      <c r="H78" s="2" t="s">
        <v>10</v>
      </c>
      <c r="J78" s="7">
        <v>1</v>
      </c>
      <c r="K78" s="1">
        <f t="shared" si="7"/>
        <v>0.91349820000000004</v>
      </c>
      <c r="L78" s="1">
        <f t="shared" si="8"/>
        <v>0.90060299999999993</v>
      </c>
      <c r="M78" s="1">
        <f t="shared" si="9"/>
        <v>0.90695739999999991</v>
      </c>
    </row>
    <row r="79" spans="1:13" x14ac:dyDescent="0.25">
      <c r="A79" s="10" t="s">
        <v>1</v>
      </c>
      <c r="B79" s="1">
        <v>0.90802099999999997</v>
      </c>
      <c r="C79" s="1">
        <v>0.91684699999999997</v>
      </c>
      <c r="D79" s="1">
        <v>0.91241300000000003</v>
      </c>
      <c r="E79" s="1">
        <v>1</v>
      </c>
      <c r="F79" s="1" t="s">
        <v>2</v>
      </c>
      <c r="G79" s="2" t="s">
        <v>5</v>
      </c>
      <c r="H79" s="2" t="s">
        <v>10</v>
      </c>
      <c r="J79" s="6" t="s">
        <v>17</v>
      </c>
      <c r="K79" s="1">
        <f t="shared" si="7"/>
        <v>0.90307179999999998</v>
      </c>
      <c r="L79" s="1">
        <f t="shared" si="8"/>
        <v>0.90307179999999998</v>
      </c>
      <c r="M79" s="1">
        <f t="shared" si="9"/>
        <v>0.90307179999999998</v>
      </c>
    </row>
    <row r="80" spans="1:13" x14ac:dyDescent="0.25">
      <c r="A80" s="10" t="s">
        <v>17</v>
      </c>
      <c r="B80" s="1">
        <v>0.90764900000000004</v>
      </c>
      <c r="C80" s="1">
        <v>0.90764900000000004</v>
      </c>
      <c r="D80" s="1">
        <v>0.90764900000000004</v>
      </c>
      <c r="E80" s="1">
        <v>1</v>
      </c>
      <c r="F80" s="1" t="s">
        <v>2</v>
      </c>
      <c r="G80" s="2" t="s">
        <v>5</v>
      </c>
      <c r="H80" s="2" t="s">
        <v>10</v>
      </c>
      <c r="J80" s="6"/>
    </row>
    <row r="83" spans="1:8" x14ac:dyDescent="0.25">
      <c r="A83" s="10" t="s">
        <v>0</v>
      </c>
      <c r="B83" s="1">
        <v>0.89217999999999997</v>
      </c>
      <c r="C83" s="1">
        <v>0.89749699999999999</v>
      </c>
      <c r="D83" s="1">
        <v>0.89483100000000004</v>
      </c>
      <c r="E83" s="1">
        <v>2</v>
      </c>
      <c r="F83" s="1" t="s">
        <v>2</v>
      </c>
      <c r="G83" s="2" t="s">
        <v>5</v>
      </c>
      <c r="H83" s="2" t="s">
        <v>10</v>
      </c>
    </row>
    <row r="84" spans="1:8" x14ac:dyDescent="0.25">
      <c r="A84" s="10" t="s">
        <v>1</v>
      </c>
      <c r="B84" s="1">
        <v>0.90652200000000005</v>
      </c>
      <c r="C84" s="1">
        <v>0.90162200000000003</v>
      </c>
      <c r="D84" s="1">
        <v>0.90406500000000001</v>
      </c>
      <c r="E84" s="1">
        <v>2</v>
      </c>
      <c r="F84" s="1" t="s">
        <v>2</v>
      </c>
      <c r="G84" s="2" t="s">
        <v>5</v>
      </c>
      <c r="H84" s="2" t="s">
        <v>10</v>
      </c>
    </row>
    <row r="85" spans="1:8" x14ac:dyDescent="0.25">
      <c r="A85" s="10" t="s">
        <v>17</v>
      </c>
      <c r="B85" s="1">
        <v>0.89966000000000002</v>
      </c>
      <c r="C85" s="1">
        <v>0.89966000000000002</v>
      </c>
      <c r="D85" s="1">
        <v>0.89966000000000002</v>
      </c>
      <c r="E85" s="1">
        <v>2</v>
      </c>
      <c r="F85" s="1" t="s">
        <v>2</v>
      </c>
      <c r="G85" s="2" t="s">
        <v>5</v>
      </c>
      <c r="H85" s="2" t="s">
        <v>10</v>
      </c>
    </row>
    <row r="88" spans="1:8" x14ac:dyDescent="0.25">
      <c r="A88" s="10" t="s">
        <v>0</v>
      </c>
      <c r="B88" s="1">
        <v>0.88221700000000003</v>
      </c>
      <c r="C88" s="1">
        <v>0.91060799999999997</v>
      </c>
      <c r="D88" s="1">
        <v>0.89618799999999998</v>
      </c>
      <c r="E88" s="1">
        <v>3</v>
      </c>
      <c r="F88" s="1" t="s">
        <v>2</v>
      </c>
      <c r="G88" s="2" t="s">
        <v>5</v>
      </c>
      <c r="H88" s="2" t="s">
        <v>10</v>
      </c>
    </row>
    <row r="89" spans="1:8" x14ac:dyDescent="0.25">
      <c r="A89" s="10" t="s">
        <v>1</v>
      </c>
      <c r="B89" s="1">
        <v>0.91648099999999999</v>
      </c>
      <c r="C89" s="1">
        <v>0.88973000000000002</v>
      </c>
      <c r="D89" s="1">
        <v>0.90290700000000002</v>
      </c>
      <c r="E89" s="1">
        <v>3</v>
      </c>
      <c r="F89" s="1" t="s">
        <v>2</v>
      </c>
      <c r="G89" s="2" t="s">
        <v>5</v>
      </c>
      <c r="H89" s="2" t="s">
        <v>10</v>
      </c>
    </row>
    <row r="90" spans="1:8" x14ac:dyDescent="0.25">
      <c r="A90" s="10" t="s">
        <v>17</v>
      </c>
      <c r="B90" s="1">
        <v>0.89966000000000002</v>
      </c>
      <c r="C90" s="1">
        <v>0.89966000000000002</v>
      </c>
      <c r="D90" s="1">
        <v>0.89966000000000002</v>
      </c>
      <c r="E90" s="1">
        <v>3</v>
      </c>
      <c r="F90" s="1" t="s">
        <v>2</v>
      </c>
      <c r="G90" s="2" t="s">
        <v>5</v>
      </c>
      <c r="H90" s="2" t="s">
        <v>10</v>
      </c>
    </row>
    <row r="93" spans="1:8" x14ac:dyDescent="0.25">
      <c r="A93" s="10" t="s">
        <v>0</v>
      </c>
      <c r="B93" s="1">
        <v>0.88953499999999996</v>
      </c>
      <c r="C93" s="1">
        <v>0.91288800000000003</v>
      </c>
      <c r="D93" s="1">
        <v>0.90105999999999997</v>
      </c>
      <c r="E93" s="1">
        <v>4</v>
      </c>
      <c r="F93" s="1" t="s">
        <v>2</v>
      </c>
      <c r="G93" s="2" t="s">
        <v>5</v>
      </c>
      <c r="H93" s="2" t="s">
        <v>10</v>
      </c>
    </row>
    <row r="94" spans="1:8" x14ac:dyDescent="0.25">
      <c r="A94" s="10" t="s">
        <v>1</v>
      </c>
      <c r="B94" s="1">
        <v>0.91924799999999995</v>
      </c>
      <c r="C94" s="1">
        <v>0.89740799999999998</v>
      </c>
      <c r="D94" s="1">
        <v>0.90819700000000003</v>
      </c>
      <c r="E94" s="1">
        <v>4</v>
      </c>
      <c r="F94" s="1" t="s">
        <v>2</v>
      </c>
      <c r="G94" s="2" t="s">
        <v>5</v>
      </c>
      <c r="H94" s="2" t="s">
        <v>10</v>
      </c>
    </row>
    <row r="95" spans="1:8" x14ac:dyDescent="0.25">
      <c r="A95" s="10" t="s">
        <v>17</v>
      </c>
      <c r="B95" s="1">
        <v>0.90476199999999996</v>
      </c>
      <c r="C95" s="1">
        <v>0.90476199999999996</v>
      </c>
      <c r="D95" s="1">
        <v>0.90476199999999996</v>
      </c>
      <c r="E95" s="1">
        <v>4</v>
      </c>
      <c r="F95" s="1" t="s">
        <v>2</v>
      </c>
      <c r="G95" s="2" t="s">
        <v>5</v>
      </c>
      <c r="H95" s="2" t="s">
        <v>10</v>
      </c>
    </row>
    <row r="98" spans="1:13" x14ac:dyDescent="0.25">
      <c r="A98" s="10" t="s">
        <v>0</v>
      </c>
      <c r="B98" s="1">
        <v>0.88927699999999998</v>
      </c>
      <c r="C98" s="1">
        <v>0.910501</v>
      </c>
      <c r="D98" s="1">
        <v>0.89976400000000001</v>
      </c>
      <c r="E98" s="1">
        <v>5</v>
      </c>
      <c r="F98" s="1" t="s">
        <v>2</v>
      </c>
      <c r="G98" s="2" t="s">
        <v>5</v>
      </c>
      <c r="H98" s="2" t="s">
        <v>10</v>
      </c>
    </row>
    <row r="99" spans="1:13" x14ac:dyDescent="0.25">
      <c r="A99" s="10" t="s">
        <v>1</v>
      </c>
      <c r="B99" s="1">
        <v>0.91721900000000001</v>
      </c>
      <c r="C99" s="1">
        <v>0.89740799999999998</v>
      </c>
      <c r="D99" s="1">
        <v>0.90720500000000004</v>
      </c>
      <c r="E99" s="1">
        <v>5</v>
      </c>
      <c r="F99" s="1" t="s">
        <v>2</v>
      </c>
      <c r="G99" s="2" t="s">
        <v>5</v>
      </c>
      <c r="H99" s="2" t="s">
        <v>10</v>
      </c>
    </row>
    <row r="100" spans="1:13" x14ac:dyDescent="0.25">
      <c r="A100" s="10" t="s">
        <v>17</v>
      </c>
      <c r="B100" s="1">
        <v>0.90362799999999999</v>
      </c>
      <c r="C100" s="1">
        <v>0.90362799999999999</v>
      </c>
      <c r="D100" s="1">
        <v>0.90362799999999999</v>
      </c>
      <c r="E100" s="1">
        <v>5</v>
      </c>
      <c r="F100" s="1" t="s">
        <v>2</v>
      </c>
      <c r="G100" s="2" t="s">
        <v>5</v>
      </c>
      <c r="H100" s="2" t="s">
        <v>10</v>
      </c>
    </row>
    <row r="101" spans="1:13" ht="15.75" thickBot="1" x14ac:dyDescent="0.3">
      <c r="K101" s="11" t="s">
        <v>18</v>
      </c>
      <c r="L101" s="11" t="s">
        <v>19</v>
      </c>
      <c r="M101" s="11" t="s">
        <v>20</v>
      </c>
    </row>
    <row r="102" spans="1:13" ht="15.75" thickTop="1" x14ac:dyDescent="0.25">
      <c r="J102" s="6">
        <v>0</v>
      </c>
      <c r="K102" s="1">
        <f t="shared" ref="K102:K104" si="10">(B103+B108+B113+B118+B123)/5</f>
        <v>0.89208639999999995</v>
      </c>
      <c r="L102" s="1">
        <f t="shared" ref="L102:L104" si="11">(C103+C108+C113+C118+C123)/5</f>
        <v>0.90627560000000007</v>
      </c>
      <c r="M102" s="1">
        <f t="shared" ref="M102:M104" si="12">(D103+D108+D113+D118+D123)/5</f>
        <v>0.89907920000000008</v>
      </c>
    </row>
    <row r="103" spans="1:13" x14ac:dyDescent="0.25">
      <c r="A103" s="10" t="s">
        <v>0</v>
      </c>
      <c r="B103" s="1">
        <v>0.90036000000000005</v>
      </c>
      <c r="C103" s="1">
        <v>0.89392099999999997</v>
      </c>
      <c r="D103" s="1">
        <v>0.89712899999999995</v>
      </c>
      <c r="E103" s="1">
        <v>1</v>
      </c>
      <c r="F103" s="1" t="s">
        <v>2</v>
      </c>
      <c r="G103" s="2" t="s">
        <v>5</v>
      </c>
      <c r="H103" s="2" t="s">
        <v>11</v>
      </c>
      <c r="J103" s="7">
        <v>1</v>
      </c>
      <c r="K103" s="1">
        <f t="shared" si="10"/>
        <v>0.91391699999999998</v>
      </c>
      <c r="L103" s="1">
        <f t="shared" si="11"/>
        <v>0.90060359999999995</v>
      </c>
      <c r="M103" s="1">
        <f t="shared" si="12"/>
        <v>0.90717160000000008</v>
      </c>
    </row>
    <row r="104" spans="1:13" x14ac:dyDescent="0.25">
      <c r="A104" s="10" t="s">
        <v>1</v>
      </c>
      <c r="B104" s="1">
        <v>0.90450600000000003</v>
      </c>
      <c r="C104" s="1">
        <v>0.91036700000000004</v>
      </c>
      <c r="D104" s="1">
        <v>0.90742699999999998</v>
      </c>
      <c r="E104" s="1">
        <v>1</v>
      </c>
      <c r="F104" s="1" t="s">
        <v>2</v>
      </c>
      <c r="G104" s="2" t="s">
        <v>5</v>
      </c>
      <c r="H104" s="2" t="s">
        <v>11</v>
      </c>
      <c r="J104" s="6" t="s">
        <v>17</v>
      </c>
      <c r="K104" s="1">
        <f t="shared" si="10"/>
        <v>0.90329899999999996</v>
      </c>
      <c r="L104" s="1">
        <f t="shared" si="11"/>
        <v>0.90329899999999996</v>
      </c>
      <c r="M104" s="1">
        <f t="shared" si="12"/>
        <v>0.90329899999999996</v>
      </c>
    </row>
    <row r="105" spans="1:13" x14ac:dyDescent="0.25">
      <c r="A105" s="10" t="s">
        <v>17</v>
      </c>
      <c r="B105" s="1">
        <v>0.90254999999999996</v>
      </c>
      <c r="C105" s="1">
        <v>0.90254999999999996</v>
      </c>
      <c r="D105" s="1">
        <v>0.90254999999999996</v>
      </c>
      <c r="E105" s="1">
        <v>1</v>
      </c>
      <c r="F105" s="1" t="s">
        <v>2</v>
      </c>
      <c r="G105" s="2" t="s">
        <v>5</v>
      </c>
      <c r="H105" s="2" t="s">
        <v>11</v>
      </c>
      <c r="J105" s="6"/>
    </row>
    <row r="108" spans="1:13" x14ac:dyDescent="0.25">
      <c r="A108" s="10" t="s">
        <v>0</v>
      </c>
      <c r="B108" s="1">
        <v>0.89336499999999996</v>
      </c>
      <c r="C108" s="1">
        <v>0.89868899999999996</v>
      </c>
      <c r="D108" s="1">
        <v>0.89601900000000001</v>
      </c>
      <c r="E108" s="1">
        <v>2</v>
      </c>
      <c r="F108" s="1" t="s">
        <v>2</v>
      </c>
      <c r="G108" s="2" t="s">
        <v>5</v>
      </c>
      <c r="H108" s="2" t="s">
        <v>11</v>
      </c>
    </row>
    <row r="109" spans="1:13" x14ac:dyDescent="0.25">
      <c r="A109" s="10" t="s">
        <v>1</v>
      </c>
      <c r="B109" s="1">
        <v>0.907609</v>
      </c>
      <c r="C109" s="1">
        <v>0.90270300000000003</v>
      </c>
      <c r="D109" s="1">
        <v>0.90514899999999998</v>
      </c>
      <c r="E109" s="1">
        <v>2</v>
      </c>
      <c r="F109" s="1" t="s">
        <v>2</v>
      </c>
      <c r="G109" s="2" t="s">
        <v>5</v>
      </c>
      <c r="H109" s="2" t="s">
        <v>11</v>
      </c>
    </row>
    <row r="110" spans="1:13" x14ac:dyDescent="0.25">
      <c r="A110" s="10" t="s">
        <v>17</v>
      </c>
      <c r="B110" s="1">
        <v>0.90079399999999998</v>
      </c>
      <c r="C110" s="1">
        <v>0.90079399999999998</v>
      </c>
      <c r="D110" s="1">
        <v>0.90079399999999998</v>
      </c>
      <c r="E110" s="1">
        <v>2</v>
      </c>
      <c r="F110" s="1" t="s">
        <v>2</v>
      </c>
      <c r="G110" s="2" t="s">
        <v>5</v>
      </c>
      <c r="H110" s="2" t="s">
        <v>11</v>
      </c>
    </row>
    <row r="113" spans="1:8" x14ac:dyDescent="0.25">
      <c r="A113" s="10" t="s">
        <v>0</v>
      </c>
      <c r="B113" s="1">
        <v>0.88452699999999995</v>
      </c>
      <c r="C113" s="1">
        <v>0.91299200000000003</v>
      </c>
      <c r="D113" s="1">
        <v>0.89853400000000005</v>
      </c>
      <c r="E113" s="1">
        <v>3</v>
      </c>
      <c r="F113" s="1" t="s">
        <v>2</v>
      </c>
      <c r="G113" s="2" t="s">
        <v>5</v>
      </c>
      <c r="H113" s="2" t="s">
        <v>11</v>
      </c>
    </row>
    <row r="114" spans="1:8" x14ac:dyDescent="0.25">
      <c r="A114" s="10" t="s">
        <v>1</v>
      </c>
      <c r="B114" s="1">
        <v>0.91870799999999997</v>
      </c>
      <c r="C114" s="1">
        <v>0.89189200000000002</v>
      </c>
      <c r="D114" s="1">
        <v>0.90510100000000004</v>
      </c>
      <c r="E114" s="1">
        <v>3</v>
      </c>
      <c r="F114" s="1" t="s">
        <v>2</v>
      </c>
      <c r="G114" s="2" t="s">
        <v>5</v>
      </c>
      <c r="H114" s="2" t="s">
        <v>11</v>
      </c>
    </row>
    <row r="115" spans="1:8" x14ac:dyDescent="0.25">
      <c r="A115" s="10" t="s">
        <v>17</v>
      </c>
      <c r="B115" s="1">
        <v>0.90192700000000003</v>
      </c>
      <c r="C115" s="1">
        <v>0.90192700000000003</v>
      </c>
      <c r="D115" s="1">
        <v>0.90192700000000003</v>
      </c>
      <c r="E115" s="1">
        <v>3</v>
      </c>
      <c r="F115" s="1" t="s">
        <v>2</v>
      </c>
      <c r="G115" s="2" t="s">
        <v>5</v>
      </c>
      <c r="H115" s="2" t="s">
        <v>11</v>
      </c>
    </row>
    <row r="118" spans="1:8" x14ac:dyDescent="0.25">
      <c r="A118" s="10" t="s">
        <v>0</v>
      </c>
      <c r="B118" s="1">
        <v>0.88940600000000003</v>
      </c>
      <c r="C118" s="1">
        <v>0.91169500000000003</v>
      </c>
      <c r="D118" s="1">
        <v>0.90041199999999999</v>
      </c>
      <c r="E118" s="1">
        <v>4</v>
      </c>
      <c r="F118" s="1" t="s">
        <v>2</v>
      </c>
      <c r="G118" s="2" t="s">
        <v>5</v>
      </c>
      <c r="H118" s="2" t="s">
        <v>11</v>
      </c>
    </row>
    <row r="119" spans="1:8" x14ac:dyDescent="0.25">
      <c r="A119" s="10" t="s">
        <v>1</v>
      </c>
      <c r="B119" s="1">
        <v>0.91823200000000005</v>
      </c>
      <c r="C119" s="1">
        <v>0.89740799999999998</v>
      </c>
      <c r="D119" s="1">
        <v>0.90770099999999998</v>
      </c>
      <c r="E119" s="1">
        <v>4</v>
      </c>
      <c r="F119" s="1" t="s">
        <v>2</v>
      </c>
      <c r="G119" s="2" t="s">
        <v>5</v>
      </c>
      <c r="H119" s="2" t="s">
        <v>11</v>
      </c>
    </row>
    <row r="120" spans="1:8" x14ac:dyDescent="0.25">
      <c r="A120" s="10" t="s">
        <v>17</v>
      </c>
      <c r="B120" s="1">
        <v>0.90419499999999997</v>
      </c>
      <c r="C120" s="1">
        <v>0.90419499999999997</v>
      </c>
      <c r="D120" s="1">
        <v>0.90419499999999997</v>
      </c>
      <c r="E120" s="1">
        <v>4</v>
      </c>
      <c r="F120" s="1" t="s">
        <v>2</v>
      </c>
      <c r="G120" s="2" t="s">
        <v>5</v>
      </c>
      <c r="H120" s="2" t="s">
        <v>11</v>
      </c>
    </row>
    <row r="123" spans="1:8" x14ac:dyDescent="0.25">
      <c r="A123" s="10" t="s">
        <v>0</v>
      </c>
      <c r="B123" s="1">
        <v>0.89277399999999996</v>
      </c>
      <c r="C123" s="1">
        <v>0.91408100000000003</v>
      </c>
      <c r="D123" s="1">
        <v>0.90330200000000005</v>
      </c>
      <c r="E123" s="1">
        <v>5</v>
      </c>
      <c r="F123" s="1" t="s">
        <v>2</v>
      </c>
      <c r="G123" s="2" t="s">
        <v>5</v>
      </c>
      <c r="H123" s="2" t="s">
        <v>11</v>
      </c>
    </row>
    <row r="124" spans="1:8" x14ac:dyDescent="0.25">
      <c r="A124" s="10" t="s">
        <v>1</v>
      </c>
      <c r="B124" s="1">
        <v>0.92052999999999996</v>
      </c>
      <c r="C124" s="1">
        <v>0.900648</v>
      </c>
      <c r="D124" s="1">
        <v>0.91047999999999996</v>
      </c>
      <c r="E124" s="1">
        <v>5</v>
      </c>
      <c r="F124" s="1" t="s">
        <v>2</v>
      </c>
      <c r="G124" s="2" t="s">
        <v>5</v>
      </c>
      <c r="H124" s="2" t="s">
        <v>11</v>
      </c>
    </row>
    <row r="125" spans="1:8" x14ac:dyDescent="0.25">
      <c r="A125" s="10" t="s">
        <v>17</v>
      </c>
      <c r="B125" s="1">
        <v>0.90702899999999997</v>
      </c>
      <c r="C125" s="1">
        <v>0.90702899999999997</v>
      </c>
      <c r="D125" s="1">
        <v>0.90702899999999997</v>
      </c>
      <c r="E125" s="1">
        <v>5</v>
      </c>
      <c r="F125" s="1" t="s">
        <v>2</v>
      </c>
      <c r="G125" s="2" t="s">
        <v>5</v>
      </c>
      <c r="H125" s="2" t="s">
        <v>11</v>
      </c>
    </row>
    <row r="129" spans="1:13" ht="15.75" thickBot="1" x14ac:dyDescent="0.3">
      <c r="K129" s="11" t="s">
        <v>18</v>
      </c>
      <c r="L129" s="11" t="s">
        <v>19</v>
      </c>
      <c r="M129" s="11" t="s">
        <v>20</v>
      </c>
    </row>
    <row r="130" spans="1:13" ht="15.75" thickTop="1" x14ac:dyDescent="0.25">
      <c r="B130" s="4" t="s">
        <v>18</v>
      </c>
      <c r="C130" s="4" t="s">
        <v>19</v>
      </c>
      <c r="D130" s="4" t="s">
        <v>20</v>
      </c>
      <c r="E130" s="4" t="s">
        <v>6</v>
      </c>
      <c r="F130" s="4" t="s">
        <v>3</v>
      </c>
      <c r="G130" s="5" t="s">
        <v>4</v>
      </c>
      <c r="H130" s="5" t="s">
        <v>7</v>
      </c>
      <c r="J130" s="6">
        <v>0</v>
      </c>
      <c r="K130" s="1">
        <f t="shared" ref="K130:K132" si="13">(B131+B136+B141+B146+B151)/5</f>
        <v>0.69164060000000005</v>
      </c>
      <c r="L130" s="1">
        <f t="shared" ref="L130:L132" si="14">(C131+C136+C141+C146+C151)/5</f>
        <v>0.81850279999999986</v>
      </c>
      <c r="M130" s="1">
        <f t="shared" ref="M130:M132" si="15">(D131+D136+D141+D146+D151)/5</f>
        <v>0.74972019999999995</v>
      </c>
    </row>
    <row r="131" spans="1:13" x14ac:dyDescent="0.25">
      <c r="A131" s="10" t="s">
        <v>0</v>
      </c>
      <c r="B131" s="1">
        <v>0.69799999999999995</v>
      </c>
      <c r="C131" s="1">
        <v>0.83194299999999999</v>
      </c>
      <c r="D131" s="1">
        <v>0.759108</v>
      </c>
      <c r="E131" s="1">
        <v>1</v>
      </c>
      <c r="F131" s="1" t="s">
        <v>13</v>
      </c>
      <c r="G131" s="2" t="s">
        <v>5</v>
      </c>
      <c r="H131" s="2" t="s">
        <v>8</v>
      </c>
      <c r="J131" s="7">
        <v>1</v>
      </c>
      <c r="K131" s="1">
        <f t="shared" si="13"/>
        <v>0.80292119999999989</v>
      </c>
      <c r="L131" s="1">
        <f t="shared" si="14"/>
        <v>0.66940280000000008</v>
      </c>
      <c r="M131" s="1">
        <f t="shared" si="15"/>
        <v>0.73007140000000004</v>
      </c>
    </row>
    <row r="132" spans="1:13" x14ac:dyDescent="0.25">
      <c r="A132" s="10" t="s">
        <v>1</v>
      </c>
      <c r="B132" s="1">
        <v>0.81568600000000002</v>
      </c>
      <c r="C132" s="1">
        <v>0.67386599999999997</v>
      </c>
      <c r="D132" s="1">
        <v>0.73802500000000004</v>
      </c>
      <c r="E132" s="1">
        <v>1</v>
      </c>
      <c r="F132" s="1" t="s">
        <v>13</v>
      </c>
      <c r="G132" s="2" t="s">
        <v>5</v>
      </c>
      <c r="H132" s="2" t="s">
        <v>8</v>
      </c>
      <c r="J132" s="6" t="s">
        <v>17</v>
      </c>
      <c r="K132" s="1">
        <f t="shared" si="13"/>
        <v>0.74027779999999999</v>
      </c>
      <c r="L132" s="1">
        <f t="shared" si="14"/>
        <v>0.74027779999999999</v>
      </c>
      <c r="M132" s="1">
        <f t="shared" si="15"/>
        <v>0.74027779999999999</v>
      </c>
    </row>
    <row r="133" spans="1:13" x14ac:dyDescent="0.25">
      <c r="A133" s="10" t="s">
        <v>17</v>
      </c>
      <c r="B133" s="1">
        <v>0.74900800000000001</v>
      </c>
      <c r="C133" s="1">
        <v>0.74900800000000001</v>
      </c>
      <c r="D133" s="1">
        <v>0.74900800000000001</v>
      </c>
      <c r="E133" s="1">
        <v>1</v>
      </c>
      <c r="F133" s="1" t="s">
        <v>13</v>
      </c>
      <c r="G133" s="2" t="s">
        <v>5</v>
      </c>
      <c r="H133" s="2" t="s">
        <v>8</v>
      </c>
      <c r="J133" s="6"/>
    </row>
    <row r="136" spans="1:13" x14ac:dyDescent="0.25">
      <c r="A136" s="10" t="s">
        <v>0</v>
      </c>
      <c r="B136" s="1">
        <v>0.68986099999999995</v>
      </c>
      <c r="C136" s="1">
        <v>0.82717499999999999</v>
      </c>
      <c r="D136" s="1">
        <v>0.75230399999999997</v>
      </c>
      <c r="E136" s="1">
        <v>2</v>
      </c>
      <c r="F136" s="1" t="s">
        <v>13</v>
      </c>
      <c r="G136" s="2" t="s">
        <v>5</v>
      </c>
      <c r="H136" s="2" t="s">
        <v>8</v>
      </c>
    </row>
    <row r="137" spans="1:13" x14ac:dyDescent="0.25">
      <c r="A137" s="10" t="s">
        <v>1</v>
      </c>
      <c r="B137" s="1">
        <v>0.80870699999999995</v>
      </c>
      <c r="C137" s="1">
        <v>0.66270300000000004</v>
      </c>
      <c r="D137" s="1">
        <v>0.72846100000000003</v>
      </c>
      <c r="E137" s="1">
        <v>2</v>
      </c>
      <c r="F137" s="1" t="s">
        <v>13</v>
      </c>
      <c r="G137" s="2" t="s">
        <v>5</v>
      </c>
      <c r="H137" s="2" t="s">
        <v>8</v>
      </c>
    </row>
    <row r="138" spans="1:13" x14ac:dyDescent="0.25">
      <c r="A138" s="10" t="s">
        <v>17</v>
      </c>
      <c r="B138" s="1">
        <v>0.74092999999999998</v>
      </c>
      <c r="C138" s="1">
        <v>0.74092999999999998</v>
      </c>
      <c r="D138" s="1">
        <v>0.74092999999999998</v>
      </c>
      <c r="E138" s="1">
        <v>2</v>
      </c>
      <c r="F138" s="1" t="s">
        <v>13</v>
      </c>
      <c r="G138" s="2" t="s">
        <v>5</v>
      </c>
      <c r="H138" s="2" t="s">
        <v>8</v>
      </c>
    </row>
    <row r="141" spans="1:13" x14ac:dyDescent="0.25">
      <c r="A141" s="10" t="s">
        <v>0</v>
      </c>
      <c r="B141" s="1">
        <v>0.69269800000000004</v>
      </c>
      <c r="C141" s="1">
        <v>0.81406400000000001</v>
      </c>
      <c r="D141" s="1">
        <v>0.74849299999999996</v>
      </c>
      <c r="E141" s="1">
        <v>3</v>
      </c>
      <c r="F141" s="1" t="s">
        <v>13</v>
      </c>
      <c r="G141" s="2" t="s">
        <v>5</v>
      </c>
      <c r="H141" s="2" t="s">
        <v>8</v>
      </c>
    </row>
    <row r="142" spans="1:13" x14ac:dyDescent="0.25">
      <c r="A142" s="10" t="s">
        <v>1</v>
      </c>
      <c r="B142" s="1">
        <v>0.79948600000000003</v>
      </c>
      <c r="C142" s="1">
        <v>0.67243200000000003</v>
      </c>
      <c r="D142" s="1">
        <v>0.73047600000000001</v>
      </c>
      <c r="E142" s="1">
        <v>3</v>
      </c>
      <c r="F142" s="1" t="s">
        <v>13</v>
      </c>
      <c r="G142" s="2" t="s">
        <v>5</v>
      </c>
      <c r="H142" s="2" t="s">
        <v>8</v>
      </c>
    </row>
    <row r="143" spans="1:13" x14ac:dyDescent="0.25">
      <c r="A143" s="10" t="s">
        <v>17</v>
      </c>
      <c r="B143" s="1">
        <v>0.73979600000000001</v>
      </c>
      <c r="C143" s="1">
        <v>0.73979600000000001</v>
      </c>
      <c r="D143" s="1">
        <v>0.73979600000000001</v>
      </c>
      <c r="E143" s="1">
        <v>3</v>
      </c>
      <c r="F143" s="1" t="s">
        <v>13</v>
      </c>
      <c r="G143" s="2" t="s">
        <v>5</v>
      </c>
      <c r="H143" s="2" t="s">
        <v>8</v>
      </c>
    </row>
    <row r="146" spans="1:13" x14ac:dyDescent="0.25">
      <c r="A146" s="10" t="s">
        <v>0</v>
      </c>
      <c r="B146" s="1">
        <v>0.68975900000000001</v>
      </c>
      <c r="C146" s="1">
        <v>0.81980900000000001</v>
      </c>
      <c r="D146" s="1">
        <v>0.74918200000000001</v>
      </c>
      <c r="E146" s="1">
        <v>4</v>
      </c>
      <c r="F146" s="1" t="s">
        <v>13</v>
      </c>
      <c r="G146" s="2" t="s">
        <v>5</v>
      </c>
      <c r="H146" s="2" t="s">
        <v>8</v>
      </c>
    </row>
    <row r="147" spans="1:13" x14ac:dyDescent="0.25">
      <c r="A147" s="10" t="s">
        <v>1</v>
      </c>
      <c r="B147" s="1">
        <v>0.80338500000000002</v>
      </c>
      <c r="C147" s="1">
        <v>0.66630699999999998</v>
      </c>
      <c r="D147" s="1">
        <v>0.72845300000000002</v>
      </c>
      <c r="E147" s="1">
        <v>4</v>
      </c>
      <c r="F147" s="1" t="s">
        <v>13</v>
      </c>
      <c r="G147" s="2" t="s">
        <v>5</v>
      </c>
      <c r="H147" s="2" t="s">
        <v>8</v>
      </c>
    </row>
    <row r="148" spans="1:13" x14ac:dyDescent="0.25">
      <c r="A148" s="10" t="s">
        <v>17</v>
      </c>
      <c r="B148" s="1">
        <v>0.73922900000000002</v>
      </c>
      <c r="C148" s="1">
        <v>0.73922900000000002</v>
      </c>
      <c r="D148" s="1">
        <v>0.73922900000000002</v>
      </c>
      <c r="E148" s="1">
        <v>4</v>
      </c>
      <c r="F148" s="1" t="s">
        <v>13</v>
      </c>
      <c r="G148" s="2" t="s">
        <v>5</v>
      </c>
      <c r="H148" s="2" t="s">
        <v>8</v>
      </c>
    </row>
    <row r="151" spans="1:13" x14ac:dyDescent="0.25">
      <c r="A151" s="10" t="s">
        <v>0</v>
      </c>
      <c r="B151" s="1">
        <v>0.68788499999999997</v>
      </c>
      <c r="C151" s="1">
        <v>0.79952299999999998</v>
      </c>
      <c r="D151" s="1">
        <v>0.739514</v>
      </c>
      <c r="E151" s="1">
        <v>5</v>
      </c>
      <c r="F151" s="1" t="s">
        <v>13</v>
      </c>
      <c r="G151" s="2" t="s">
        <v>5</v>
      </c>
      <c r="H151" s="2" t="s">
        <v>8</v>
      </c>
    </row>
    <row r="152" spans="1:13" x14ac:dyDescent="0.25">
      <c r="A152" s="10" t="s">
        <v>1</v>
      </c>
      <c r="B152" s="1">
        <v>0.78734199999999999</v>
      </c>
      <c r="C152" s="1">
        <v>0.67170600000000003</v>
      </c>
      <c r="D152" s="1">
        <v>0.72494199999999998</v>
      </c>
      <c r="E152" s="1">
        <v>5</v>
      </c>
      <c r="F152" s="1" t="s">
        <v>13</v>
      </c>
      <c r="G152" s="2" t="s">
        <v>5</v>
      </c>
      <c r="H152" s="2" t="s">
        <v>8</v>
      </c>
    </row>
    <row r="153" spans="1:13" x14ac:dyDescent="0.25">
      <c r="A153" s="10" t="s">
        <v>17</v>
      </c>
      <c r="B153" s="1">
        <v>0.73242600000000002</v>
      </c>
      <c r="C153" s="1">
        <v>0.73242600000000002</v>
      </c>
      <c r="D153" s="1">
        <v>0.73242600000000002</v>
      </c>
      <c r="E153" s="1">
        <v>5</v>
      </c>
      <c r="F153" s="1" t="s">
        <v>13</v>
      </c>
      <c r="G153" s="2" t="s">
        <v>5</v>
      </c>
      <c r="H153" s="2" t="s">
        <v>8</v>
      </c>
    </row>
    <row r="154" spans="1:13" ht="15.75" thickBot="1" x14ac:dyDescent="0.3">
      <c r="K154" s="11" t="s">
        <v>18</v>
      </c>
      <c r="L154" s="11" t="s">
        <v>19</v>
      </c>
      <c r="M154" s="11" t="s">
        <v>20</v>
      </c>
    </row>
    <row r="155" spans="1:13" ht="15.75" thickTop="1" x14ac:dyDescent="0.25">
      <c r="J155" s="6">
        <v>0</v>
      </c>
      <c r="K155" s="1">
        <f t="shared" ref="K155:K157" si="16">(B156+B161+B166+B171+B176)/5</f>
        <v>0.69164060000000005</v>
      </c>
      <c r="L155" s="1">
        <f t="shared" ref="L155:L157" si="17">(C156+C161+C166+C171+C176)/5</f>
        <v>0.81850279999999986</v>
      </c>
      <c r="M155" s="1">
        <f t="shared" ref="M155:M157" si="18">(D156+D161+D166+D171+D176)/5</f>
        <v>0.74972019999999995</v>
      </c>
    </row>
    <row r="156" spans="1:13" x14ac:dyDescent="0.25">
      <c r="A156" s="10" t="s">
        <v>0</v>
      </c>
      <c r="B156" s="1">
        <v>0.69799999999999995</v>
      </c>
      <c r="C156" s="1">
        <v>0.83194299999999999</v>
      </c>
      <c r="D156" s="1">
        <v>0.759108</v>
      </c>
      <c r="E156" s="1">
        <v>1</v>
      </c>
      <c r="F156" s="1" t="s">
        <v>13</v>
      </c>
      <c r="G156" s="2" t="s">
        <v>5</v>
      </c>
      <c r="H156" s="2" t="s">
        <v>12</v>
      </c>
      <c r="J156" s="7">
        <v>1</v>
      </c>
      <c r="K156" s="1">
        <f t="shared" si="16"/>
        <v>0.80292119999999989</v>
      </c>
      <c r="L156" s="1">
        <f t="shared" si="17"/>
        <v>0.66940280000000008</v>
      </c>
      <c r="M156" s="1">
        <f t="shared" si="18"/>
        <v>0.73007140000000004</v>
      </c>
    </row>
    <row r="157" spans="1:13" x14ac:dyDescent="0.25">
      <c r="A157" s="10" t="s">
        <v>1</v>
      </c>
      <c r="B157" s="1">
        <v>0.81568600000000002</v>
      </c>
      <c r="C157" s="1">
        <v>0.67386599999999997</v>
      </c>
      <c r="D157" s="1">
        <v>0.73802500000000004</v>
      </c>
      <c r="E157" s="1">
        <v>1</v>
      </c>
      <c r="F157" s="1" t="s">
        <v>13</v>
      </c>
      <c r="G157" s="2" t="s">
        <v>5</v>
      </c>
      <c r="H157" s="2" t="s">
        <v>12</v>
      </c>
      <c r="J157" s="6" t="s">
        <v>17</v>
      </c>
      <c r="K157" s="1">
        <f t="shared" si="16"/>
        <v>0.74027779999999999</v>
      </c>
      <c r="L157" s="1">
        <f t="shared" si="17"/>
        <v>0.74027779999999999</v>
      </c>
      <c r="M157" s="1">
        <f t="shared" si="18"/>
        <v>0.74027779999999999</v>
      </c>
    </row>
    <row r="158" spans="1:13" x14ac:dyDescent="0.25">
      <c r="A158" s="10" t="s">
        <v>17</v>
      </c>
      <c r="B158" s="1">
        <v>0.74900800000000001</v>
      </c>
      <c r="C158" s="1">
        <v>0.74900800000000001</v>
      </c>
      <c r="D158" s="1">
        <v>0.74900800000000001</v>
      </c>
      <c r="E158" s="1">
        <v>1</v>
      </c>
      <c r="F158" s="1" t="s">
        <v>13</v>
      </c>
      <c r="G158" s="2" t="s">
        <v>5</v>
      </c>
      <c r="H158" s="2" t="s">
        <v>12</v>
      </c>
      <c r="J158" s="6"/>
    </row>
    <row r="161" spans="1:8" x14ac:dyDescent="0.25">
      <c r="A161" s="10" t="s">
        <v>0</v>
      </c>
      <c r="B161" s="1">
        <v>0.68986099999999995</v>
      </c>
      <c r="C161" s="1">
        <v>0.82717499999999999</v>
      </c>
      <c r="D161" s="1">
        <v>0.75230399999999997</v>
      </c>
      <c r="E161" s="1">
        <v>2</v>
      </c>
      <c r="F161" s="1" t="s">
        <v>13</v>
      </c>
      <c r="G161" s="2" t="s">
        <v>5</v>
      </c>
      <c r="H161" s="2" t="s">
        <v>12</v>
      </c>
    </row>
    <row r="162" spans="1:8" x14ac:dyDescent="0.25">
      <c r="A162" s="10" t="s">
        <v>1</v>
      </c>
      <c r="B162" s="1">
        <v>0.80870699999999995</v>
      </c>
      <c r="C162" s="1">
        <v>0.66270300000000004</v>
      </c>
      <c r="D162" s="1">
        <v>0.72846100000000003</v>
      </c>
      <c r="E162" s="1">
        <v>2</v>
      </c>
      <c r="F162" s="1" t="s">
        <v>13</v>
      </c>
      <c r="G162" s="2" t="s">
        <v>5</v>
      </c>
      <c r="H162" s="2" t="s">
        <v>12</v>
      </c>
    </row>
    <row r="163" spans="1:8" x14ac:dyDescent="0.25">
      <c r="A163" s="10" t="s">
        <v>17</v>
      </c>
      <c r="B163" s="1">
        <v>0.74092999999999998</v>
      </c>
      <c r="C163" s="1">
        <v>0.74092999999999998</v>
      </c>
      <c r="D163" s="1">
        <v>0.74092999999999998</v>
      </c>
      <c r="E163" s="1">
        <v>2</v>
      </c>
      <c r="F163" s="1" t="s">
        <v>13</v>
      </c>
      <c r="G163" s="2" t="s">
        <v>5</v>
      </c>
      <c r="H163" s="2" t="s">
        <v>12</v>
      </c>
    </row>
    <row r="166" spans="1:8" x14ac:dyDescent="0.25">
      <c r="A166" s="10" t="s">
        <v>0</v>
      </c>
      <c r="B166" s="1">
        <v>0.69269800000000004</v>
      </c>
      <c r="C166" s="1">
        <v>0.81406400000000001</v>
      </c>
      <c r="D166" s="1">
        <v>0.74849299999999996</v>
      </c>
      <c r="E166" s="1">
        <v>3</v>
      </c>
      <c r="F166" s="1" t="s">
        <v>13</v>
      </c>
      <c r="G166" s="2" t="s">
        <v>5</v>
      </c>
      <c r="H166" s="2" t="s">
        <v>12</v>
      </c>
    </row>
    <row r="167" spans="1:8" x14ac:dyDescent="0.25">
      <c r="A167" s="10" t="s">
        <v>1</v>
      </c>
      <c r="B167" s="1">
        <v>0.79948600000000003</v>
      </c>
      <c r="C167" s="1">
        <v>0.67243200000000003</v>
      </c>
      <c r="D167" s="1">
        <v>0.73047600000000001</v>
      </c>
      <c r="E167" s="1">
        <v>3</v>
      </c>
      <c r="F167" s="1" t="s">
        <v>13</v>
      </c>
      <c r="G167" s="2" t="s">
        <v>5</v>
      </c>
      <c r="H167" s="2" t="s">
        <v>12</v>
      </c>
    </row>
    <row r="168" spans="1:8" x14ac:dyDescent="0.25">
      <c r="A168" s="10" t="s">
        <v>17</v>
      </c>
      <c r="B168" s="1">
        <v>0.73979600000000001</v>
      </c>
      <c r="C168" s="1">
        <v>0.73979600000000001</v>
      </c>
      <c r="D168" s="1">
        <v>0.73979600000000001</v>
      </c>
      <c r="E168" s="1">
        <v>3</v>
      </c>
      <c r="F168" s="1" t="s">
        <v>13</v>
      </c>
      <c r="G168" s="2" t="s">
        <v>5</v>
      </c>
      <c r="H168" s="2" t="s">
        <v>12</v>
      </c>
    </row>
    <row r="171" spans="1:8" x14ac:dyDescent="0.25">
      <c r="A171" s="10" t="s">
        <v>0</v>
      </c>
      <c r="B171" s="1">
        <v>0.68975900000000001</v>
      </c>
      <c r="C171" s="1">
        <v>0.81980900000000001</v>
      </c>
      <c r="D171" s="1">
        <v>0.74918200000000001</v>
      </c>
      <c r="E171" s="1">
        <v>4</v>
      </c>
      <c r="F171" s="1" t="s">
        <v>13</v>
      </c>
      <c r="G171" s="2" t="s">
        <v>5</v>
      </c>
      <c r="H171" s="2" t="s">
        <v>12</v>
      </c>
    </row>
    <row r="172" spans="1:8" x14ac:dyDescent="0.25">
      <c r="A172" s="10" t="s">
        <v>1</v>
      </c>
      <c r="B172" s="1">
        <v>0.80338500000000002</v>
      </c>
      <c r="C172" s="1">
        <v>0.66630699999999998</v>
      </c>
      <c r="D172" s="1">
        <v>0.72845300000000002</v>
      </c>
      <c r="E172" s="1">
        <v>4</v>
      </c>
      <c r="F172" s="1" t="s">
        <v>13</v>
      </c>
      <c r="G172" s="2" t="s">
        <v>5</v>
      </c>
      <c r="H172" s="2" t="s">
        <v>12</v>
      </c>
    </row>
    <row r="173" spans="1:8" x14ac:dyDescent="0.25">
      <c r="A173" s="10" t="s">
        <v>17</v>
      </c>
      <c r="B173" s="1">
        <v>0.73922900000000002</v>
      </c>
      <c r="C173" s="1">
        <v>0.73922900000000002</v>
      </c>
      <c r="D173" s="1">
        <v>0.73922900000000002</v>
      </c>
      <c r="E173" s="1">
        <v>4</v>
      </c>
      <c r="F173" s="1" t="s">
        <v>13</v>
      </c>
      <c r="G173" s="2" t="s">
        <v>5</v>
      </c>
      <c r="H173" s="2" t="s">
        <v>12</v>
      </c>
    </row>
    <row r="176" spans="1:8" x14ac:dyDescent="0.25">
      <c r="A176" s="10" t="s">
        <v>0</v>
      </c>
      <c r="B176" s="1">
        <v>0.68788499999999997</v>
      </c>
      <c r="C176" s="1">
        <v>0.79952299999999998</v>
      </c>
      <c r="D176" s="1">
        <v>0.739514</v>
      </c>
      <c r="E176" s="1">
        <v>5</v>
      </c>
      <c r="F176" s="1" t="s">
        <v>13</v>
      </c>
      <c r="G176" s="2" t="s">
        <v>5</v>
      </c>
      <c r="H176" s="2" t="s">
        <v>12</v>
      </c>
    </row>
    <row r="177" spans="1:13" x14ac:dyDescent="0.25">
      <c r="A177" s="10" t="s">
        <v>1</v>
      </c>
      <c r="B177" s="1">
        <v>0.78734199999999999</v>
      </c>
      <c r="C177" s="1">
        <v>0.67170600000000003</v>
      </c>
      <c r="D177" s="1">
        <v>0.72494199999999998</v>
      </c>
      <c r="E177" s="1">
        <v>5</v>
      </c>
      <c r="F177" s="1" t="s">
        <v>13</v>
      </c>
      <c r="G177" s="2" t="s">
        <v>5</v>
      </c>
      <c r="H177" s="2" t="s">
        <v>12</v>
      </c>
    </row>
    <row r="178" spans="1:13" x14ac:dyDescent="0.25">
      <c r="A178" s="10" t="s">
        <v>17</v>
      </c>
      <c r="B178" s="1">
        <v>0.73242600000000002</v>
      </c>
      <c r="C178" s="1">
        <v>0.73242600000000002</v>
      </c>
      <c r="D178" s="1">
        <v>0.73242600000000002</v>
      </c>
      <c r="E178" s="1">
        <v>5</v>
      </c>
      <c r="F178" s="1" t="s">
        <v>13</v>
      </c>
      <c r="G178" s="2" t="s">
        <v>5</v>
      </c>
      <c r="H178" s="2" t="s">
        <v>12</v>
      </c>
    </row>
    <row r="179" spans="1:13" ht="15.75" thickBot="1" x14ac:dyDescent="0.3">
      <c r="K179" s="11" t="s">
        <v>18</v>
      </c>
      <c r="L179" s="11" t="s">
        <v>19</v>
      </c>
      <c r="M179" s="11" t="s">
        <v>20</v>
      </c>
    </row>
    <row r="180" spans="1:13" ht="15.75" thickTop="1" x14ac:dyDescent="0.25">
      <c r="J180" s="6">
        <v>0</v>
      </c>
      <c r="K180" s="1">
        <f t="shared" ref="K180:K182" si="19">(B181+B186+B191+B196+B201)/5</f>
        <v>0.69164060000000005</v>
      </c>
      <c r="L180" s="1">
        <f t="shared" ref="L180:L182" si="20">(C181+C186+C191+C196+C201)/5</f>
        <v>0.81850279999999986</v>
      </c>
      <c r="M180" s="1">
        <f t="shared" ref="M180:M182" si="21">(D181+D186+D191+D196+D201)/5</f>
        <v>0.74972019999999995</v>
      </c>
    </row>
    <row r="181" spans="1:13" x14ac:dyDescent="0.25">
      <c r="A181" s="10" t="s">
        <v>0</v>
      </c>
      <c r="B181" s="1">
        <v>0.69799999999999995</v>
      </c>
      <c r="C181" s="1">
        <v>0.83194299999999999</v>
      </c>
      <c r="D181" s="1">
        <v>0.759108</v>
      </c>
      <c r="E181" s="1">
        <v>1</v>
      </c>
      <c r="F181" s="1" t="s">
        <v>13</v>
      </c>
      <c r="G181" s="2" t="s">
        <v>5</v>
      </c>
      <c r="H181" s="2" t="s">
        <v>9</v>
      </c>
      <c r="J181" s="7">
        <v>1</v>
      </c>
      <c r="K181" s="1">
        <f t="shared" si="19"/>
        <v>0.80292119999999989</v>
      </c>
      <c r="L181" s="1">
        <f t="shared" si="20"/>
        <v>0.66940280000000008</v>
      </c>
      <c r="M181" s="1">
        <f t="shared" si="21"/>
        <v>0.73007140000000004</v>
      </c>
    </row>
    <row r="182" spans="1:13" x14ac:dyDescent="0.25">
      <c r="A182" s="10" t="s">
        <v>1</v>
      </c>
      <c r="B182" s="1">
        <v>0.81568600000000002</v>
      </c>
      <c r="C182" s="1">
        <v>0.67386599999999997</v>
      </c>
      <c r="D182" s="1">
        <v>0.73802500000000004</v>
      </c>
      <c r="E182" s="1">
        <v>1</v>
      </c>
      <c r="F182" s="1" t="s">
        <v>13</v>
      </c>
      <c r="G182" s="2" t="s">
        <v>5</v>
      </c>
      <c r="H182" s="2" t="s">
        <v>9</v>
      </c>
      <c r="J182" s="6" t="s">
        <v>17</v>
      </c>
      <c r="K182" s="1">
        <f t="shared" si="19"/>
        <v>0.74027779999999999</v>
      </c>
      <c r="L182" s="1">
        <f t="shared" si="20"/>
        <v>0.74027779999999999</v>
      </c>
      <c r="M182" s="1">
        <f t="shared" si="21"/>
        <v>0.74027779999999999</v>
      </c>
    </row>
    <row r="183" spans="1:13" x14ac:dyDescent="0.25">
      <c r="A183" s="10" t="s">
        <v>17</v>
      </c>
      <c r="B183" s="1">
        <v>0.74900800000000001</v>
      </c>
      <c r="C183" s="1">
        <v>0.74900800000000001</v>
      </c>
      <c r="D183" s="1">
        <v>0.74900800000000001</v>
      </c>
      <c r="E183" s="1">
        <v>1</v>
      </c>
      <c r="F183" s="1" t="s">
        <v>13</v>
      </c>
      <c r="G183" s="2" t="s">
        <v>5</v>
      </c>
      <c r="H183" s="2" t="s">
        <v>9</v>
      </c>
      <c r="J183" s="6"/>
    </row>
    <row r="186" spans="1:13" x14ac:dyDescent="0.25">
      <c r="A186" s="10" t="s">
        <v>0</v>
      </c>
      <c r="B186" s="1">
        <v>0.68986099999999995</v>
      </c>
      <c r="C186" s="1">
        <v>0.82717499999999999</v>
      </c>
      <c r="D186" s="1">
        <v>0.75230399999999997</v>
      </c>
      <c r="E186" s="1">
        <v>2</v>
      </c>
      <c r="F186" s="1" t="s">
        <v>13</v>
      </c>
      <c r="G186" s="2" t="s">
        <v>5</v>
      </c>
      <c r="H186" s="2" t="s">
        <v>9</v>
      </c>
    </row>
    <row r="187" spans="1:13" x14ac:dyDescent="0.25">
      <c r="A187" s="10" t="s">
        <v>1</v>
      </c>
      <c r="B187" s="1">
        <v>0.80870699999999995</v>
      </c>
      <c r="C187" s="1">
        <v>0.66270300000000004</v>
      </c>
      <c r="D187" s="1">
        <v>0.72846100000000003</v>
      </c>
      <c r="E187" s="1">
        <v>2</v>
      </c>
      <c r="F187" s="1" t="s">
        <v>13</v>
      </c>
      <c r="G187" s="2" t="s">
        <v>5</v>
      </c>
      <c r="H187" s="2" t="s">
        <v>9</v>
      </c>
    </row>
    <row r="188" spans="1:13" x14ac:dyDescent="0.25">
      <c r="A188" s="10" t="s">
        <v>17</v>
      </c>
      <c r="B188" s="1">
        <v>0.74092999999999998</v>
      </c>
      <c r="C188" s="1">
        <v>0.74092999999999998</v>
      </c>
      <c r="D188" s="1">
        <v>0.74092999999999998</v>
      </c>
      <c r="E188" s="1">
        <v>2</v>
      </c>
      <c r="F188" s="1" t="s">
        <v>13</v>
      </c>
      <c r="G188" s="2" t="s">
        <v>5</v>
      </c>
      <c r="H188" s="2" t="s">
        <v>9</v>
      </c>
    </row>
    <row r="191" spans="1:13" x14ac:dyDescent="0.25">
      <c r="A191" s="10" t="s">
        <v>0</v>
      </c>
      <c r="B191" s="1">
        <v>0.69269800000000004</v>
      </c>
      <c r="C191" s="1">
        <v>0.81406400000000001</v>
      </c>
      <c r="D191" s="1">
        <v>0.74849299999999996</v>
      </c>
      <c r="E191" s="1">
        <v>3</v>
      </c>
      <c r="F191" s="1" t="s">
        <v>13</v>
      </c>
      <c r="G191" s="2" t="s">
        <v>5</v>
      </c>
      <c r="H191" s="2" t="s">
        <v>9</v>
      </c>
    </row>
    <row r="192" spans="1:13" x14ac:dyDescent="0.25">
      <c r="A192" s="10" t="s">
        <v>1</v>
      </c>
      <c r="B192" s="1">
        <v>0.79948600000000003</v>
      </c>
      <c r="C192" s="1">
        <v>0.67243200000000003</v>
      </c>
      <c r="D192" s="1">
        <v>0.73047600000000001</v>
      </c>
      <c r="E192" s="1">
        <v>3</v>
      </c>
      <c r="F192" s="1" t="s">
        <v>13</v>
      </c>
      <c r="G192" s="2" t="s">
        <v>5</v>
      </c>
      <c r="H192" s="2" t="s">
        <v>9</v>
      </c>
    </row>
    <row r="193" spans="1:13" x14ac:dyDescent="0.25">
      <c r="A193" s="10" t="s">
        <v>17</v>
      </c>
      <c r="B193" s="1">
        <v>0.73979600000000001</v>
      </c>
      <c r="C193" s="1">
        <v>0.73979600000000001</v>
      </c>
      <c r="D193" s="1">
        <v>0.73979600000000001</v>
      </c>
      <c r="E193" s="1">
        <v>3</v>
      </c>
      <c r="F193" s="1" t="s">
        <v>13</v>
      </c>
      <c r="G193" s="2" t="s">
        <v>5</v>
      </c>
      <c r="H193" s="2" t="s">
        <v>9</v>
      </c>
    </row>
    <row r="196" spans="1:13" x14ac:dyDescent="0.25">
      <c r="A196" s="10" t="s">
        <v>0</v>
      </c>
      <c r="B196" s="1">
        <v>0.68975900000000001</v>
      </c>
      <c r="C196" s="1">
        <v>0.81980900000000001</v>
      </c>
      <c r="D196" s="1">
        <v>0.74918200000000001</v>
      </c>
      <c r="E196" s="1">
        <v>4</v>
      </c>
      <c r="F196" s="1" t="s">
        <v>13</v>
      </c>
      <c r="G196" s="2" t="s">
        <v>5</v>
      </c>
      <c r="H196" s="2" t="s">
        <v>9</v>
      </c>
    </row>
    <row r="197" spans="1:13" x14ac:dyDescent="0.25">
      <c r="A197" s="10" t="s">
        <v>1</v>
      </c>
      <c r="B197" s="1">
        <v>0.80338500000000002</v>
      </c>
      <c r="C197" s="1">
        <v>0.66630699999999998</v>
      </c>
      <c r="D197" s="1">
        <v>0.72845300000000002</v>
      </c>
      <c r="E197" s="1">
        <v>4</v>
      </c>
      <c r="F197" s="1" t="s">
        <v>13</v>
      </c>
      <c r="G197" s="2" t="s">
        <v>5</v>
      </c>
      <c r="H197" s="2" t="s">
        <v>9</v>
      </c>
    </row>
    <row r="198" spans="1:13" x14ac:dyDescent="0.25">
      <c r="A198" s="10" t="s">
        <v>17</v>
      </c>
      <c r="B198" s="1">
        <v>0.73922900000000002</v>
      </c>
      <c r="C198" s="1">
        <v>0.73922900000000002</v>
      </c>
      <c r="D198" s="1">
        <v>0.73922900000000002</v>
      </c>
      <c r="E198" s="1">
        <v>4</v>
      </c>
      <c r="F198" s="1" t="s">
        <v>13</v>
      </c>
      <c r="G198" s="2" t="s">
        <v>5</v>
      </c>
      <c r="H198" s="2" t="s">
        <v>9</v>
      </c>
    </row>
    <row r="201" spans="1:13" x14ac:dyDescent="0.25">
      <c r="A201" s="10" t="s">
        <v>0</v>
      </c>
      <c r="B201" s="1">
        <v>0.68788499999999997</v>
      </c>
      <c r="C201" s="1">
        <v>0.79952299999999998</v>
      </c>
      <c r="D201" s="1">
        <v>0.739514</v>
      </c>
      <c r="E201" s="1">
        <v>5</v>
      </c>
      <c r="F201" s="1" t="s">
        <v>13</v>
      </c>
      <c r="G201" s="2" t="s">
        <v>5</v>
      </c>
      <c r="H201" s="2" t="s">
        <v>9</v>
      </c>
    </row>
    <row r="202" spans="1:13" x14ac:dyDescent="0.25">
      <c r="A202" s="10" t="s">
        <v>1</v>
      </c>
      <c r="B202" s="1">
        <v>0.78734199999999999</v>
      </c>
      <c r="C202" s="1">
        <v>0.67170600000000003</v>
      </c>
      <c r="D202" s="1">
        <v>0.72494199999999998</v>
      </c>
      <c r="E202" s="1">
        <v>5</v>
      </c>
      <c r="F202" s="1" t="s">
        <v>13</v>
      </c>
      <c r="G202" s="2" t="s">
        <v>5</v>
      </c>
      <c r="H202" s="2" t="s">
        <v>9</v>
      </c>
    </row>
    <row r="203" spans="1:13" x14ac:dyDescent="0.25">
      <c r="A203" s="10" t="s">
        <v>17</v>
      </c>
      <c r="B203" s="1">
        <v>0.73242600000000002</v>
      </c>
      <c r="C203" s="1">
        <v>0.73242600000000002</v>
      </c>
      <c r="D203" s="1">
        <v>0.73242600000000002</v>
      </c>
      <c r="E203" s="1">
        <v>5</v>
      </c>
      <c r="F203" s="1" t="s">
        <v>13</v>
      </c>
      <c r="G203" s="2" t="s">
        <v>5</v>
      </c>
      <c r="H203" s="2" t="s">
        <v>9</v>
      </c>
    </row>
    <row r="204" spans="1:13" ht="15.75" thickBot="1" x14ac:dyDescent="0.3">
      <c r="K204" s="11" t="s">
        <v>18</v>
      </c>
      <c r="L204" s="11" t="s">
        <v>19</v>
      </c>
      <c r="M204" s="11" t="s">
        <v>20</v>
      </c>
    </row>
    <row r="205" spans="1:13" ht="15.75" thickTop="1" x14ac:dyDescent="0.25">
      <c r="J205" s="6">
        <v>0</v>
      </c>
      <c r="K205" s="1">
        <f t="shared" ref="K205:K207" si="22">(B206+B211+B216+B221+B226)/5</f>
        <v>0.69164060000000005</v>
      </c>
      <c r="L205" s="1">
        <f t="shared" ref="L205:L207" si="23">(C206+C211+C216+C221+C226)/5</f>
        <v>0.81850279999999986</v>
      </c>
      <c r="M205" s="1">
        <f t="shared" ref="M205:M207" si="24">(D206+D211+D216+D221+D226)/5</f>
        <v>0.74972019999999995</v>
      </c>
    </row>
    <row r="206" spans="1:13" x14ac:dyDescent="0.25">
      <c r="A206" s="10" t="s">
        <v>0</v>
      </c>
      <c r="B206" s="1">
        <v>0.69799999999999995</v>
      </c>
      <c r="C206" s="1">
        <v>0.83194299999999999</v>
      </c>
      <c r="D206" s="1">
        <v>0.759108</v>
      </c>
      <c r="E206" s="1">
        <v>1</v>
      </c>
      <c r="F206" s="1" t="s">
        <v>13</v>
      </c>
      <c r="G206" s="2" t="s">
        <v>5</v>
      </c>
      <c r="H206" s="2" t="s">
        <v>10</v>
      </c>
      <c r="J206" s="7">
        <v>1</v>
      </c>
      <c r="K206" s="1">
        <f t="shared" si="22"/>
        <v>0.80292119999999989</v>
      </c>
      <c r="L206" s="1">
        <f t="shared" si="23"/>
        <v>0.66940280000000008</v>
      </c>
      <c r="M206" s="1">
        <f t="shared" si="24"/>
        <v>0.73007140000000004</v>
      </c>
    </row>
    <row r="207" spans="1:13" x14ac:dyDescent="0.25">
      <c r="A207" s="10" t="s">
        <v>1</v>
      </c>
      <c r="B207" s="1">
        <v>0.81568600000000002</v>
      </c>
      <c r="C207" s="1">
        <v>0.67386599999999997</v>
      </c>
      <c r="D207" s="1">
        <v>0.73802500000000004</v>
      </c>
      <c r="E207" s="1">
        <v>1</v>
      </c>
      <c r="F207" s="1" t="s">
        <v>13</v>
      </c>
      <c r="G207" s="2" t="s">
        <v>5</v>
      </c>
      <c r="H207" s="2" t="s">
        <v>10</v>
      </c>
      <c r="J207" s="6" t="s">
        <v>17</v>
      </c>
      <c r="K207" s="1">
        <f t="shared" si="22"/>
        <v>0.74027779999999999</v>
      </c>
      <c r="L207" s="1">
        <f t="shared" si="23"/>
        <v>0.74027779999999999</v>
      </c>
      <c r="M207" s="1">
        <f t="shared" si="24"/>
        <v>0.74027779999999999</v>
      </c>
    </row>
    <row r="208" spans="1:13" x14ac:dyDescent="0.25">
      <c r="A208" s="10" t="s">
        <v>17</v>
      </c>
      <c r="B208" s="1">
        <v>0.74900800000000001</v>
      </c>
      <c r="C208" s="1">
        <v>0.74900800000000001</v>
      </c>
      <c r="D208" s="1">
        <v>0.74900800000000001</v>
      </c>
      <c r="E208" s="1">
        <v>1</v>
      </c>
      <c r="F208" s="1" t="s">
        <v>13</v>
      </c>
      <c r="G208" s="2" t="s">
        <v>5</v>
      </c>
      <c r="H208" s="2" t="s">
        <v>10</v>
      </c>
      <c r="J208" s="6"/>
    </row>
    <row r="211" spans="1:8" x14ac:dyDescent="0.25">
      <c r="A211" s="10" t="s">
        <v>0</v>
      </c>
      <c r="B211" s="1">
        <v>0.68986099999999995</v>
      </c>
      <c r="C211" s="1">
        <v>0.82717499999999999</v>
      </c>
      <c r="D211" s="1">
        <v>0.75230399999999997</v>
      </c>
      <c r="E211" s="1">
        <v>2</v>
      </c>
      <c r="F211" s="1" t="s">
        <v>13</v>
      </c>
      <c r="G211" s="2" t="s">
        <v>5</v>
      </c>
      <c r="H211" s="2" t="s">
        <v>10</v>
      </c>
    </row>
    <row r="212" spans="1:8" x14ac:dyDescent="0.25">
      <c r="A212" s="10" t="s">
        <v>1</v>
      </c>
      <c r="B212" s="1">
        <v>0.80870699999999995</v>
      </c>
      <c r="C212" s="1">
        <v>0.66270300000000004</v>
      </c>
      <c r="D212" s="1">
        <v>0.72846100000000003</v>
      </c>
      <c r="E212" s="1">
        <v>2</v>
      </c>
      <c r="F212" s="1" t="s">
        <v>13</v>
      </c>
      <c r="G212" s="2" t="s">
        <v>5</v>
      </c>
      <c r="H212" s="2" t="s">
        <v>10</v>
      </c>
    </row>
    <row r="213" spans="1:8" x14ac:dyDescent="0.25">
      <c r="A213" s="10" t="s">
        <v>17</v>
      </c>
      <c r="B213" s="1">
        <v>0.74092999999999998</v>
      </c>
      <c r="C213" s="1">
        <v>0.74092999999999998</v>
      </c>
      <c r="D213" s="1">
        <v>0.74092999999999998</v>
      </c>
      <c r="E213" s="1">
        <v>2</v>
      </c>
      <c r="F213" s="1" t="s">
        <v>13</v>
      </c>
      <c r="G213" s="2" t="s">
        <v>5</v>
      </c>
      <c r="H213" s="2" t="s">
        <v>10</v>
      </c>
    </row>
    <row r="216" spans="1:8" x14ac:dyDescent="0.25">
      <c r="A216" s="10" t="s">
        <v>0</v>
      </c>
      <c r="B216" s="1">
        <v>0.69269800000000004</v>
      </c>
      <c r="C216" s="1">
        <v>0.81406400000000001</v>
      </c>
      <c r="D216" s="1">
        <v>0.74849299999999996</v>
      </c>
      <c r="E216" s="1">
        <v>3</v>
      </c>
      <c r="F216" s="1" t="s">
        <v>13</v>
      </c>
      <c r="G216" s="2" t="s">
        <v>5</v>
      </c>
      <c r="H216" s="2" t="s">
        <v>10</v>
      </c>
    </row>
    <row r="217" spans="1:8" x14ac:dyDescent="0.25">
      <c r="A217" s="10" t="s">
        <v>1</v>
      </c>
      <c r="B217" s="1">
        <v>0.79948600000000003</v>
      </c>
      <c r="C217" s="1">
        <v>0.67243200000000003</v>
      </c>
      <c r="D217" s="1">
        <v>0.73047600000000001</v>
      </c>
      <c r="E217" s="1">
        <v>3</v>
      </c>
      <c r="F217" s="1" t="s">
        <v>13</v>
      </c>
      <c r="G217" s="2" t="s">
        <v>5</v>
      </c>
      <c r="H217" s="2" t="s">
        <v>10</v>
      </c>
    </row>
    <row r="218" spans="1:8" x14ac:dyDescent="0.25">
      <c r="A218" s="10" t="s">
        <v>17</v>
      </c>
      <c r="B218" s="1">
        <v>0.73979600000000001</v>
      </c>
      <c r="C218" s="1">
        <v>0.73979600000000001</v>
      </c>
      <c r="D218" s="1">
        <v>0.73979600000000001</v>
      </c>
      <c r="E218" s="1">
        <v>3</v>
      </c>
      <c r="F218" s="1" t="s">
        <v>13</v>
      </c>
      <c r="G218" s="2" t="s">
        <v>5</v>
      </c>
      <c r="H218" s="2" t="s">
        <v>10</v>
      </c>
    </row>
    <row r="221" spans="1:8" x14ac:dyDescent="0.25">
      <c r="A221" s="10" t="s">
        <v>0</v>
      </c>
      <c r="B221" s="1">
        <v>0.68975900000000001</v>
      </c>
      <c r="C221" s="1">
        <v>0.81980900000000001</v>
      </c>
      <c r="D221" s="1">
        <v>0.74918200000000001</v>
      </c>
      <c r="E221" s="1">
        <v>4</v>
      </c>
      <c r="F221" s="1" t="s">
        <v>13</v>
      </c>
      <c r="G221" s="2" t="s">
        <v>5</v>
      </c>
      <c r="H221" s="2" t="s">
        <v>10</v>
      </c>
    </row>
    <row r="222" spans="1:8" x14ac:dyDescent="0.25">
      <c r="A222" s="10" t="s">
        <v>1</v>
      </c>
      <c r="B222" s="1">
        <v>0.80338500000000002</v>
      </c>
      <c r="C222" s="1">
        <v>0.66630699999999998</v>
      </c>
      <c r="D222" s="1">
        <v>0.72845300000000002</v>
      </c>
      <c r="E222" s="1">
        <v>4</v>
      </c>
      <c r="F222" s="1" t="s">
        <v>13</v>
      </c>
      <c r="G222" s="2" t="s">
        <v>5</v>
      </c>
      <c r="H222" s="2" t="s">
        <v>10</v>
      </c>
    </row>
    <row r="223" spans="1:8" x14ac:dyDescent="0.25">
      <c r="A223" s="10" t="s">
        <v>17</v>
      </c>
      <c r="B223" s="1">
        <v>0.73922900000000002</v>
      </c>
      <c r="C223" s="1">
        <v>0.73922900000000002</v>
      </c>
      <c r="D223" s="1">
        <v>0.73922900000000002</v>
      </c>
      <c r="E223" s="1">
        <v>4</v>
      </c>
      <c r="F223" s="1" t="s">
        <v>13</v>
      </c>
      <c r="G223" s="2" t="s">
        <v>5</v>
      </c>
      <c r="H223" s="2" t="s">
        <v>10</v>
      </c>
    </row>
    <row r="226" spans="1:13" x14ac:dyDescent="0.25">
      <c r="A226" s="10" t="s">
        <v>0</v>
      </c>
      <c r="B226" s="1">
        <v>0.68788499999999997</v>
      </c>
      <c r="C226" s="1">
        <v>0.79952299999999998</v>
      </c>
      <c r="D226" s="1">
        <v>0.739514</v>
      </c>
      <c r="E226" s="1">
        <v>5</v>
      </c>
      <c r="F226" s="1" t="s">
        <v>13</v>
      </c>
      <c r="G226" s="2" t="s">
        <v>5</v>
      </c>
      <c r="H226" s="2" t="s">
        <v>10</v>
      </c>
    </row>
    <row r="227" spans="1:13" x14ac:dyDescent="0.25">
      <c r="A227" s="10" t="s">
        <v>1</v>
      </c>
      <c r="B227" s="1">
        <v>0.78734199999999999</v>
      </c>
      <c r="C227" s="1">
        <v>0.67170600000000003</v>
      </c>
      <c r="D227" s="1">
        <v>0.72494199999999998</v>
      </c>
      <c r="E227" s="1">
        <v>5</v>
      </c>
      <c r="F227" s="1" t="s">
        <v>13</v>
      </c>
      <c r="G227" s="2" t="s">
        <v>5</v>
      </c>
      <c r="H227" s="2" t="s">
        <v>10</v>
      </c>
    </row>
    <row r="228" spans="1:13" x14ac:dyDescent="0.25">
      <c r="A228" s="10" t="s">
        <v>17</v>
      </c>
      <c r="B228" s="1">
        <v>0.73242600000000002</v>
      </c>
      <c r="C228" s="1">
        <v>0.73242600000000002</v>
      </c>
      <c r="D228" s="1">
        <v>0.73242600000000002</v>
      </c>
      <c r="E228" s="1">
        <v>5</v>
      </c>
      <c r="F228" s="1" t="s">
        <v>13</v>
      </c>
      <c r="G228" s="2" t="s">
        <v>5</v>
      </c>
      <c r="H228" s="2" t="s">
        <v>10</v>
      </c>
    </row>
    <row r="229" spans="1:13" ht="15.75" thickBot="1" x14ac:dyDescent="0.3">
      <c r="K229" s="11" t="s">
        <v>18</v>
      </c>
      <c r="L229" s="11" t="s">
        <v>19</v>
      </c>
      <c r="M229" s="11" t="s">
        <v>20</v>
      </c>
    </row>
    <row r="230" spans="1:13" ht="15.75" thickTop="1" x14ac:dyDescent="0.25">
      <c r="J230" s="6">
        <v>0</v>
      </c>
      <c r="K230" s="1">
        <f t="shared" ref="K230:K232" si="25">(B231+B236+B241+B246+B251)/5</f>
        <v>0.69164060000000005</v>
      </c>
      <c r="L230" s="1">
        <f t="shared" ref="L230:L232" si="26">(C231+C236+C241+C246+C251)/5</f>
        <v>0.81850279999999986</v>
      </c>
      <c r="M230" s="1">
        <f t="shared" ref="M230:M232" si="27">(D231+D236+D241+D246+D251)/5</f>
        <v>0.74972019999999995</v>
      </c>
    </row>
    <row r="231" spans="1:13" x14ac:dyDescent="0.25">
      <c r="A231" s="10" t="s">
        <v>0</v>
      </c>
      <c r="B231" s="1">
        <v>0.69799999999999995</v>
      </c>
      <c r="C231" s="1">
        <v>0.83194299999999999</v>
      </c>
      <c r="D231" s="1">
        <v>0.759108</v>
      </c>
      <c r="E231" s="1">
        <v>1</v>
      </c>
      <c r="F231" s="1" t="s">
        <v>13</v>
      </c>
      <c r="G231" s="2" t="s">
        <v>5</v>
      </c>
      <c r="H231" s="2" t="s">
        <v>11</v>
      </c>
      <c r="J231" s="7">
        <v>1</v>
      </c>
      <c r="K231" s="1">
        <f t="shared" si="25"/>
        <v>0.80292119999999989</v>
      </c>
      <c r="L231" s="1">
        <f t="shared" si="26"/>
        <v>0.66940280000000008</v>
      </c>
      <c r="M231" s="1">
        <f t="shared" si="27"/>
        <v>0.73007140000000004</v>
      </c>
    </row>
    <row r="232" spans="1:13" x14ac:dyDescent="0.25">
      <c r="A232" s="10" t="s">
        <v>1</v>
      </c>
      <c r="B232" s="1">
        <v>0.81568600000000002</v>
      </c>
      <c r="C232" s="1">
        <v>0.67386599999999997</v>
      </c>
      <c r="D232" s="1">
        <v>0.73802500000000004</v>
      </c>
      <c r="E232" s="1">
        <v>1</v>
      </c>
      <c r="F232" s="1" t="s">
        <v>13</v>
      </c>
      <c r="G232" s="2" t="s">
        <v>5</v>
      </c>
      <c r="H232" s="2" t="s">
        <v>11</v>
      </c>
      <c r="J232" s="6" t="s">
        <v>17</v>
      </c>
      <c r="K232" s="1">
        <f t="shared" si="25"/>
        <v>0.74027779999999999</v>
      </c>
      <c r="L232" s="1">
        <f t="shared" si="26"/>
        <v>0.74027779999999999</v>
      </c>
      <c r="M232" s="1">
        <f t="shared" si="27"/>
        <v>0.74027779999999999</v>
      </c>
    </row>
    <row r="233" spans="1:13" x14ac:dyDescent="0.25">
      <c r="A233" s="10" t="s">
        <v>17</v>
      </c>
      <c r="B233" s="1">
        <v>0.74900800000000001</v>
      </c>
      <c r="C233" s="1">
        <v>0.74900800000000001</v>
      </c>
      <c r="D233" s="1">
        <v>0.74900800000000001</v>
      </c>
      <c r="E233" s="1">
        <v>1</v>
      </c>
      <c r="F233" s="1" t="s">
        <v>13</v>
      </c>
      <c r="G233" s="2" t="s">
        <v>5</v>
      </c>
      <c r="H233" s="2" t="s">
        <v>11</v>
      </c>
      <c r="J233" s="6"/>
    </row>
    <row r="236" spans="1:13" x14ac:dyDescent="0.25">
      <c r="A236" s="10" t="s">
        <v>0</v>
      </c>
      <c r="B236" s="1">
        <v>0.68986099999999995</v>
      </c>
      <c r="C236" s="1">
        <v>0.82717499999999999</v>
      </c>
      <c r="D236" s="1">
        <v>0.75230399999999997</v>
      </c>
      <c r="E236" s="1">
        <v>2</v>
      </c>
      <c r="F236" s="1" t="s">
        <v>13</v>
      </c>
      <c r="G236" s="2" t="s">
        <v>5</v>
      </c>
      <c r="H236" s="2" t="s">
        <v>11</v>
      </c>
    </row>
    <row r="237" spans="1:13" x14ac:dyDescent="0.25">
      <c r="A237" s="10" t="s">
        <v>1</v>
      </c>
      <c r="B237" s="1">
        <v>0.80870699999999995</v>
      </c>
      <c r="C237" s="1">
        <v>0.66270300000000004</v>
      </c>
      <c r="D237" s="1">
        <v>0.72846100000000003</v>
      </c>
      <c r="E237" s="1">
        <v>2</v>
      </c>
      <c r="F237" s="1" t="s">
        <v>13</v>
      </c>
      <c r="G237" s="2" t="s">
        <v>5</v>
      </c>
      <c r="H237" s="2" t="s">
        <v>11</v>
      </c>
    </row>
    <row r="238" spans="1:13" x14ac:dyDescent="0.25">
      <c r="A238" s="10" t="s">
        <v>17</v>
      </c>
      <c r="B238" s="1">
        <v>0.74092999999999998</v>
      </c>
      <c r="C238" s="1">
        <v>0.74092999999999998</v>
      </c>
      <c r="D238" s="1">
        <v>0.74092999999999998</v>
      </c>
      <c r="E238" s="1">
        <v>2</v>
      </c>
      <c r="F238" s="1" t="s">
        <v>13</v>
      </c>
      <c r="G238" s="2" t="s">
        <v>5</v>
      </c>
      <c r="H238" s="2" t="s">
        <v>11</v>
      </c>
    </row>
    <row r="241" spans="1:8" x14ac:dyDescent="0.25">
      <c r="A241" s="10" t="s">
        <v>0</v>
      </c>
      <c r="B241" s="1">
        <v>0.69269800000000004</v>
      </c>
      <c r="C241" s="1">
        <v>0.81406400000000001</v>
      </c>
      <c r="D241" s="1">
        <v>0.74849299999999996</v>
      </c>
      <c r="E241" s="1">
        <v>3</v>
      </c>
      <c r="F241" s="1" t="s">
        <v>13</v>
      </c>
      <c r="G241" s="2" t="s">
        <v>5</v>
      </c>
      <c r="H241" s="2" t="s">
        <v>11</v>
      </c>
    </row>
    <row r="242" spans="1:8" x14ac:dyDescent="0.25">
      <c r="A242" s="10" t="s">
        <v>1</v>
      </c>
      <c r="B242" s="1">
        <v>0.79948600000000003</v>
      </c>
      <c r="C242" s="1">
        <v>0.67243200000000003</v>
      </c>
      <c r="D242" s="1">
        <v>0.73047600000000001</v>
      </c>
      <c r="E242" s="1">
        <v>3</v>
      </c>
      <c r="F242" s="1" t="s">
        <v>13</v>
      </c>
      <c r="G242" s="2" t="s">
        <v>5</v>
      </c>
      <c r="H242" s="2" t="s">
        <v>11</v>
      </c>
    </row>
    <row r="243" spans="1:8" x14ac:dyDescent="0.25">
      <c r="A243" s="10" t="s">
        <v>17</v>
      </c>
      <c r="B243" s="1">
        <v>0.73979600000000001</v>
      </c>
      <c r="C243" s="1">
        <v>0.73979600000000001</v>
      </c>
      <c r="D243" s="1">
        <v>0.73979600000000001</v>
      </c>
      <c r="E243" s="1">
        <v>3</v>
      </c>
      <c r="F243" s="1" t="s">
        <v>13</v>
      </c>
      <c r="G243" s="2" t="s">
        <v>5</v>
      </c>
      <c r="H243" s="2" t="s">
        <v>11</v>
      </c>
    </row>
    <row r="246" spans="1:8" x14ac:dyDescent="0.25">
      <c r="A246" s="10" t="s">
        <v>0</v>
      </c>
      <c r="B246" s="1">
        <v>0.68975900000000001</v>
      </c>
      <c r="C246" s="1">
        <v>0.81980900000000001</v>
      </c>
      <c r="D246" s="1">
        <v>0.74918200000000001</v>
      </c>
      <c r="E246" s="1">
        <v>4</v>
      </c>
      <c r="F246" s="1" t="s">
        <v>13</v>
      </c>
      <c r="G246" s="2" t="s">
        <v>5</v>
      </c>
      <c r="H246" s="2" t="s">
        <v>11</v>
      </c>
    </row>
    <row r="247" spans="1:8" x14ac:dyDescent="0.25">
      <c r="A247" s="10" t="s">
        <v>1</v>
      </c>
      <c r="B247" s="1">
        <v>0.80338500000000002</v>
      </c>
      <c r="C247" s="1">
        <v>0.66630699999999998</v>
      </c>
      <c r="D247" s="1">
        <v>0.72845300000000002</v>
      </c>
      <c r="E247" s="1">
        <v>4</v>
      </c>
      <c r="F247" s="1" t="s">
        <v>13</v>
      </c>
      <c r="G247" s="2" t="s">
        <v>5</v>
      </c>
      <c r="H247" s="2" t="s">
        <v>11</v>
      </c>
    </row>
    <row r="248" spans="1:8" x14ac:dyDescent="0.25">
      <c r="A248" s="10" t="s">
        <v>17</v>
      </c>
      <c r="B248" s="1">
        <v>0.73922900000000002</v>
      </c>
      <c r="C248" s="1">
        <v>0.73922900000000002</v>
      </c>
      <c r="D248" s="1">
        <v>0.73922900000000002</v>
      </c>
      <c r="E248" s="1">
        <v>4</v>
      </c>
      <c r="F248" s="1" t="s">
        <v>13</v>
      </c>
      <c r="G248" s="2" t="s">
        <v>5</v>
      </c>
      <c r="H248" s="2" t="s">
        <v>11</v>
      </c>
    </row>
    <row r="251" spans="1:8" x14ac:dyDescent="0.25">
      <c r="A251" s="10" t="s">
        <v>0</v>
      </c>
      <c r="B251" s="1">
        <v>0.68788499999999997</v>
      </c>
      <c r="C251" s="1">
        <v>0.79952299999999998</v>
      </c>
      <c r="D251" s="1">
        <v>0.739514</v>
      </c>
      <c r="E251" s="1">
        <v>5</v>
      </c>
      <c r="F251" s="1" t="s">
        <v>13</v>
      </c>
      <c r="G251" s="2" t="s">
        <v>5</v>
      </c>
      <c r="H251" s="2" t="s">
        <v>11</v>
      </c>
    </row>
    <row r="252" spans="1:8" x14ac:dyDescent="0.25">
      <c r="A252" s="10" t="s">
        <v>1</v>
      </c>
      <c r="B252" s="1">
        <v>0.78734199999999999</v>
      </c>
      <c r="C252" s="1">
        <v>0.67170600000000003</v>
      </c>
      <c r="D252" s="1">
        <v>0.72494199999999998</v>
      </c>
      <c r="E252" s="1">
        <v>5</v>
      </c>
      <c r="F252" s="1" t="s">
        <v>13</v>
      </c>
      <c r="G252" s="2" t="s">
        <v>5</v>
      </c>
      <c r="H252" s="2" t="s">
        <v>11</v>
      </c>
    </row>
    <row r="253" spans="1:8" x14ac:dyDescent="0.25">
      <c r="A253" s="10" t="s">
        <v>17</v>
      </c>
      <c r="B253" s="1">
        <v>0.73242600000000002</v>
      </c>
      <c r="C253" s="1">
        <v>0.73242600000000002</v>
      </c>
      <c r="D253" s="1">
        <v>0.73242600000000002</v>
      </c>
      <c r="E253" s="1">
        <v>5</v>
      </c>
      <c r="F253" s="1" t="s">
        <v>13</v>
      </c>
      <c r="G253" s="2" t="s">
        <v>5</v>
      </c>
      <c r="H253" s="2" t="s">
        <v>11</v>
      </c>
    </row>
    <row r="257" spans="1:13" ht="15.75" thickBot="1" x14ac:dyDescent="0.3">
      <c r="K257" s="11" t="s">
        <v>18</v>
      </c>
      <c r="L257" s="11" t="s">
        <v>19</v>
      </c>
      <c r="M257" s="11" t="s">
        <v>20</v>
      </c>
    </row>
    <row r="258" spans="1:13" ht="15.75" thickTop="1" x14ac:dyDescent="0.25">
      <c r="B258" s="4" t="s">
        <v>18</v>
      </c>
      <c r="C258" s="4" t="s">
        <v>19</v>
      </c>
      <c r="D258" s="4" t="s">
        <v>20</v>
      </c>
      <c r="E258" s="4" t="s">
        <v>6</v>
      </c>
      <c r="F258" s="4" t="s">
        <v>3</v>
      </c>
      <c r="G258" s="5" t="s">
        <v>4</v>
      </c>
      <c r="H258" s="5" t="s">
        <v>7</v>
      </c>
      <c r="J258" s="6">
        <v>0</v>
      </c>
      <c r="K258" s="1">
        <f t="shared" ref="K258:K260" si="28">(B259+B264+B269+B274+B279)/5</f>
        <v>0.92091739999999989</v>
      </c>
      <c r="L258" s="1">
        <f t="shared" ref="L258:L260" si="29">(C259+C264+C269+C274+C279)/5</f>
        <v>0.9053196</v>
      </c>
      <c r="M258" s="1">
        <f t="shared" ref="M258:M260" si="30">(D259+D264+D269+D274+D279)/5</f>
        <v>0.91296460000000013</v>
      </c>
    </row>
    <row r="259" spans="1:13" x14ac:dyDescent="0.25">
      <c r="A259" s="10" t="s">
        <v>0</v>
      </c>
      <c r="B259" s="1">
        <v>0.93616999999999995</v>
      </c>
      <c r="C259" s="1">
        <v>0.89153800000000005</v>
      </c>
      <c r="D259" s="1">
        <v>0.91330900000000004</v>
      </c>
      <c r="E259" s="1">
        <v>1</v>
      </c>
      <c r="F259" s="1" t="s">
        <v>14</v>
      </c>
      <c r="G259" s="2" t="s">
        <v>5</v>
      </c>
      <c r="H259" s="2" t="s">
        <v>8</v>
      </c>
      <c r="J259" s="7">
        <v>1</v>
      </c>
      <c r="K259" s="1">
        <f t="shared" si="28"/>
        <v>0.9155664</v>
      </c>
      <c r="L259" s="1">
        <f t="shared" si="29"/>
        <v>0.92933699999999997</v>
      </c>
      <c r="M259" s="1">
        <f t="shared" si="30"/>
        <v>0.92233339999999997</v>
      </c>
    </row>
    <row r="260" spans="1:13" x14ac:dyDescent="0.25">
      <c r="A260" s="10" t="s">
        <v>1</v>
      </c>
      <c r="B260" s="1">
        <v>0.90579699999999996</v>
      </c>
      <c r="C260" s="1">
        <v>0.94492399999999999</v>
      </c>
      <c r="D260" s="1">
        <v>0.92494699999999996</v>
      </c>
      <c r="E260" s="1">
        <v>1</v>
      </c>
      <c r="F260" s="1" t="s">
        <v>14</v>
      </c>
      <c r="G260" s="2" t="s">
        <v>5</v>
      </c>
      <c r="H260" s="2" t="s">
        <v>8</v>
      </c>
      <c r="J260" s="6" t="s">
        <v>17</v>
      </c>
      <c r="K260" s="1">
        <f t="shared" si="28"/>
        <v>0.91792300000000004</v>
      </c>
      <c r="L260" s="1">
        <f t="shared" si="29"/>
        <v>0.91792300000000004</v>
      </c>
      <c r="M260" s="1">
        <f t="shared" si="30"/>
        <v>0.91792300000000004</v>
      </c>
    </row>
    <row r="261" spans="1:13" x14ac:dyDescent="0.25">
      <c r="A261" s="10" t="s">
        <v>17</v>
      </c>
      <c r="B261" s="1">
        <v>0.919547</v>
      </c>
      <c r="C261" s="1">
        <v>0.919547</v>
      </c>
      <c r="D261" s="1">
        <v>0.919547</v>
      </c>
      <c r="E261" s="1">
        <v>1</v>
      </c>
      <c r="F261" s="1" t="s">
        <v>14</v>
      </c>
      <c r="G261" s="2" t="s">
        <v>5</v>
      </c>
      <c r="H261" s="2" t="s">
        <v>8</v>
      </c>
      <c r="J261" s="6"/>
    </row>
    <row r="264" spans="1:13" x14ac:dyDescent="0.25">
      <c r="A264" s="10" t="s">
        <v>0</v>
      </c>
      <c r="B264" s="1">
        <v>0.90487499999999998</v>
      </c>
      <c r="C264" s="1">
        <v>0.90703199999999995</v>
      </c>
      <c r="D264" s="1">
        <v>0.90595199999999998</v>
      </c>
      <c r="E264" s="1">
        <v>2</v>
      </c>
      <c r="F264" s="1" t="s">
        <v>14</v>
      </c>
      <c r="G264" s="2" t="s">
        <v>5</v>
      </c>
      <c r="H264" s="2" t="s">
        <v>8</v>
      </c>
    </row>
    <row r="265" spans="1:13" x14ac:dyDescent="0.25">
      <c r="A265" s="10" t="s">
        <v>1</v>
      </c>
      <c r="B265" s="1">
        <v>0.915493</v>
      </c>
      <c r="C265" s="1">
        <v>0.91351400000000005</v>
      </c>
      <c r="D265" s="1">
        <v>0.91450200000000004</v>
      </c>
      <c r="E265" s="1">
        <v>2</v>
      </c>
      <c r="F265" s="1" t="s">
        <v>14</v>
      </c>
      <c r="G265" s="2" t="s">
        <v>5</v>
      </c>
      <c r="H265" s="2" t="s">
        <v>8</v>
      </c>
    </row>
    <row r="266" spans="1:13" x14ac:dyDescent="0.25">
      <c r="A266" s="10" t="s">
        <v>17</v>
      </c>
      <c r="B266" s="1">
        <v>0.91043099999999999</v>
      </c>
      <c r="C266" s="1">
        <v>0.91043099999999999</v>
      </c>
      <c r="D266" s="1">
        <v>0.91043099999999999</v>
      </c>
      <c r="E266" s="1">
        <v>2</v>
      </c>
      <c r="F266" s="1" t="s">
        <v>14</v>
      </c>
      <c r="G266" s="2" t="s">
        <v>5</v>
      </c>
      <c r="H266" s="2" t="s">
        <v>8</v>
      </c>
    </row>
    <row r="269" spans="1:13" x14ac:dyDescent="0.25">
      <c r="A269" s="10" t="s">
        <v>0</v>
      </c>
      <c r="B269" s="1">
        <v>0.90866000000000002</v>
      </c>
      <c r="C269" s="1">
        <v>0.91299200000000003</v>
      </c>
      <c r="D269" s="1">
        <v>0.91081999999999996</v>
      </c>
      <c r="E269" s="1">
        <v>3</v>
      </c>
      <c r="F269" s="1" t="s">
        <v>14</v>
      </c>
      <c r="G269" s="2" t="s">
        <v>5</v>
      </c>
      <c r="H269" s="2" t="s">
        <v>8</v>
      </c>
    </row>
    <row r="270" spans="1:13" x14ac:dyDescent="0.25">
      <c r="A270" s="10" t="s">
        <v>1</v>
      </c>
      <c r="B270" s="1">
        <v>0.92073799999999995</v>
      </c>
      <c r="C270" s="1">
        <v>0.91675700000000004</v>
      </c>
      <c r="D270" s="1">
        <v>0.91874299999999998</v>
      </c>
      <c r="E270" s="1">
        <v>3</v>
      </c>
      <c r="F270" s="1" t="s">
        <v>14</v>
      </c>
      <c r="G270" s="2" t="s">
        <v>5</v>
      </c>
      <c r="H270" s="2" t="s">
        <v>8</v>
      </c>
    </row>
    <row r="271" spans="1:13" x14ac:dyDescent="0.25">
      <c r="A271" s="10" t="s">
        <v>17</v>
      </c>
      <c r="B271" s="1">
        <v>0.91496599999999995</v>
      </c>
      <c r="C271" s="1">
        <v>0.91496599999999995</v>
      </c>
      <c r="D271" s="1">
        <v>0.91496599999999995</v>
      </c>
      <c r="E271" s="1">
        <v>3</v>
      </c>
      <c r="F271" s="1" t="s">
        <v>14</v>
      </c>
      <c r="G271" s="2" t="s">
        <v>5</v>
      </c>
      <c r="H271" s="2" t="s">
        <v>8</v>
      </c>
    </row>
    <row r="274" spans="1:13" x14ac:dyDescent="0.25">
      <c r="A274" s="10" t="s">
        <v>0</v>
      </c>
      <c r="B274" s="1">
        <v>0.92569999999999997</v>
      </c>
      <c r="C274" s="1">
        <v>0.90692099999999998</v>
      </c>
      <c r="D274" s="1">
        <v>0.916215</v>
      </c>
      <c r="E274" s="1">
        <v>4</v>
      </c>
      <c r="F274" s="1" t="s">
        <v>14</v>
      </c>
      <c r="G274" s="2" t="s">
        <v>5</v>
      </c>
      <c r="H274" s="2" t="s">
        <v>8</v>
      </c>
    </row>
    <row r="275" spans="1:13" x14ac:dyDescent="0.25">
      <c r="A275" s="10" t="s">
        <v>1</v>
      </c>
      <c r="B275" s="1">
        <v>0.91728500000000002</v>
      </c>
      <c r="C275" s="1">
        <v>0.93412499999999998</v>
      </c>
      <c r="D275" s="1">
        <v>0.92562900000000004</v>
      </c>
      <c r="E275" s="1">
        <v>4</v>
      </c>
      <c r="F275" s="1" t="s">
        <v>14</v>
      </c>
      <c r="G275" s="2" t="s">
        <v>5</v>
      </c>
      <c r="H275" s="2" t="s">
        <v>8</v>
      </c>
    </row>
    <row r="276" spans="1:13" x14ac:dyDescent="0.25">
      <c r="A276" s="10" t="s">
        <v>17</v>
      </c>
      <c r="B276" s="1">
        <v>0.92120199999999997</v>
      </c>
      <c r="C276" s="1">
        <v>0.92120199999999997</v>
      </c>
      <c r="D276" s="1">
        <v>0.92120199999999997</v>
      </c>
      <c r="E276" s="1">
        <v>4</v>
      </c>
      <c r="F276" s="1" t="s">
        <v>14</v>
      </c>
      <c r="G276" s="2" t="s">
        <v>5</v>
      </c>
      <c r="H276" s="2" t="s">
        <v>8</v>
      </c>
    </row>
    <row r="279" spans="1:13" x14ac:dyDescent="0.25">
      <c r="A279" s="10" t="s">
        <v>0</v>
      </c>
      <c r="B279" s="1">
        <v>0.92918199999999995</v>
      </c>
      <c r="C279" s="1">
        <v>0.90811500000000001</v>
      </c>
      <c r="D279" s="1">
        <v>0.91852699999999998</v>
      </c>
      <c r="E279" s="1">
        <v>5</v>
      </c>
      <c r="F279" s="1" t="s">
        <v>14</v>
      </c>
      <c r="G279" s="2" t="s">
        <v>5</v>
      </c>
      <c r="H279" s="2" t="s">
        <v>8</v>
      </c>
    </row>
    <row r="280" spans="1:13" x14ac:dyDescent="0.25">
      <c r="A280" s="10" t="s">
        <v>1</v>
      </c>
      <c r="B280" s="1">
        <v>0.91851899999999997</v>
      </c>
      <c r="C280" s="1">
        <v>0.937365</v>
      </c>
      <c r="D280" s="1">
        <v>0.92784599999999995</v>
      </c>
      <c r="E280" s="1">
        <v>5</v>
      </c>
      <c r="F280" s="1" t="s">
        <v>14</v>
      </c>
      <c r="G280" s="2" t="s">
        <v>5</v>
      </c>
      <c r="H280" s="2" t="s">
        <v>8</v>
      </c>
    </row>
    <row r="281" spans="1:13" x14ac:dyDescent="0.25">
      <c r="A281" s="10" t="s">
        <v>17</v>
      </c>
      <c r="B281" s="1">
        <v>0.92346899999999998</v>
      </c>
      <c r="C281" s="1">
        <v>0.92346899999999998</v>
      </c>
      <c r="D281" s="1">
        <v>0.92346899999999998</v>
      </c>
      <c r="E281" s="1">
        <v>5</v>
      </c>
      <c r="F281" s="1" t="s">
        <v>14</v>
      </c>
      <c r="G281" s="2" t="s">
        <v>5</v>
      </c>
      <c r="H281" s="2" t="s">
        <v>8</v>
      </c>
    </row>
    <row r="282" spans="1:13" ht="15.75" thickBot="1" x14ac:dyDescent="0.3">
      <c r="K282" s="11" t="s">
        <v>18</v>
      </c>
      <c r="L282" s="11" t="s">
        <v>19</v>
      </c>
      <c r="M282" s="11" t="s">
        <v>20</v>
      </c>
    </row>
    <row r="283" spans="1:13" ht="15.75" thickTop="1" x14ac:dyDescent="0.25">
      <c r="J283" s="6">
        <v>0</v>
      </c>
      <c r="K283" s="1">
        <f t="shared" ref="K283:K285" si="31">(B284+B289+B294+B299+B304)/5</f>
        <v>0.92784879999999992</v>
      </c>
      <c r="L283" s="1">
        <f t="shared" ref="L283:L285" si="32">(C284+C289+C294+C299+C304)/5</f>
        <v>0.91867280000000007</v>
      </c>
      <c r="M283" s="1">
        <f t="shared" ref="M283:M285" si="33">(D284+D289+D294+D299+D304)/5</f>
        <v>0.92318499999999992</v>
      </c>
    </row>
    <row r="284" spans="1:13" x14ac:dyDescent="0.25">
      <c r="A284" s="10" t="s">
        <v>0</v>
      </c>
      <c r="B284" s="1">
        <v>0.94190399999999996</v>
      </c>
      <c r="C284" s="1">
        <v>0.90822400000000003</v>
      </c>
      <c r="D284" s="1">
        <v>0.92475700000000005</v>
      </c>
      <c r="E284" s="1">
        <v>1</v>
      </c>
      <c r="F284" s="1" t="s">
        <v>14</v>
      </c>
      <c r="G284" s="2" t="s">
        <v>5</v>
      </c>
      <c r="H284" s="2" t="s">
        <v>12</v>
      </c>
      <c r="J284" s="7">
        <v>1</v>
      </c>
      <c r="K284" s="1">
        <f t="shared" si="31"/>
        <v>0.92703920000000006</v>
      </c>
      <c r="L284" s="1">
        <f t="shared" si="32"/>
        <v>0.93517439999999996</v>
      </c>
      <c r="M284" s="1">
        <f t="shared" si="33"/>
        <v>0.93104779999999998</v>
      </c>
    </row>
    <row r="285" spans="1:13" x14ac:dyDescent="0.25">
      <c r="A285" s="10" t="s">
        <v>1</v>
      </c>
      <c r="B285" s="1">
        <v>0.91945600000000005</v>
      </c>
      <c r="C285" s="1">
        <v>0.94924399999999998</v>
      </c>
      <c r="D285" s="1">
        <v>0.93411299999999997</v>
      </c>
      <c r="E285" s="1">
        <v>1</v>
      </c>
      <c r="F285" s="1" t="s">
        <v>14</v>
      </c>
      <c r="G285" s="2" t="s">
        <v>5</v>
      </c>
      <c r="H285" s="2" t="s">
        <v>12</v>
      </c>
      <c r="J285" s="6" t="s">
        <v>17</v>
      </c>
      <c r="K285" s="1">
        <f t="shared" si="31"/>
        <v>0.92733220000000005</v>
      </c>
      <c r="L285" s="1">
        <f t="shared" si="32"/>
        <v>0.92733220000000005</v>
      </c>
      <c r="M285" s="1">
        <f t="shared" si="33"/>
        <v>0.92733220000000005</v>
      </c>
    </row>
    <row r="286" spans="1:13" x14ac:dyDescent="0.25">
      <c r="A286" s="10" t="s">
        <v>17</v>
      </c>
      <c r="B286" s="1">
        <v>0.92974500000000004</v>
      </c>
      <c r="C286" s="1">
        <v>0.92974500000000004</v>
      </c>
      <c r="D286" s="1">
        <v>0.92974500000000004</v>
      </c>
      <c r="E286" s="1">
        <v>1</v>
      </c>
      <c r="F286" s="1" t="s">
        <v>14</v>
      </c>
      <c r="G286" s="2" t="s">
        <v>5</v>
      </c>
      <c r="H286" s="2" t="s">
        <v>12</v>
      </c>
      <c r="J286" s="6"/>
    </row>
    <row r="289" spans="1:8" x14ac:dyDescent="0.25">
      <c r="A289" s="10" t="s">
        <v>0</v>
      </c>
      <c r="B289" s="1">
        <v>0.91459100000000004</v>
      </c>
      <c r="C289" s="1">
        <v>0.91895099999999996</v>
      </c>
      <c r="D289" s="1">
        <v>0.91676599999999997</v>
      </c>
      <c r="E289" s="1">
        <v>2</v>
      </c>
      <c r="F289" s="1" t="s">
        <v>14</v>
      </c>
      <c r="G289" s="2" t="s">
        <v>5</v>
      </c>
      <c r="H289" s="2" t="s">
        <v>12</v>
      </c>
    </row>
    <row r="290" spans="1:8" x14ac:dyDescent="0.25">
      <c r="A290" s="10" t="s">
        <v>1</v>
      </c>
      <c r="B290" s="1">
        <v>0.92616699999999996</v>
      </c>
      <c r="C290" s="1">
        <v>0.92216200000000004</v>
      </c>
      <c r="D290" s="1">
        <v>0.92415999999999998</v>
      </c>
      <c r="E290" s="1">
        <v>2</v>
      </c>
      <c r="F290" s="1" t="s">
        <v>14</v>
      </c>
      <c r="G290" s="2" t="s">
        <v>5</v>
      </c>
      <c r="H290" s="2" t="s">
        <v>12</v>
      </c>
    </row>
    <row r="291" spans="1:8" x14ac:dyDescent="0.25">
      <c r="A291" s="10" t="s">
        <v>17</v>
      </c>
      <c r="B291" s="1">
        <v>0.92063499999999998</v>
      </c>
      <c r="C291" s="1">
        <v>0.92063499999999998</v>
      </c>
      <c r="D291" s="1">
        <v>0.92063499999999998</v>
      </c>
      <c r="E291" s="1">
        <v>2</v>
      </c>
      <c r="F291" s="1" t="s">
        <v>14</v>
      </c>
      <c r="G291" s="2" t="s">
        <v>5</v>
      </c>
      <c r="H291" s="2" t="s">
        <v>12</v>
      </c>
    </row>
    <row r="294" spans="1:8" x14ac:dyDescent="0.25">
      <c r="A294" s="10" t="s">
        <v>0</v>
      </c>
      <c r="B294" s="1">
        <v>0.93001199999999995</v>
      </c>
      <c r="C294" s="1">
        <v>0.934446</v>
      </c>
      <c r="D294" s="1">
        <v>0.93222400000000005</v>
      </c>
      <c r="E294" s="1">
        <v>3</v>
      </c>
      <c r="F294" s="1" t="s">
        <v>14</v>
      </c>
      <c r="G294" s="2" t="s">
        <v>5</v>
      </c>
      <c r="H294" s="2" t="s">
        <v>12</v>
      </c>
    </row>
    <row r="295" spans="1:8" x14ac:dyDescent="0.25">
      <c r="A295" s="10" t="s">
        <v>1</v>
      </c>
      <c r="B295" s="1">
        <v>0.94028199999999995</v>
      </c>
      <c r="C295" s="1">
        <v>0.93621600000000005</v>
      </c>
      <c r="D295" s="1">
        <v>0.938245</v>
      </c>
      <c r="E295" s="1">
        <v>3</v>
      </c>
      <c r="F295" s="1" t="s">
        <v>14</v>
      </c>
      <c r="G295" s="2" t="s">
        <v>5</v>
      </c>
      <c r="H295" s="2" t="s">
        <v>12</v>
      </c>
    </row>
    <row r="296" spans="1:8" x14ac:dyDescent="0.25">
      <c r="A296" s="10" t="s">
        <v>17</v>
      </c>
      <c r="B296" s="1">
        <v>0.93537400000000004</v>
      </c>
      <c r="C296" s="1">
        <v>0.93537400000000004</v>
      </c>
      <c r="D296" s="1">
        <v>0.93537400000000004</v>
      </c>
      <c r="E296" s="1">
        <v>3</v>
      </c>
      <c r="F296" s="1" t="s">
        <v>14</v>
      </c>
      <c r="G296" s="2" t="s">
        <v>5</v>
      </c>
      <c r="H296" s="2" t="s">
        <v>12</v>
      </c>
    </row>
    <row r="299" spans="1:8" x14ac:dyDescent="0.25">
      <c r="A299" s="10" t="s">
        <v>0</v>
      </c>
      <c r="B299" s="1">
        <v>0.92891599999999996</v>
      </c>
      <c r="C299" s="1">
        <v>0.92004799999999998</v>
      </c>
      <c r="D299" s="1">
        <v>0.92445999999999995</v>
      </c>
      <c r="E299" s="1">
        <v>4</v>
      </c>
      <c r="F299" s="1" t="s">
        <v>14</v>
      </c>
      <c r="G299" s="2" t="s">
        <v>5</v>
      </c>
      <c r="H299" s="2" t="s">
        <v>12</v>
      </c>
    </row>
    <row r="300" spans="1:8" x14ac:dyDescent="0.25">
      <c r="A300" s="10" t="s">
        <v>1</v>
      </c>
      <c r="B300" s="1">
        <v>0.92826600000000004</v>
      </c>
      <c r="C300" s="1">
        <v>0.93628500000000003</v>
      </c>
      <c r="D300" s="1">
        <v>0.93225800000000003</v>
      </c>
      <c r="E300" s="1">
        <v>4</v>
      </c>
      <c r="F300" s="1" t="s">
        <v>14</v>
      </c>
      <c r="G300" s="2" t="s">
        <v>5</v>
      </c>
      <c r="H300" s="2" t="s">
        <v>12</v>
      </c>
    </row>
    <row r="301" spans="1:8" x14ac:dyDescent="0.25">
      <c r="A301" s="10" t="s">
        <v>17</v>
      </c>
      <c r="B301" s="1">
        <v>0.92857100000000004</v>
      </c>
      <c r="C301" s="1">
        <v>0.92857100000000004</v>
      </c>
      <c r="D301" s="1">
        <v>0.92857100000000004</v>
      </c>
      <c r="E301" s="1">
        <v>4</v>
      </c>
      <c r="F301" s="1" t="s">
        <v>14</v>
      </c>
      <c r="G301" s="2" t="s">
        <v>5</v>
      </c>
      <c r="H301" s="2" t="s">
        <v>12</v>
      </c>
    </row>
    <row r="304" spans="1:8" x14ac:dyDescent="0.25">
      <c r="A304" s="10" t="s">
        <v>0</v>
      </c>
      <c r="B304" s="1">
        <v>0.923821</v>
      </c>
      <c r="C304" s="1">
        <v>0.91169500000000003</v>
      </c>
      <c r="D304" s="1">
        <v>0.91771800000000003</v>
      </c>
      <c r="E304" s="1">
        <v>5</v>
      </c>
      <c r="F304" s="1" t="s">
        <v>14</v>
      </c>
      <c r="G304" s="2" t="s">
        <v>5</v>
      </c>
      <c r="H304" s="2" t="s">
        <v>12</v>
      </c>
    </row>
    <row r="305" spans="1:13" x14ac:dyDescent="0.25">
      <c r="A305" s="10" t="s">
        <v>1</v>
      </c>
      <c r="B305" s="1">
        <v>0.92102499999999998</v>
      </c>
      <c r="C305" s="1">
        <v>0.93196500000000004</v>
      </c>
      <c r="D305" s="1">
        <v>0.92646300000000004</v>
      </c>
      <c r="E305" s="1">
        <v>5</v>
      </c>
      <c r="F305" s="1" t="s">
        <v>14</v>
      </c>
      <c r="G305" s="2" t="s">
        <v>5</v>
      </c>
      <c r="H305" s="2" t="s">
        <v>12</v>
      </c>
    </row>
    <row r="306" spans="1:13" x14ac:dyDescent="0.25">
      <c r="A306" s="10" t="s">
        <v>17</v>
      </c>
      <c r="B306" s="1">
        <v>0.92233600000000004</v>
      </c>
      <c r="C306" s="1">
        <v>0.92233600000000004</v>
      </c>
      <c r="D306" s="1">
        <v>0.92233600000000004</v>
      </c>
      <c r="E306" s="1">
        <v>5</v>
      </c>
      <c r="F306" s="1" t="s">
        <v>14</v>
      </c>
      <c r="G306" s="2" t="s">
        <v>5</v>
      </c>
      <c r="H306" s="2" t="s">
        <v>12</v>
      </c>
    </row>
    <row r="307" spans="1:13" ht="15.75" thickBot="1" x14ac:dyDescent="0.3">
      <c r="K307" s="11" t="s">
        <v>18</v>
      </c>
      <c r="L307" s="11" t="s">
        <v>19</v>
      </c>
      <c r="M307" s="11" t="s">
        <v>20</v>
      </c>
    </row>
    <row r="308" spans="1:13" ht="15.75" thickTop="1" x14ac:dyDescent="0.25">
      <c r="J308" s="6">
        <v>0</v>
      </c>
      <c r="K308" s="1">
        <f t="shared" ref="K308:K310" si="34">(B309+B314+B319+B324+B329)/5</f>
        <v>0.92792720000000006</v>
      </c>
      <c r="L308" s="1">
        <f t="shared" ref="L308:L310" si="35">(C309+C314+C319+C324+C329)/5</f>
        <v>0.9136668</v>
      </c>
      <c r="M308" s="1">
        <f t="shared" ref="M308:M310" si="36">(D309+D314+D319+D324+D329)/5</f>
        <v>0.92068100000000008</v>
      </c>
    </row>
    <row r="309" spans="1:13" x14ac:dyDescent="0.25">
      <c r="A309" s="10" t="s">
        <v>0</v>
      </c>
      <c r="B309" s="1">
        <v>0.94007499999999999</v>
      </c>
      <c r="C309" s="1">
        <v>0.89749699999999999</v>
      </c>
      <c r="D309" s="1">
        <v>0.91829300000000003</v>
      </c>
      <c r="E309" s="1">
        <v>1</v>
      </c>
      <c r="F309" s="1" t="s">
        <v>14</v>
      </c>
      <c r="G309" s="2" t="s">
        <v>5</v>
      </c>
      <c r="H309" s="2" t="s">
        <v>9</v>
      </c>
      <c r="J309" s="7">
        <v>1</v>
      </c>
      <c r="K309" s="1">
        <f t="shared" si="34"/>
        <v>0.92294239999999994</v>
      </c>
      <c r="L309" s="1">
        <f t="shared" si="35"/>
        <v>0.93560700000000008</v>
      </c>
      <c r="M309" s="1">
        <f t="shared" si="36"/>
        <v>0.92918579999999995</v>
      </c>
    </row>
    <row r="310" spans="1:13" x14ac:dyDescent="0.25">
      <c r="A310" s="10" t="s">
        <v>1</v>
      </c>
      <c r="B310" s="1">
        <v>0.91078800000000004</v>
      </c>
      <c r="C310" s="1">
        <v>0.94816400000000001</v>
      </c>
      <c r="D310" s="1">
        <v>0.92910099999999995</v>
      </c>
      <c r="E310" s="1">
        <v>1</v>
      </c>
      <c r="F310" s="1" t="s">
        <v>14</v>
      </c>
      <c r="G310" s="2" t="s">
        <v>5</v>
      </c>
      <c r="H310" s="2" t="s">
        <v>9</v>
      </c>
      <c r="J310" s="6" t="s">
        <v>17</v>
      </c>
      <c r="K310" s="1">
        <f t="shared" si="34"/>
        <v>0.92517859999999996</v>
      </c>
      <c r="L310" s="1">
        <f t="shared" si="35"/>
        <v>0.92517859999999996</v>
      </c>
      <c r="M310" s="1">
        <f t="shared" si="36"/>
        <v>0.92517859999999996</v>
      </c>
    </row>
    <row r="311" spans="1:13" x14ac:dyDescent="0.25">
      <c r="A311" s="10" t="s">
        <v>17</v>
      </c>
      <c r="B311" s="1">
        <v>0.92407899999999998</v>
      </c>
      <c r="C311" s="1">
        <v>0.92407899999999998</v>
      </c>
      <c r="D311" s="1">
        <v>0.92407899999999998</v>
      </c>
      <c r="E311" s="1">
        <v>1</v>
      </c>
      <c r="F311" s="1" t="s">
        <v>14</v>
      </c>
      <c r="G311" s="2" t="s">
        <v>5</v>
      </c>
      <c r="H311" s="2" t="s">
        <v>9</v>
      </c>
      <c r="J311" s="6"/>
    </row>
    <row r="314" spans="1:13" x14ac:dyDescent="0.25">
      <c r="A314" s="10" t="s">
        <v>0</v>
      </c>
      <c r="B314" s="1">
        <v>0.91956800000000005</v>
      </c>
      <c r="C314" s="1">
        <v>0.91299200000000003</v>
      </c>
      <c r="D314" s="1">
        <v>0.91626799999999997</v>
      </c>
      <c r="E314" s="1">
        <v>2</v>
      </c>
      <c r="F314" s="1" t="s">
        <v>14</v>
      </c>
      <c r="G314" s="2" t="s">
        <v>5</v>
      </c>
      <c r="H314" s="2" t="s">
        <v>9</v>
      </c>
    </row>
    <row r="315" spans="1:13" x14ac:dyDescent="0.25">
      <c r="A315" s="10" t="s">
        <v>1</v>
      </c>
      <c r="B315" s="1">
        <v>0.92159000000000002</v>
      </c>
      <c r="C315" s="1">
        <v>0.92756799999999995</v>
      </c>
      <c r="D315" s="1">
        <v>0.92456899999999997</v>
      </c>
      <c r="E315" s="1">
        <v>2</v>
      </c>
      <c r="F315" s="1" t="s">
        <v>14</v>
      </c>
      <c r="G315" s="2" t="s">
        <v>5</v>
      </c>
      <c r="H315" s="2" t="s">
        <v>9</v>
      </c>
    </row>
    <row r="316" spans="1:13" x14ac:dyDescent="0.25">
      <c r="A316" s="10" t="s">
        <v>17</v>
      </c>
      <c r="B316" s="1">
        <v>0.92063499999999998</v>
      </c>
      <c r="C316" s="1">
        <v>0.92063499999999998</v>
      </c>
      <c r="D316" s="1">
        <v>0.92063499999999998</v>
      </c>
      <c r="E316" s="1">
        <v>2</v>
      </c>
      <c r="F316" s="1" t="s">
        <v>14</v>
      </c>
      <c r="G316" s="2" t="s">
        <v>5</v>
      </c>
      <c r="H316" s="2" t="s">
        <v>9</v>
      </c>
    </row>
    <row r="319" spans="1:13" x14ac:dyDescent="0.25">
      <c r="A319" s="10" t="s">
        <v>0</v>
      </c>
      <c r="B319" s="1">
        <v>0.92500000000000004</v>
      </c>
      <c r="C319" s="1">
        <v>0.92610300000000001</v>
      </c>
      <c r="D319" s="1">
        <v>0.92555100000000001</v>
      </c>
      <c r="E319" s="1">
        <v>3</v>
      </c>
      <c r="F319" s="1" t="s">
        <v>14</v>
      </c>
      <c r="G319" s="2" t="s">
        <v>5</v>
      </c>
      <c r="H319" s="2" t="s">
        <v>9</v>
      </c>
    </row>
    <row r="320" spans="1:13" x14ac:dyDescent="0.25">
      <c r="A320" s="10" t="s">
        <v>1</v>
      </c>
      <c r="B320" s="1">
        <v>0.93289999999999995</v>
      </c>
      <c r="C320" s="1">
        <v>0.93189200000000005</v>
      </c>
      <c r="D320" s="1">
        <v>0.932396</v>
      </c>
      <c r="E320" s="1">
        <v>3</v>
      </c>
      <c r="F320" s="1" t="s">
        <v>14</v>
      </c>
      <c r="G320" s="2" t="s">
        <v>5</v>
      </c>
      <c r="H320" s="2" t="s">
        <v>9</v>
      </c>
    </row>
    <row r="321" spans="1:13" x14ac:dyDescent="0.25">
      <c r="A321" s="10" t="s">
        <v>17</v>
      </c>
      <c r="B321" s="1">
        <v>0.92913800000000002</v>
      </c>
      <c r="C321" s="1">
        <v>0.92913800000000002</v>
      </c>
      <c r="D321" s="1">
        <v>0.92913800000000002</v>
      </c>
      <c r="E321" s="1">
        <v>3</v>
      </c>
      <c r="F321" s="1" t="s">
        <v>14</v>
      </c>
      <c r="G321" s="2" t="s">
        <v>5</v>
      </c>
      <c r="H321" s="2" t="s">
        <v>9</v>
      </c>
    </row>
    <row r="324" spans="1:13" x14ac:dyDescent="0.25">
      <c r="A324" s="10" t="s">
        <v>0</v>
      </c>
      <c r="B324" s="1">
        <v>0.92149800000000004</v>
      </c>
      <c r="C324" s="1">
        <v>0.910501</v>
      </c>
      <c r="D324" s="1">
        <v>0.91596599999999995</v>
      </c>
      <c r="E324" s="1">
        <v>4</v>
      </c>
      <c r="F324" s="1" t="s">
        <v>14</v>
      </c>
      <c r="G324" s="2" t="s">
        <v>5</v>
      </c>
      <c r="H324" s="2" t="s">
        <v>9</v>
      </c>
    </row>
    <row r="325" spans="1:13" x14ac:dyDescent="0.25">
      <c r="A325" s="10" t="s">
        <v>1</v>
      </c>
      <c r="B325" s="1">
        <v>0.91987200000000002</v>
      </c>
      <c r="C325" s="1">
        <v>0.92980600000000002</v>
      </c>
      <c r="D325" s="1">
        <v>0.92481199999999997</v>
      </c>
      <c r="E325" s="1">
        <v>4</v>
      </c>
      <c r="F325" s="1" t="s">
        <v>14</v>
      </c>
      <c r="G325" s="2" t="s">
        <v>5</v>
      </c>
      <c r="H325" s="2" t="s">
        <v>9</v>
      </c>
    </row>
    <row r="326" spans="1:13" x14ac:dyDescent="0.25">
      <c r="A326" s="10" t="s">
        <v>17</v>
      </c>
      <c r="B326" s="1">
        <v>0.92063499999999998</v>
      </c>
      <c r="C326" s="1">
        <v>0.92063499999999998</v>
      </c>
      <c r="D326" s="1">
        <v>0.92063499999999998</v>
      </c>
      <c r="E326" s="1">
        <v>4</v>
      </c>
      <c r="F326" s="1" t="s">
        <v>14</v>
      </c>
      <c r="G326" s="2" t="s">
        <v>5</v>
      </c>
      <c r="H326" s="2" t="s">
        <v>9</v>
      </c>
    </row>
    <row r="329" spans="1:13" x14ac:dyDescent="0.25">
      <c r="A329" s="10" t="s">
        <v>0</v>
      </c>
      <c r="B329" s="1">
        <v>0.93349499999999996</v>
      </c>
      <c r="C329" s="1">
        <v>0.92124099999999998</v>
      </c>
      <c r="D329" s="1">
        <v>0.92732700000000001</v>
      </c>
      <c r="E329" s="1">
        <v>5</v>
      </c>
      <c r="F329" s="1" t="s">
        <v>14</v>
      </c>
      <c r="G329" s="2" t="s">
        <v>5</v>
      </c>
      <c r="H329" s="2" t="s">
        <v>9</v>
      </c>
    </row>
    <row r="330" spans="1:13" x14ac:dyDescent="0.25">
      <c r="A330" s="10" t="s">
        <v>1</v>
      </c>
      <c r="B330" s="1">
        <v>0.929562</v>
      </c>
      <c r="C330" s="1">
        <v>0.94060500000000002</v>
      </c>
      <c r="D330" s="1">
        <v>0.93505099999999997</v>
      </c>
      <c r="E330" s="1">
        <v>5</v>
      </c>
      <c r="F330" s="1" t="s">
        <v>14</v>
      </c>
      <c r="G330" s="2" t="s">
        <v>5</v>
      </c>
      <c r="H330" s="2" t="s">
        <v>9</v>
      </c>
    </row>
    <row r="331" spans="1:13" x14ac:dyDescent="0.25">
      <c r="A331" s="10" t="s">
        <v>17</v>
      </c>
      <c r="B331" s="1">
        <v>0.93140599999999996</v>
      </c>
      <c r="C331" s="1">
        <v>0.93140599999999996</v>
      </c>
      <c r="D331" s="1">
        <v>0.93140599999999996</v>
      </c>
      <c r="E331" s="1">
        <v>5</v>
      </c>
      <c r="F331" s="1" t="s">
        <v>14</v>
      </c>
      <c r="G331" s="2" t="s">
        <v>5</v>
      </c>
      <c r="H331" s="2" t="s">
        <v>9</v>
      </c>
    </row>
    <row r="332" spans="1:13" ht="15.75" thickBot="1" x14ac:dyDescent="0.3">
      <c r="K332" s="11" t="s">
        <v>18</v>
      </c>
      <c r="L332" s="11" t="s">
        <v>19</v>
      </c>
      <c r="M332" s="11" t="s">
        <v>20</v>
      </c>
    </row>
    <row r="333" spans="1:13" ht="15.75" thickTop="1" x14ac:dyDescent="0.25">
      <c r="J333" s="6">
        <v>0</v>
      </c>
      <c r="K333" s="1">
        <f t="shared" ref="K333:K335" si="37">(B334+B339+B344+B349+B354)/5</f>
        <v>0.92466199999999998</v>
      </c>
      <c r="L333" s="1">
        <f t="shared" ref="L333:L335" si="38">(C334+C339+C344+C349+C354)/5</f>
        <v>0.9170026</v>
      </c>
      <c r="M333" s="1">
        <f t="shared" ref="M333:M335" si="39">(D334+D339+D344+D349+D354)/5</f>
        <v>0.92070799999999997</v>
      </c>
    </row>
    <row r="334" spans="1:13" x14ac:dyDescent="0.25">
      <c r="A334" s="10" t="s">
        <v>0</v>
      </c>
      <c r="B334" s="1">
        <v>0.93897900000000001</v>
      </c>
      <c r="C334" s="1">
        <v>0.89868899999999996</v>
      </c>
      <c r="D334" s="1">
        <v>0.91839199999999999</v>
      </c>
      <c r="E334" s="1">
        <v>1</v>
      </c>
      <c r="F334" s="1" t="s">
        <v>14</v>
      </c>
      <c r="G334" s="2" t="s">
        <v>5</v>
      </c>
      <c r="H334" s="2" t="s">
        <v>10</v>
      </c>
      <c r="J334" s="7">
        <v>1</v>
      </c>
      <c r="K334" s="1">
        <f t="shared" si="37"/>
        <v>0.9255468</v>
      </c>
      <c r="L334" s="1">
        <f t="shared" si="38"/>
        <v>0.93214859999999999</v>
      </c>
      <c r="M334" s="1">
        <f t="shared" si="39"/>
        <v>0.92874999999999996</v>
      </c>
    </row>
    <row r="335" spans="1:13" x14ac:dyDescent="0.25">
      <c r="A335" s="10" t="s">
        <v>1</v>
      </c>
      <c r="B335" s="1">
        <v>0.91164199999999995</v>
      </c>
      <c r="C335" s="1">
        <v>0.94708400000000004</v>
      </c>
      <c r="D335" s="1">
        <v>0.92902499999999999</v>
      </c>
      <c r="E335" s="1">
        <v>1</v>
      </c>
      <c r="F335" s="1" t="s">
        <v>14</v>
      </c>
      <c r="G335" s="2" t="s">
        <v>5</v>
      </c>
      <c r="H335" s="2" t="s">
        <v>10</v>
      </c>
      <c r="J335" s="6" t="s">
        <v>17</v>
      </c>
      <c r="K335" s="1">
        <f t="shared" si="37"/>
        <v>0.92495179999999999</v>
      </c>
      <c r="L335" s="1">
        <f t="shared" si="38"/>
        <v>0.92495179999999999</v>
      </c>
      <c r="M335" s="1">
        <f t="shared" si="39"/>
        <v>0.92495179999999999</v>
      </c>
    </row>
    <row r="336" spans="1:13" x14ac:dyDescent="0.25">
      <c r="A336" s="10" t="s">
        <v>17</v>
      </c>
      <c r="B336" s="1">
        <v>0.92407899999999998</v>
      </c>
      <c r="C336" s="1">
        <v>0.92407899999999998</v>
      </c>
      <c r="D336" s="1">
        <v>0.92407899999999998</v>
      </c>
      <c r="E336" s="1">
        <v>1</v>
      </c>
      <c r="F336" s="1" t="s">
        <v>14</v>
      </c>
      <c r="G336" s="2" t="s">
        <v>5</v>
      </c>
      <c r="H336" s="2" t="s">
        <v>10</v>
      </c>
      <c r="J336" s="6"/>
    </row>
    <row r="339" spans="1:8" x14ac:dyDescent="0.25">
      <c r="A339" s="10" t="s">
        <v>0</v>
      </c>
      <c r="B339" s="1">
        <v>0.91597600000000001</v>
      </c>
      <c r="C339" s="1">
        <v>0.92252699999999999</v>
      </c>
      <c r="D339" s="1">
        <v>0.91923999999999995</v>
      </c>
      <c r="E339" s="1">
        <v>2</v>
      </c>
      <c r="F339" s="1" t="s">
        <v>14</v>
      </c>
      <c r="G339" s="2" t="s">
        <v>5</v>
      </c>
      <c r="H339" s="2" t="s">
        <v>10</v>
      </c>
    </row>
    <row r="340" spans="1:8" x14ac:dyDescent="0.25">
      <c r="A340" s="10" t="s">
        <v>1</v>
      </c>
      <c r="B340" s="1">
        <v>0.92927099999999996</v>
      </c>
      <c r="C340" s="1">
        <v>0.92324300000000004</v>
      </c>
      <c r="D340" s="1">
        <v>0.92624700000000004</v>
      </c>
      <c r="E340" s="1">
        <v>2</v>
      </c>
      <c r="F340" s="1" t="s">
        <v>14</v>
      </c>
      <c r="G340" s="2" t="s">
        <v>5</v>
      </c>
      <c r="H340" s="2" t="s">
        <v>10</v>
      </c>
    </row>
    <row r="341" spans="1:8" x14ac:dyDescent="0.25">
      <c r="A341" s="10" t="s">
        <v>17</v>
      </c>
      <c r="B341" s="1">
        <v>0.922902</v>
      </c>
      <c r="C341" s="1">
        <v>0.922902</v>
      </c>
      <c r="D341" s="1">
        <v>0.922902</v>
      </c>
      <c r="E341" s="1">
        <v>2</v>
      </c>
      <c r="F341" s="1" t="s">
        <v>14</v>
      </c>
      <c r="G341" s="2" t="s">
        <v>5</v>
      </c>
      <c r="H341" s="2" t="s">
        <v>10</v>
      </c>
    </row>
    <row r="344" spans="1:8" x14ac:dyDescent="0.25">
      <c r="A344" s="10" t="s">
        <v>0</v>
      </c>
      <c r="B344" s="1">
        <v>0.91939300000000002</v>
      </c>
      <c r="C344" s="1">
        <v>0.93802099999999999</v>
      </c>
      <c r="D344" s="1">
        <v>0.92861400000000005</v>
      </c>
      <c r="E344" s="1">
        <v>3</v>
      </c>
      <c r="F344" s="1" t="s">
        <v>14</v>
      </c>
      <c r="G344" s="2" t="s">
        <v>5</v>
      </c>
      <c r="H344" s="2" t="s">
        <v>10</v>
      </c>
    </row>
    <row r="345" spans="1:8" x14ac:dyDescent="0.25">
      <c r="A345" s="10" t="s">
        <v>1</v>
      </c>
      <c r="B345" s="1">
        <v>0.94273099999999999</v>
      </c>
      <c r="C345" s="1">
        <v>0.92540500000000003</v>
      </c>
      <c r="D345" s="1">
        <v>0.93398800000000004</v>
      </c>
      <c r="E345" s="1">
        <v>3</v>
      </c>
      <c r="F345" s="1" t="s">
        <v>14</v>
      </c>
      <c r="G345" s="2" t="s">
        <v>5</v>
      </c>
      <c r="H345" s="2" t="s">
        <v>10</v>
      </c>
    </row>
    <row r="346" spans="1:8" x14ac:dyDescent="0.25">
      <c r="A346" s="10" t="s">
        <v>17</v>
      </c>
      <c r="B346" s="1">
        <v>0.93140599999999996</v>
      </c>
      <c r="C346" s="1">
        <v>0.93140599999999996</v>
      </c>
      <c r="D346" s="1">
        <v>0.93140599999999996</v>
      </c>
      <c r="E346" s="1">
        <v>3</v>
      </c>
      <c r="F346" s="1" t="s">
        <v>14</v>
      </c>
      <c r="G346" s="2" t="s">
        <v>5</v>
      </c>
      <c r="H346" s="2" t="s">
        <v>10</v>
      </c>
    </row>
    <row r="349" spans="1:8" x14ac:dyDescent="0.25">
      <c r="A349" s="10" t="s">
        <v>0</v>
      </c>
      <c r="B349" s="1">
        <v>0.91918</v>
      </c>
      <c r="C349" s="1">
        <v>0.90930800000000001</v>
      </c>
      <c r="D349" s="1">
        <v>0.91421699999999995</v>
      </c>
      <c r="E349" s="1">
        <v>4</v>
      </c>
      <c r="F349" s="1" t="s">
        <v>14</v>
      </c>
      <c r="G349" s="2" t="s">
        <v>5</v>
      </c>
      <c r="H349" s="2" t="s">
        <v>10</v>
      </c>
    </row>
    <row r="350" spans="1:8" x14ac:dyDescent="0.25">
      <c r="A350" s="10" t="s">
        <v>1</v>
      </c>
      <c r="B350" s="1">
        <v>0.91871700000000001</v>
      </c>
      <c r="C350" s="1">
        <v>0.92764599999999997</v>
      </c>
      <c r="D350" s="1">
        <v>0.92315999999999998</v>
      </c>
      <c r="E350" s="1">
        <v>4</v>
      </c>
      <c r="F350" s="1" t="s">
        <v>14</v>
      </c>
      <c r="G350" s="2" t="s">
        <v>5</v>
      </c>
      <c r="H350" s="2" t="s">
        <v>10</v>
      </c>
    </row>
    <row r="351" spans="1:8" x14ac:dyDescent="0.25">
      <c r="A351" s="10" t="s">
        <v>17</v>
      </c>
      <c r="B351" s="1">
        <v>0.91893400000000003</v>
      </c>
      <c r="C351" s="1">
        <v>0.91893400000000003</v>
      </c>
      <c r="D351" s="1">
        <v>0.91893400000000003</v>
      </c>
      <c r="E351" s="1">
        <v>4</v>
      </c>
      <c r="F351" s="1" t="s">
        <v>14</v>
      </c>
      <c r="G351" s="2" t="s">
        <v>5</v>
      </c>
      <c r="H351" s="2" t="s">
        <v>10</v>
      </c>
    </row>
    <row r="354" spans="1:13" x14ac:dyDescent="0.25">
      <c r="A354" s="10" t="s">
        <v>0</v>
      </c>
      <c r="B354" s="1">
        <v>0.929782</v>
      </c>
      <c r="C354" s="1">
        <v>0.91646799999999995</v>
      </c>
      <c r="D354" s="1">
        <v>0.92307700000000004</v>
      </c>
      <c r="E354" s="1">
        <v>5</v>
      </c>
      <c r="F354" s="1" t="s">
        <v>14</v>
      </c>
      <c r="G354" s="2" t="s">
        <v>5</v>
      </c>
      <c r="H354" s="2" t="s">
        <v>10</v>
      </c>
    </row>
    <row r="355" spans="1:13" x14ac:dyDescent="0.25">
      <c r="A355" s="10" t="s">
        <v>1</v>
      </c>
      <c r="B355" s="1">
        <v>0.925373</v>
      </c>
      <c r="C355" s="1">
        <v>0.937365</v>
      </c>
      <c r="D355" s="1">
        <v>0.93132999999999999</v>
      </c>
      <c r="E355" s="1">
        <v>5</v>
      </c>
      <c r="F355" s="1" t="s">
        <v>14</v>
      </c>
      <c r="G355" s="2" t="s">
        <v>5</v>
      </c>
      <c r="H355" s="2" t="s">
        <v>10</v>
      </c>
    </row>
    <row r="356" spans="1:13" x14ac:dyDescent="0.25">
      <c r="A356" s="10" t="s">
        <v>17</v>
      </c>
      <c r="B356" s="1">
        <v>0.92743799999999998</v>
      </c>
      <c r="C356" s="1">
        <v>0.92743799999999998</v>
      </c>
      <c r="D356" s="1">
        <v>0.92743799999999998</v>
      </c>
      <c r="E356" s="1">
        <v>5</v>
      </c>
      <c r="F356" s="1" t="s">
        <v>14</v>
      </c>
      <c r="G356" s="2" t="s">
        <v>5</v>
      </c>
      <c r="H356" s="2" t="s">
        <v>10</v>
      </c>
    </row>
    <row r="357" spans="1:13" ht="15.75" thickBot="1" x14ac:dyDescent="0.3">
      <c r="K357" s="11" t="s">
        <v>18</v>
      </c>
      <c r="L357" s="11" t="s">
        <v>19</v>
      </c>
      <c r="M357" s="11" t="s">
        <v>20</v>
      </c>
    </row>
    <row r="358" spans="1:13" ht="15.75" thickTop="1" x14ac:dyDescent="0.25">
      <c r="J358" s="6">
        <v>0</v>
      </c>
      <c r="K358" s="1">
        <f t="shared" ref="K358:K360" si="40">(B359+B364+B369+B374+B379)/5</f>
        <v>0.92743140000000002</v>
      </c>
      <c r="L358" s="1">
        <f t="shared" ref="L358:L360" si="41">(C359+C364+C369+C374+C379)/5</f>
        <v>0.91509499999999999</v>
      </c>
      <c r="M358" s="1">
        <f t="shared" ref="M358:M360" si="42">(D359+D364+D369+D374+D379)/5</f>
        <v>0.92111419999999988</v>
      </c>
    </row>
    <row r="359" spans="1:13" x14ac:dyDescent="0.25">
      <c r="A359" s="10" t="s">
        <v>0</v>
      </c>
      <c r="B359" s="1">
        <v>0.94479299999999999</v>
      </c>
      <c r="C359" s="1">
        <v>0.89749699999999999</v>
      </c>
      <c r="D359" s="1">
        <v>0.92053799999999997</v>
      </c>
      <c r="E359" s="1">
        <v>1</v>
      </c>
      <c r="F359" s="1" t="s">
        <v>14</v>
      </c>
      <c r="G359" s="2" t="s">
        <v>5</v>
      </c>
      <c r="H359" s="2" t="s">
        <v>11</v>
      </c>
      <c r="J359" s="7">
        <v>1</v>
      </c>
      <c r="K359" s="1">
        <f t="shared" si="40"/>
        <v>0.92415660000000011</v>
      </c>
      <c r="L359" s="1">
        <f t="shared" si="41"/>
        <v>0.93495859999999986</v>
      </c>
      <c r="M359" s="1">
        <f t="shared" si="42"/>
        <v>0.92944340000000003</v>
      </c>
    </row>
    <row r="360" spans="1:13" x14ac:dyDescent="0.25">
      <c r="A360" s="10" t="s">
        <v>1</v>
      </c>
      <c r="B360" s="1">
        <v>0.91115699999999999</v>
      </c>
      <c r="C360" s="1">
        <v>0.952484</v>
      </c>
      <c r="D360" s="1">
        <v>0.93136200000000002</v>
      </c>
      <c r="E360" s="1">
        <v>1</v>
      </c>
      <c r="F360" s="1" t="s">
        <v>14</v>
      </c>
      <c r="G360" s="2" t="s">
        <v>5</v>
      </c>
      <c r="H360" s="2" t="s">
        <v>11</v>
      </c>
      <c r="J360" s="6" t="s">
        <v>17</v>
      </c>
      <c r="K360" s="1">
        <f t="shared" si="40"/>
        <v>0.92551859999999997</v>
      </c>
      <c r="L360" s="1">
        <f t="shared" si="41"/>
        <v>0.92551859999999997</v>
      </c>
      <c r="M360" s="1">
        <f t="shared" si="42"/>
        <v>0.92551859999999997</v>
      </c>
    </row>
    <row r="361" spans="1:13" x14ac:dyDescent="0.25">
      <c r="A361" s="10" t="s">
        <v>17</v>
      </c>
      <c r="B361" s="1">
        <v>0.926346</v>
      </c>
      <c r="C361" s="1">
        <v>0.926346</v>
      </c>
      <c r="D361" s="1">
        <v>0.926346</v>
      </c>
      <c r="E361" s="1">
        <v>1</v>
      </c>
      <c r="F361" s="1" t="s">
        <v>14</v>
      </c>
      <c r="G361" s="2" t="s">
        <v>5</v>
      </c>
      <c r="H361" s="2" t="s">
        <v>11</v>
      </c>
      <c r="J361" s="6"/>
    </row>
    <row r="364" spans="1:13" x14ac:dyDescent="0.25">
      <c r="A364" s="10" t="s">
        <v>0</v>
      </c>
      <c r="B364" s="1">
        <v>0.922342</v>
      </c>
      <c r="C364" s="1">
        <v>0.92014300000000004</v>
      </c>
      <c r="D364" s="1">
        <v>0.92124099999999998</v>
      </c>
      <c r="E364" s="1">
        <v>2</v>
      </c>
      <c r="F364" s="1" t="s">
        <v>14</v>
      </c>
      <c r="G364" s="2" t="s">
        <v>5</v>
      </c>
      <c r="H364" s="2" t="s">
        <v>11</v>
      </c>
    </row>
    <row r="365" spans="1:13" x14ac:dyDescent="0.25">
      <c r="A365" s="10" t="s">
        <v>1</v>
      </c>
      <c r="B365" s="1">
        <v>0.92772399999999999</v>
      </c>
      <c r="C365" s="1">
        <v>0.92972999999999995</v>
      </c>
      <c r="D365" s="1">
        <v>0.92872600000000005</v>
      </c>
      <c r="E365" s="1">
        <v>2</v>
      </c>
      <c r="F365" s="1" t="s">
        <v>14</v>
      </c>
      <c r="G365" s="2" t="s">
        <v>5</v>
      </c>
      <c r="H365" s="2" t="s">
        <v>11</v>
      </c>
    </row>
    <row r="366" spans="1:13" x14ac:dyDescent="0.25">
      <c r="A366" s="10" t="s">
        <v>17</v>
      </c>
      <c r="B366" s="1">
        <v>0.92517000000000005</v>
      </c>
      <c r="C366" s="1">
        <v>0.92517000000000005</v>
      </c>
      <c r="D366" s="1">
        <v>0.92517000000000005</v>
      </c>
      <c r="E366" s="1">
        <v>2</v>
      </c>
      <c r="F366" s="1" t="s">
        <v>14</v>
      </c>
      <c r="G366" s="2" t="s">
        <v>5</v>
      </c>
      <c r="H366" s="2" t="s">
        <v>11</v>
      </c>
    </row>
    <row r="369" spans="1:8" x14ac:dyDescent="0.25">
      <c r="A369" s="10" t="s">
        <v>0</v>
      </c>
      <c r="B369" s="1">
        <v>0.921269</v>
      </c>
      <c r="C369" s="1">
        <v>0.934446</v>
      </c>
      <c r="D369" s="1">
        <v>0.92781100000000005</v>
      </c>
      <c r="E369" s="1">
        <v>3</v>
      </c>
      <c r="F369" s="1" t="s">
        <v>14</v>
      </c>
      <c r="G369" s="2" t="s">
        <v>5</v>
      </c>
      <c r="H369" s="2" t="s">
        <v>11</v>
      </c>
    </row>
    <row r="370" spans="1:8" x14ac:dyDescent="0.25">
      <c r="A370" s="10" t="s">
        <v>1</v>
      </c>
      <c r="B370" s="1">
        <v>0.93975900000000001</v>
      </c>
      <c r="C370" s="1">
        <v>0.92756799999999995</v>
      </c>
      <c r="D370" s="1">
        <v>0.93362400000000001</v>
      </c>
      <c r="E370" s="1">
        <v>3</v>
      </c>
      <c r="F370" s="1" t="s">
        <v>14</v>
      </c>
      <c r="G370" s="2" t="s">
        <v>5</v>
      </c>
      <c r="H370" s="2" t="s">
        <v>11</v>
      </c>
    </row>
    <row r="371" spans="1:8" x14ac:dyDescent="0.25">
      <c r="A371" s="10" t="s">
        <v>17</v>
      </c>
      <c r="B371" s="1">
        <v>0.93083899999999997</v>
      </c>
      <c r="C371" s="1">
        <v>0.93083899999999997</v>
      </c>
      <c r="D371" s="1">
        <v>0.93083899999999997</v>
      </c>
      <c r="E371" s="1">
        <v>3</v>
      </c>
      <c r="F371" s="1" t="s">
        <v>14</v>
      </c>
      <c r="G371" s="2" t="s">
        <v>5</v>
      </c>
      <c r="H371" s="2" t="s">
        <v>11</v>
      </c>
    </row>
    <row r="374" spans="1:8" x14ac:dyDescent="0.25">
      <c r="A374" s="10" t="s">
        <v>0</v>
      </c>
      <c r="B374" s="1">
        <v>0.92632899999999996</v>
      </c>
      <c r="C374" s="1">
        <v>0.91527400000000003</v>
      </c>
      <c r="D374" s="1">
        <v>0.92076800000000003</v>
      </c>
      <c r="E374" s="1">
        <v>4</v>
      </c>
      <c r="F374" s="1" t="s">
        <v>14</v>
      </c>
      <c r="G374" s="2" t="s">
        <v>5</v>
      </c>
      <c r="H374" s="2" t="s">
        <v>11</v>
      </c>
    </row>
    <row r="375" spans="1:8" x14ac:dyDescent="0.25">
      <c r="A375" s="10" t="s">
        <v>1</v>
      </c>
      <c r="B375" s="1">
        <v>0.92414499999999999</v>
      </c>
      <c r="C375" s="1">
        <v>0.93412499999999998</v>
      </c>
      <c r="D375" s="1">
        <v>0.92910800000000004</v>
      </c>
      <c r="E375" s="1">
        <v>4</v>
      </c>
      <c r="F375" s="1" t="s">
        <v>14</v>
      </c>
      <c r="G375" s="2" t="s">
        <v>5</v>
      </c>
      <c r="H375" s="2" t="s">
        <v>11</v>
      </c>
    </row>
    <row r="376" spans="1:8" x14ac:dyDescent="0.25">
      <c r="A376" s="10" t="s">
        <v>17</v>
      </c>
      <c r="B376" s="1">
        <v>0.92517000000000005</v>
      </c>
      <c r="C376" s="1">
        <v>0.92517000000000005</v>
      </c>
      <c r="D376" s="1">
        <v>0.92517000000000005</v>
      </c>
      <c r="E376" s="1">
        <v>4</v>
      </c>
      <c r="F376" s="1" t="s">
        <v>14</v>
      </c>
      <c r="G376" s="2" t="s">
        <v>5</v>
      </c>
      <c r="H376" s="2" t="s">
        <v>11</v>
      </c>
    </row>
    <row r="379" spans="1:8" x14ac:dyDescent="0.25">
      <c r="A379" s="10" t="s">
        <v>0</v>
      </c>
      <c r="B379" s="1">
        <v>0.92242400000000002</v>
      </c>
      <c r="C379" s="1">
        <v>0.90811500000000001</v>
      </c>
      <c r="D379" s="1">
        <v>0.91521300000000005</v>
      </c>
      <c r="E379" s="1">
        <v>5</v>
      </c>
      <c r="F379" s="1" t="s">
        <v>14</v>
      </c>
      <c r="G379" s="2" t="s">
        <v>5</v>
      </c>
      <c r="H379" s="2" t="s">
        <v>11</v>
      </c>
    </row>
    <row r="380" spans="1:8" x14ac:dyDescent="0.25">
      <c r="A380" s="10" t="s">
        <v>1</v>
      </c>
      <c r="B380" s="1">
        <v>0.91799799999999998</v>
      </c>
      <c r="C380" s="1">
        <v>0.93088599999999999</v>
      </c>
      <c r="D380" s="1">
        <v>0.92439700000000002</v>
      </c>
      <c r="E380" s="1">
        <v>5</v>
      </c>
      <c r="F380" s="1" t="s">
        <v>14</v>
      </c>
      <c r="G380" s="2" t="s">
        <v>5</v>
      </c>
      <c r="H380" s="2" t="s">
        <v>11</v>
      </c>
    </row>
    <row r="381" spans="1:8" x14ac:dyDescent="0.25">
      <c r="A381" s="10" t="s">
        <v>17</v>
      </c>
      <c r="B381" s="1">
        <v>0.920068</v>
      </c>
      <c r="C381" s="1">
        <v>0.920068</v>
      </c>
      <c r="D381" s="1">
        <v>0.920068</v>
      </c>
      <c r="E381" s="1">
        <v>5</v>
      </c>
      <c r="F381" s="1" t="s">
        <v>14</v>
      </c>
      <c r="G381" s="2" t="s">
        <v>5</v>
      </c>
      <c r="H381" s="2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ACE9-4708-4058-B855-7CEBD9A00A21}">
  <dimension ref="A1:M381"/>
  <sheetViews>
    <sheetView showGridLines="0" workbookViewId="0">
      <selection activeCell="Q14" sqref="Q14"/>
    </sheetView>
  </sheetViews>
  <sheetFormatPr defaultRowHeight="15" x14ac:dyDescent="0.25"/>
  <cols>
    <col min="1" max="1" width="12.85546875" style="10" bestFit="1" customWidth="1"/>
    <col min="2" max="2" width="9.140625" style="1" bestFit="1" customWidth="1"/>
    <col min="3" max="4" width="9" style="1" bestFit="1" customWidth="1"/>
    <col min="5" max="5" width="6.28515625" style="1" bestFit="1" customWidth="1"/>
    <col min="6" max="6" width="14.42578125" style="1" bestFit="1" customWidth="1"/>
    <col min="7" max="7" width="20.7109375" style="2" bestFit="1" customWidth="1"/>
    <col min="8" max="8" width="7.28515625" style="2" bestFit="1" customWidth="1"/>
    <col min="10" max="10" width="8.42578125" style="1" bestFit="1" customWidth="1"/>
    <col min="11" max="13" width="9.140625" style="1"/>
  </cols>
  <sheetData>
    <row r="1" spans="1:13" ht="15.75" thickBot="1" x14ac:dyDescent="0.3">
      <c r="K1" s="11" t="s">
        <v>18</v>
      </c>
      <c r="L1" s="11" t="s">
        <v>19</v>
      </c>
      <c r="M1" s="11" t="s">
        <v>20</v>
      </c>
    </row>
    <row r="2" spans="1:13" ht="15.75" thickTop="1" x14ac:dyDescent="0.25">
      <c r="B2" s="4" t="s">
        <v>18</v>
      </c>
      <c r="C2" s="4" t="s">
        <v>19</v>
      </c>
      <c r="D2" s="4" t="s">
        <v>20</v>
      </c>
      <c r="E2" s="4" t="s">
        <v>6</v>
      </c>
      <c r="F2" s="4" t="s">
        <v>3</v>
      </c>
      <c r="G2" s="5" t="s">
        <v>4</v>
      </c>
      <c r="H2" s="5" t="s">
        <v>7</v>
      </c>
      <c r="J2" s="6">
        <v>0</v>
      </c>
      <c r="K2" s="1">
        <f t="shared" ref="K2:M4" si="0">(B3+B8+B13+B18+B23)/5</f>
        <v>0.87899799999999995</v>
      </c>
      <c r="L2" s="1">
        <f t="shared" si="0"/>
        <v>0.88647780000000009</v>
      </c>
      <c r="M2" s="1">
        <f t="shared" si="0"/>
        <v>0.88269599999999993</v>
      </c>
    </row>
    <row r="3" spans="1:13" x14ac:dyDescent="0.25">
      <c r="A3" s="10" t="s">
        <v>0</v>
      </c>
      <c r="B3" s="1">
        <v>0.89036099999999996</v>
      </c>
      <c r="C3" s="1">
        <v>0.88080999999999998</v>
      </c>
      <c r="D3" s="1">
        <v>0.88556000000000001</v>
      </c>
      <c r="E3" s="1">
        <v>1</v>
      </c>
      <c r="F3" s="1" t="s">
        <v>2</v>
      </c>
      <c r="G3" s="2" t="s">
        <v>15</v>
      </c>
      <c r="H3" s="2" t="s">
        <v>8</v>
      </c>
      <c r="J3" s="7">
        <v>1</v>
      </c>
      <c r="K3" s="1">
        <f t="shared" si="0"/>
        <v>0.89636179999999999</v>
      </c>
      <c r="L3" s="1">
        <f t="shared" si="0"/>
        <v>0.88936740000000003</v>
      </c>
      <c r="M3" s="1">
        <f t="shared" si="0"/>
        <v>0.89282879999999998</v>
      </c>
    </row>
    <row r="4" spans="1:13" x14ac:dyDescent="0.25">
      <c r="A4" s="10" t="s">
        <v>1</v>
      </c>
      <c r="B4" s="1">
        <v>0.89304799999999995</v>
      </c>
      <c r="C4" s="1">
        <v>0.90172799999999997</v>
      </c>
      <c r="D4" s="1">
        <v>0.89736700000000003</v>
      </c>
      <c r="E4" s="1">
        <v>1</v>
      </c>
      <c r="F4" s="1" t="s">
        <v>2</v>
      </c>
      <c r="G4" s="2" t="s">
        <v>15</v>
      </c>
      <c r="H4" s="2" t="s">
        <v>8</v>
      </c>
      <c r="J4" s="6" t="s">
        <v>17</v>
      </c>
      <c r="K4" s="1">
        <f t="shared" si="0"/>
        <v>0.88799419999999996</v>
      </c>
      <c r="L4" s="1">
        <f t="shared" si="0"/>
        <v>0.88799419999999996</v>
      </c>
      <c r="M4" s="1">
        <f t="shared" si="0"/>
        <v>0.88799419999999996</v>
      </c>
    </row>
    <row r="5" spans="1:13" x14ac:dyDescent="0.25">
      <c r="A5" s="10" t="s">
        <v>17</v>
      </c>
      <c r="B5" s="1">
        <v>0.89178500000000005</v>
      </c>
      <c r="C5" s="1">
        <v>0.89178500000000005</v>
      </c>
      <c r="D5" s="1">
        <v>0.89178500000000005</v>
      </c>
      <c r="E5" s="1">
        <v>1</v>
      </c>
      <c r="F5" s="1" t="s">
        <v>2</v>
      </c>
      <c r="G5" s="2" t="s">
        <v>15</v>
      </c>
      <c r="H5" s="2" t="s">
        <v>8</v>
      </c>
      <c r="J5" s="2"/>
    </row>
    <row r="6" spans="1:13" x14ac:dyDescent="0.25">
      <c r="J6" s="2"/>
    </row>
    <row r="7" spans="1:13" x14ac:dyDescent="0.25">
      <c r="J7" s="2"/>
    </row>
    <row r="8" spans="1:13" x14ac:dyDescent="0.25">
      <c r="A8" s="10" t="s">
        <v>0</v>
      </c>
      <c r="B8" s="1">
        <v>0.87929000000000002</v>
      </c>
      <c r="C8" s="1">
        <v>0.88557799999999998</v>
      </c>
      <c r="D8" s="1">
        <v>0.88242299999999996</v>
      </c>
      <c r="E8" s="1">
        <v>2</v>
      </c>
      <c r="F8" s="1" t="s">
        <v>2</v>
      </c>
      <c r="G8" s="2" t="s">
        <v>15</v>
      </c>
      <c r="H8" s="2" t="s">
        <v>8</v>
      </c>
      <c r="J8" s="2"/>
    </row>
    <row r="9" spans="1:13" x14ac:dyDescent="0.25">
      <c r="A9" s="10" t="s">
        <v>1</v>
      </c>
      <c r="B9" s="1">
        <v>0.89553899999999997</v>
      </c>
      <c r="C9" s="1">
        <v>0.88973000000000002</v>
      </c>
      <c r="D9" s="1">
        <v>0.892625</v>
      </c>
      <c r="E9" s="1">
        <v>2</v>
      </c>
      <c r="F9" s="1" t="s">
        <v>2</v>
      </c>
      <c r="G9" s="2" t="s">
        <v>15</v>
      </c>
      <c r="H9" s="2" t="s">
        <v>8</v>
      </c>
      <c r="J9" s="2"/>
    </row>
    <row r="10" spans="1:13" x14ac:dyDescent="0.25">
      <c r="A10" s="10" t="s">
        <v>17</v>
      </c>
      <c r="B10" s="1">
        <v>0.88775499999999996</v>
      </c>
      <c r="C10" s="1">
        <v>0.88775499999999996</v>
      </c>
      <c r="D10" s="1">
        <v>0.88775499999999996</v>
      </c>
      <c r="E10" s="1">
        <v>2</v>
      </c>
      <c r="F10" s="1" t="s">
        <v>2</v>
      </c>
      <c r="G10" s="2" t="s">
        <v>15</v>
      </c>
      <c r="H10" s="2" t="s">
        <v>8</v>
      </c>
      <c r="J10" s="2"/>
    </row>
    <row r="11" spans="1:13" x14ac:dyDescent="0.25">
      <c r="J11" s="2"/>
    </row>
    <row r="13" spans="1:13" x14ac:dyDescent="0.25">
      <c r="A13" s="10" t="s">
        <v>0</v>
      </c>
      <c r="B13" s="1">
        <v>0.87179499999999999</v>
      </c>
      <c r="C13" s="1">
        <v>0.89153800000000005</v>
      </c>
      <c r="D13" s="1">
        <v>0.88155600000000001</v>
      </c>
      <c r="E13" s="1">
        <v>3</v>
      </c>
      <c r="F13" s="1" t="s">
        <v>2</v>
      </c>
      <c r="G13" s="2" t="s">
        <v>15</v>
      </c>
      <c r="H13" s="2" t="s">
        <v>8</v>
      </c>
    </row>
    <row r="14" spans="1:13" x14ac:dyDescent="0.25">
      <c r="A14" s="10" t="s">
        <v>1</v>
      </c>
      <c r="B14" s="1">
        <v>0.89955799999999997</v>
      </c>
      <c r="C14" s="1">
        <v>0.881081</v>
      </c>
      <c r="D14" s="1">
        <v>0.89022400000000002</v>
      </c>
      <c r="E14" s="1">
        <v>3</v>
      </c>
      <c r="F14" s="1" t="s">
        <v>2</v>
      </c>
      <c r="G14" s="2" t="s">
        <v>15</v>
      </c>
      <c r="H14" s="2" t="s">
        <v>8</v>
      </c>
    </row>
    <row r="15" spans="1:13" x14ac:dyDescent="0.25">
      <c r="A15" s="10" t="s">
        <v>17</v>
      </c>
      <c r="B15" s="1">
        <v>0.88605400000000001</v>
      </c>
      <c r="C15" s="1">
        <v>0.88605400000000001</v>
      </c>
      <c r="D15" s="1">
        <v>0.88605400000000001</v>
      </c>
      <c r="E15" s="1">
        <v>3</v>
      </c>
      <c r="F15" s="1" t="s">
        <v>2</v>
      </c>
      <c r="G15" s="2" t="s">
        <v>15</v>
      </c>
      <c r="H15" s="2" t="s">
        <v>8</v>
      </c>
    </row>
    <row r="18" spans="1:13" x14ac:dyDescent="0.25">
      <c r="A18" s="10" t="s">
        <v>0</v>
      </c>
      <c r="B18" s="1">
        <v>0.879575</v>
      </c>
      <c r="C18" s="1">
        <v>0.88902099999999995</v>
      </c>
      <c r="D18" s="1">
        <v>0.88427299999999998</v>
      </c>
      <c r="E18" s="1">
        <v>4</v>
      </c>
      <c r="F18" s="1" t="s">
        <v>2</v>
      </c>
      <c r="G18" s="2" t="s">
        <v>15</v>
      </c>
      <c r="H18" s="2" t="s">
        <v>8</v>
      </c>
    </row>
    <row r="19" spans="1:13" x14ac:dyDescent="0.25">
      <c r="A19" s="10" t="s">
        <v>1</v>
      </c>
      <c r="B19" s="1">
        <v>0.89858199999999999</v>
      </c>
      <c r="C19" s="1">
        <v>0.889849</v>
      </c>
      <c r="D19" s="1">
        <v>0.89419400000000004</v>
      </c>
      <c r="E19" s="1">
        <v>4</v>
      </c>
      <c r="F19" s="1" t="s">
        <v>2</v>
      </c>
      <c r="G19" s="2" t="s">
        <v>15</v>
      </c>
      <c r="H19" s="2" t="s">
        <v>8</v>
      </c>
    </row>
    <row r="20" spans="1:13" x14ac:dyDescent="0.25">
      <c r="A20" s="10" t="s">
        <v>17</v>
      </c>
      <c r="B20" s="1">
        <v>0.88945600000000002</v>
      </c>
      <c r="C20" s="1">
        <v>0.88945600000000002</v>
      </c>
      <c r="D20" s="1">
        <v>0.88945600000000002</v>
      </c>
      <c r="E20" s="1">
        <v>4</v>
      </c>
      <c r="F20" s="1" t="s">
        <v>2</v>
      </c>
      <c r="G20" s="2" t="s">
        <v>15</v>
      </c>
      <c r="H20" s="2" t="s">
        <v>8</v>
      </c>
    </row>
    <row r="23" spans="1:13" x14ac:dyDescent="0.25">
      <c r="A23" s="10" t="s">
        <v>0</v>
      </c>
      <c r="B23" s="1">
        <v>0.873969</v>
      </c>
      <c r="C23" s="1">
        <v>0.88544199999999995</v>
      </c>
      <c r="D23" s="1">
        <v>0.87966800000000001</v>
      </c>
      <c r="E23" s="1">
        <v>5</v>
      </c>
      <c r="F23" s="1" t="s">
        <v>2</v>
      </c>
      <c r="G23" s="2" t="s">
        <v>15</v>
      </c>
      <c r="H23" s="2" t="s">
        <v>8</v>
      </c>
    </row>
    <row r="24" spans="1:13" x14ac:dyDescent="0.25">
      <c r="A24" s="10" t="s">
        <v>1</v>
      </c>
      <c r="B24" s="1">
        <v>0.89508200000000004</v>
      </c>
      <c r="C24" s="1">
        <v>0.88444900000000004</v>
      </c>
      <c r="D24" s="1">
        <v>0.88973400000000002</v>
      </c>
      <c r="E24" s="1">
        <v>5</v>
      </c>
      <c r="F24" s="1" t="s">
        <v>2</v>
      </c>
      <c r="G24" s="2" t="s">
        <v>15</v>
      </c>
      <c r="H24" s="2" t="s">
        <v>8</v>
      </c>
    </row>
    <row r="25" spans="1:13" x14ac:dyDescent="0.25">
      <c r="A25" s="10" t="s">
        <v>17</v>
      </c>
      <c r="B25" s="1">
        <v>0.88492099999999996</v>
      </c>
      <c r="C25" s="1">
        <v>0.88492099999999996</v>
      </c>
      <c r="D25" s="1">
        <v>0.88492099999999996</v>
      </c>
      <c r="E25" s="1">
        <v>5</v>
      </c>
      <c r="F25" s="1" t="s">
        <v>2</v>
      </c>
      <c r="G25" s="2" t="s">
        <v>15</v>
      </c>
      <c r="H25" s="2" t="s">
        <v>8</v>
      </c>
    </row>
    <row r="26" spans="1:13" ht="15.75" thickBot="1" x14ac:dyDescent="0.3">
      <c r="K26" s="11" t="s">
        <v>18</v>
      </c>
      <c r="L26" s="11" t="s">
        <v>19</v>
      </c>
      <c r="M26" s="11" t="s">
        <v>20</v>
      </c>
    </row>
    <row r="27" spans="1:13" ht="15.75" thickTop="1" x14ac:dyDescent="0.25">
      <c r="J27" s="6">
        <v>0</v>
      </c>
      <c r="K27" s="1">
        <f t="shared" ref="K27:M29" si="1">(B28+B33+B38+B43+B48)/5</f>
        <v>0.88762079999999988</v>
      </c>
      <c r="L27" s="1">
        <f t="shared" si="1"/>
        <v>0.89387059999999996</v>
      </c>
      <c r="M27" s="1">
        <f t="shared" si="1"/>
        <v>0.89068100000000006</v>
      </c>
    </row>
    <row r="28" spans="1:13" x14ac:dyDescent="0.25">
      <c r="A28" s="10" t="s">
        <v>0</v>
      </c>
      <c r="B28" s="1">
        <v>0.89951599999999998</v>
      </c>
      <c r="C28" s="1">
        <v>0.88557799999999998</v>
      </c>
      <c r="D28" s="1">
        <v>0.89249199999999995</v>
      </c>
      <c r="E28" s="1">
        <v>1</v>
      </c>
      <c r="F28" s="1" t="s">
        <v>2</v>
      </c>
      <c r="G28" s="2" t="s">
        <v>15</v>
      </c>
      <c r="H28" s="2" t="s">
        <v>12</v>
      </c>
      <c r="J28" s="7">
        <v>1</v>
      </c>
      <c r="K28" s="1">
        <f t="shared" si="1"/>
        <v>0.90329720000000013</v>
      </c>
      <c r="L28" s="1">
        <f t="shared" si="1"/>
        <v>0.89736080000000007</v>
      </c>
      <c r="M28" s="1">
        <f t="shared" si="1"/>
        <v>0.90027299999999999</v>
      </c>
    </row>
    <row r="29" spans="1:13" x14ac:dyDescent="0.25">
      <c r="A29" s="10" t="s">
        <v>1</v>
      </c>
      <c r="B29" s="1">
        <v>0.89776400000000001</v>
      </c>
      <c r="C29" s="1">
        <v>0.91036700000000004</v>
      </c>
      <c r="D29" s="1">
        <v>0.90402099999999996</v>
      </c>
      <c r="E29" s="1">
        <v>1</v>
      </c>
      <c r="F29" s="1" t="s">
        <v>2</v>
      </c>
      <c r="G29" s="2" t="s">
        <v>15</v>
      </c>
      <c r="H29" s="2" t="s">
        <v>12</v>
      </c>
      <c r="J29" s="6" t="s">
        <v>17</v>
      </c>
      <c r="K29" s="1">
        <f t="shared" si="1"/>
        <v>0.89570299999999992</v>
      </c>
      <c r="L29" s="1">
        <f t="shared" si="1"/>
        <v>0.89570299999999992</v>
      </c>
      <c r="M29" s="1">
        <f t="shared" si="1"/>
        <v>0.89570299999999992</v>
      </c>
    </row>
    <row r="30" spans="1:13" x14ac:dyDescent="0.25">
      <c r="A30" s="10" t="s">
        <v>17</v>
      </c>
      <c r="B30" s="1">
        <v>0.89858400000000005</v>
      </c>
      <c r="C30" s="1">
        <v>0.89858400000000005</v>
      </c>
      <c r="D30" s="1">
        <v>0.89858400000000005</v>
      </c>
      <c r="E30" s="1">
        <v>1</v>
      </c>
      <c r="F30" s="1" t="s">
        <v>2</v>
      </c>
      <c r="G30" s="2" t="s">
        <v>15</v>
      </c>
      <c r="H30" s="2" t="s">
        <v>12</v>
      </c>
    </row>
    <row r="33" spans="1:8" x14ac:dyDescent="0.25">
      <c r="A33" s="10" t="s">
        <v>0</v>
      </c>
      <c r="B33" s="1">
        <v>0.88479799999999997</v>
      </c>
      <c r="C33" s="1">
        <v>0.88796200000000003</v>
      </c>
      <c r="D33" s="1">
        <v>0.88637699999999997</v>
      </c>
      <c r="E33" s="1">
        <v>2</v>
      </c>
      <c r="F33" s="1" t="s">
        <v>2</v>
      </c>
      <c r="G33" s="2" t="s">
        <v>15</v>
      </c>
      <c r="H33" s="2" t="s">
        <v>12</v>
      </c>
    </row>
    <row r="34" spans="1:8" x14ac:dyDescent="0.25">
      <c r="A34" s="10" t="s">
        <v>1</v>
      </c>
      <c r="B34" s="1">
        <v>0.89804799999999996</v>
      </c>
      <c r="C34" s="1">
        <v>0.89513500000000001</v>
      </c>
      <c r="D34" s="1">
        <v>0.89658899999999997</v>
      </c>
      <c r="E34" s="1">
        <v>2</v>
      </c>
      <c r="F34" s="1" t="s">
        <v>2</v>
      </c>
      <c r="G34" s="2" t="s">
        <v>15</v>
      </c>
      <c r="H34" s="2" t="s">
        <v>12</v>
      </c>
    </row>
    <row r="35" spans="1:8" x14ac:dyDescent="0.25">
      <c r="A35" s="10" t="s">
        <v>17</v>
      </c>
      <c r="B35" s="1">
        <v>0.89172300000000004</v>
      </c>
      <c r="C35" s="1">
        <v>0.89172300000000004</v>
      </c>
      <c r="D35" s="1">
        <v>0.89172300000000004</v>
      </c>
      <c r="E35" s="1">
        <v>2</v>
      </c>
      <c r="F35" s="1" t="s">
        <v>2</v>
      </c>
      <c r="G35" s="2" t="s">
        <v>15</v>
      </c>
      <c r="H35" s="2" t="s">
        <v>12</v>
      </c>
    </row>
    <row r="38" spans="1:8" x14ac:dyDescent="0.25">
      <c r="A38" s="10" t="s">
        <v>0</v>
      </c>
      <c r="B38" s="1">
        <v>0.87889300000000004</v>
      </c>
      <c r="C38" s="1">
        <v>0.90822400000000003</v>
      </c>
      <c r="D38" s="1">
        <v>0.89331799999999995</v>
      </c>
      <c r="E38" s="1">
        <v>3</v>
      </c>
      <c r="F38" s="1" t="s">
        <v>2</v>
      </c>
      <c r="G38" s="2" t="s">
        <v>15</v>
      </c>
      <c r="H38" s="2" t="s">
        <v>12</v>
      </c>
    </row>
    <row r="39" spans="1:8" x14ac:dyDescent="0.25">
      <c r="A39" s="10" t="s">
        <v>1</v>
      </c>
      <c r="B39" s="1">
        <v>0.91415800000000003</v>
      </c>
      <c r="C39" s="1">
        <v>0.886486</v>
      </c>
      <c r="D39" s="1">
        <v>0.90010999999999997</v>
      </c>
      <c r="E39" s="1">
        <v>3</v>
      </c>
      <c r="F39" s="1" t="s">
        <v>2</v>
      </c>
      <c r="G39" s="2" t="s">
        <v>15</v>
      </c>
      <c r="H39" s="2" t="s">
        <v>12</v>
      </c>
    </row>
    <row r="40" spans="1:8" x14ac:dyDescent="0.25">
      <c r="A40" s="10" t="s">
        <v>17</v>
      </c>
      <c r="B40" s="1">
        <v>0.89682499999999998</v>
      </c>
      <c r="C40" s="1">
        <v>0.89682499999999998</v>
      </c>
      <c r="D40" s="1">
        <v>0.89682499999999998</v>
      </c>
      <c r="E40" s="1">
        <v>3</v>
      </c>
      <c r="F40" s="1" t="s">
        <v>2</v>
      </c>
      <c r="G40" s="2" t="s">
        <v>15</v>
      </c>
      <c r="H40" s="2" t="s">
        <v>12</v>
      </c>
    </row>
    <row r="43" spans="1:8" x14ac:dyDescent="0.25">
      <c r="A43" s="10" t="s">
        <v>0</v>
      </c>
      <c r="B43" s="1">
        <v>0.88416099999999997</v>
      </c>
      <c r="C43" s="1">
        <v>0.89260099999999998</v>
      </c>
      <c r="D43" s="1">
        <v>0.88836099999999996</v>
      </c>
      <c r="E43" s="1">
        <v>4</v>
      </c>
      <c r="F43" s="1" t="s">
        <v>2</v>
      </c>
      <c r="G43" s="2" t="s">
        <v>15</v>
      </c>
      <c r="H43" s="2" t="s">
        <v>12</v>
      </c>
    </row>
    <row r="44" spans="1:8" x14ac:dyDescent="0.25">
      <c r="A44" s="10" t="s">
        <v>1</v>
      </c>
      <c r="B44" s="1">
        <v>0.90196100000000001</v>
      </c>
      <c r="C44" s="1">
        <v>0.89416799999999996</v>
      </c>
      <c r="D44" s="1">
        <v>0.89804799999999996</v>
      </c>
      <c r="E44" s="1">
        <v>4</v>
      </c>
      <c r="F44" s="1" t="s">
        <v>2</v>
      </c>
      <c r="G44" s="2" t="s">
        <v>15</v>
      </c>
      <c r="H44" s="2" t="s">
        <v>12</v>
      </c>
    </row>
    <row r="45" spans="1:8" x14ac:dyDescent="0.25">
      <c r="A45" s="10" t="s">
        <v>17</v>
      </c>
      <c r="B45" s="1">
        <v>0.893424</v>
      </c>
      <c r="C45" s="1">
        <v>0.893424</v>
      </c>
      <c r="D45" s="1">
        <v>0.893424</v>
      </c>
      <c r="E45" s="1">
        <v>4</v>
      </c>
      <c r="F45" s="1" t="s">
        <v>2</v>
      </c>
      <c r="G45" s="2" t="s">
        <v>15</v>
      </c>
      <c r="H45" s="2" t="s">
        <v>12</v>
      </c>
    </row>
    <row r="48" spans="1:8" x14ac:dyDescent="0.25">
      <c r="A48" s="10" t="s">
        <v>0</v>
      </c>
      <c r="B48" s="1">
        <v>0.89073599999999997</v>
      </c>
      <c r="C48" s="1">
        <v>0.89498800000000001</v>
      </c>
      <c r="D48" s="1">
        <v>0.89285700000000001</v>
      </c>
      <c r="E48" s="1">
        <v>5</v>
      </c>
      <c r="F48" s="1" t="s">
        <v>2</v>
      </c>
      <c r="G48" s="2" t="s">
        <v>15</v>
      </c>
      <c r="H48" s="2" t="s">
        <v>12</v>
      </c>
    </row>
    <row r="49" spans="1:13" x14ac:dyDescent="0.25">
      <c r="A49" s="10" t="s">
        <v>1</v>
      </c>
      <c r="B49" s="1">
        <v>0.904555</v>
      </c>
      <c r="C49" s="1">
        <v>0.900648</v>
      </c>
      <c r="D49" s="1">
        <v>0.90259699999999998</v>
      </c>
      <c r="E49" s="1">
        <v>5</v>
      </c>
      <c r="F49" s="1" t="s">
        <v>2</v>
      </c>
      <c r="G49" s="2" t="s">
        <v>15</v>
      </c>
      <c r="H49" s="2" t="s">
        <v>12</v>
      </c>
    </row>
    <row r="50" spans="1:13" x14ac:dyDescent="0.25">
      <c r="A50" s="10" t="s">
        <v>17</v>
      </c>
      <c r="B50" s="1">
        <v>0.89795899999999995</v>
      </c>
      <c r="C50" s="1">
        <v>0.89795899999999995</v>
      </c>
      <c r="D50" s="1">
        <v>0.89795899999999995</v>
      </c>
      <c r="E50" s="1">
        <v>5</v>
      </c>
      <c r="F50" s="1" t="s">
        <v>2</v>
      </c>
      <c r="G50" s="2" t="s">
        <v>15</v>
      </c>
      <c r="H50" s="2" t="s">
        <v>12</v>
      </c>
    </row>
    <row r="51" spans="1:13" ht="15.75" thickBot="1" x14ac:dyDescent="0.3">
      <c r="K51" s="11" t="s">
        <v>18</v>
      </c>
      <c r="L51" s="11" t="s">
        <v>19</v>
      </c>
      <c r="M51" s="11" t="s">
        <v>20</v>
      </c>
    </row>
    <row r="52" spans="1:13" ht="15.75" thickTop="1" x14ac:dyDescent="0.25">
      <c r="J52" s="6">
        <v>0</v>
      </c>
      <c r="K52" s="1">
        <f t="shared" ref="K52:M54" si="2">(B53+B58+B63+B68+B73)/5</f>
        <v>0.88729979999999986</v>
      </c>
      <c r="L52" s="1">
        <f t="shared" si="2"/>
        <v>0.89243919999999988</v>
      </c>
      <c r="M52" s="1">
        <f t="shared" si="2"/>
        <v>0.88980139999999996</v>
      </c>
    </row>
    <row r="53" spans="1:13" x14ac:dyDescent="0.25">
      <c r="A53" s="10" t="s">
        <v>0</v>
      </c>
      <c r="B53" s="1">
        <v>0.89638600000000002</v>
      </c>
      <c r="C53" s="1">
        <v>0.88676999999999995</v>
      </c>
      <c r="D53" s="1">
        <v>0.89155200000000001</v>
      </c>
      <c r="E53" s="1">
        <v>1</v>
      </c>
      <c r="F53" s="1" t="s">
        <v>2</v>
      </c>
      <c r="G53" s="2" t="s">
        <v>15</v>
      </c>
      <c r="H53" s="2" t="s">
        <v>9</v>
      </c>
      <c r="J53" s="7">
        <v>1</v>
      </c>
      <c r="K53" s="1">
        <f t="shared" si="2"/>
        <v>0.90207839999999995</v>
      </c>
      <c r="L53" s="1">
        <f t="shared" si="2"/>
        <v>0.89714340000000004</v>
      </c>
      <c r="M53" s="1">
        <f t="shared" si="2"/>
        <v>0.8995517999999999</v>
      </c>
    </row>
    <row r="54" spans="1:13" x14ac:dyDescent="0.25">
      <c r="A54" s="10" t="s">
        <v>1</v>
      </c>
      <c r="B54" s="1">
        <v>0.89839599999999997</v>
      </c>
      <c r="C54" s="1">
        <v>0.90712700000000002</v>
      </c>
      <c r="D54" s="1">
        <v>0.90273999999999999</v>
      </c>
      <c r="E54" s="1">
        <v>1</v>
      </c>
      <c r="F54" s="1" t="s">
        <v>2</v>
      </c>
      <c r="G54" s="2" t="s">
        <v>15</v>
      </c>
      <c r="H54" s="2" t="s">
        <v>9</v>
      </c>
      <c r="J54" s="6" t="s">
        <v>17</v>
      </c>
      <c r="K54" s="1">
        <f t="shared" si="2"/>
        <v>0.89490960000000008</v>
      </c>
      <c r="L54" s="1">
        <f t="shared" si="2"/>
        <v>0.89490960000000008</v>
      </c>
      <c r="M54" s="1">
        <f t="shared" si="2"/>
        <v>0.89490960000000008</v>
      </c>
    </row>
    <row r="55" spans="1:13" x14ac:dyDescent="0.25">
      <c r="A55" s="10" t="s">
        <v>17</v>
      </c>
      <c r="B55" s="1">
        <v>0.89744999999999997</v>
      </c>
      <c r="C55" s="1">
        <v>0.89744999999999997</v>
      </c>
      <c r="D55" s="1">
        <v>0.89744999999999997</v>
      </c>
      <c r="E55" s="1">
        <v>1</v>
      </c>
      <c r="F55" s="1" t="s">
        <v>2</v>
      </c>
      <c r="G55" s="2" t="s">
        <v>15</v>
      </c>
      <c r="H55" s="2" t="s">
        <v>9</v>
      </c>
    </row>
    <row r="58" spans="1:13" x14ac:dyDescent="0.25">
      <c r="A58" s="10" t="s">
        <v>0</v>
      </c>
      <c r="B58" s="1">
        <v>0.88520699999999997</v>
      </c>
      <c r="C58" s="1">
        <v>0.89153800000000005</v>
      </c>
      <c r="D58" s="1">
        <v>0.88836099999999996</v>
      </c>
      <c r="E58" s="1">
        <v>2</v>
      </c>
      <c r="F58" s="1" t="s">
        <v>2</v>
      </c>
      <c r="G58" s="2" t="s">
        <v>15</v>
      </c>
      <c r="H58" s="2" t="s">
        <v>9</v>
      </c>
    </row>
    <row r="59" spans="1:13" x14ac:dyDescent="0.25">
      <c r="A59" s="10" t="s">
        <v>1</v>
      </c>
      <c r="B59" s="1">
        <v>0.90097899999999997</v>
      </c>
      <c r="C59" s="1">
        <v>0.89513500000000001</v>
      </c>
      <c r="D59" s="1">
        <v>0.89804799999999996</v>
      </c>
      <c r="E59" s="1">
        <v>2</v>
      </c>
      <c r="F59" s="1" t="s">
        <v>2</v>
      </c>
      <c r="G59" s="2" t="s">
        <v>15</v>
      </c>
      <c r="H59" s="2" t="s">
        <v>9</v>
      </c>
    </row>
    <row r="60" spans="1:13" x14ac:dyDescent="0.25">
      <c r="A60" s="10" t="s">
        <v>17</v>
      </c>
      <c r="B60" s="1">
        <v>0.893424</v>
      </c>
      <c r="C60" s="1">
        <v>0.893424</v>
      </c>
      <c r="D60" s="1">
        <v>0.893424</v>
      </c>
      <c r="E60" s="1">
        <v>2</v>
      </c>
      <c r="F60" s="1" t="s">
        <v>2</v>
      </c>
      <c r="G60" s="2" t="s">
        <v>15</v>
      </c>
      <c r="H60" s="2" t="s">
        <v>9</v>
      </c>
    </row>
    <row r="63" spans="1:13" x14ac:dyDescent="0.25">
      <c r="A63" s="10" t="s">
        <v>0</v>
      </c>
      <c r="B63" s="1">
        <v>0.87212000000000001</v>
      </c>
      <c r="C63" s="1">
        <v>0.90226499999999998</v>
      </c>
      <c r="D63" s="1">
        <v>0.88693599999999995</v>
      </c>
      <c r="E63" s="1">
        <v>3</v>
      </c>
      <c r="F63" s="1" t="s">
        <v>2</v>
      </c>
      <c r="G63" s="2" t="s">
        <v>15</v>
      </c>
      <c r="H63" s="2" t="s">
        <v>9</v>
      </c>
    </row>
    <row r="64" spans="1:13" x14ac:dyDescent="0.25">
      <c r="A64" s="10" t="s">
        <v>1</v>
      </c>
      <c r="B64" s="1">
        <v>0.90848200000000001</v>
      </c>
      <c r="C64" s="1">
        <v>0.88</v>
      </c>
      <c r="D64" s="1">
        <v>0.89401399999999998</v>
      </c>
      <c r="E64" s="1">
        <v>3</v>
      </c>
      <c r="F64" s="1" t="s">
        <v>2</v>
      </c>
      <c r="G64" s="2" t="s">
        <v>15</v>
      </c>
      <c r="H64" s="2" t="s">
        <v>9</v>
      </c>
    </row>
    <row r="65" spans="1:13" x14ac:dyDescent="0.25">
      <c r="A65" s="10" t="s">
        <v>17</v>
      </c>
      <c r="B65" s="1">
        <v>0.89058999999999999</v>
      </c>
      <c r="C65" s="1">
        <v>0.89058999999999999</v>
      </c>
      <c r="D65" s="1">
        <v>0.89058999999999999</v>
      </c>
      <c r="E65" s="1">
        <v>3</v>
      </c>
      <c r="F65" s="1" t="s">
        <v>2</v>
      </c>
      <c r="G65" s="2" t="s">
        <v>15</v>
      </c>
      <c r="H65" s="2" t="s">
        <v>9</v>
      </c>
    </row>
    <row r="68" spans="1:13" x14ac:dyDescent="0.25">
      <c r="A68" s="10" t="s">
        <v>0</v>
      </c>
      <c r="B68" s="1">
        <v>0.88652500000000001</v>
      </c>
      <c r="C68" s="1">
        <v>0.89498800000000001</v>
      </c>
      <c r="D68" s="1">
        <v>0.89073599999999997</v>
      </c>
      <c r="E68" s="1">
        <v>4</v>
      </c>
      <c r="F68" s="1" t="s">
        <v>2</v>
      </c>
      <c r="G68" s="2" t="s">
        <v>15</v>
      </c>
      <c r="H68" s="2" t="s">
        <v>9</v>
      </c>
    </row>
    <row r="69" spans="1:13" x14ac:dyDescent="0.25">
      <c r="A69" s="10" t="s">
        <v>1</v>
      </c>
      <c r="B69" s="1">
        <v>0.90413900000000003</v>
      </c>
      <c r="C69" s="1">
        <v>0.89632800000000001</v>
      </c>
      <c r="D69" s="1">
        <v>0.90021700000000004</v>
      </c>
      <c r="E69" s="1">
        <v>4</v>
      </c>
      <c r="F69" s="1" t="s">
        <v>2</v>
      </c>
      <c r="G69" s="2" t="s">
        <v>15</v>
      </c>
      <c r="H69" s="2" t="s">
        <v>9</v>
      </c>
    </row>
    <row r="70" spans="1:13" x14ac:dyDescent="0.25">
      <c r="A70" s="10" t="s">
        <v>17</v>
      </c>
      <c r="B70" s="1">
        <v>0.89569200000000004</v>
      </c>
      <c r="C70" s="1">
        <v>0.89569200000000004</v>
      </c>
      <c r="D70" s="1">
        <v>0.89569200000000004</v>
      </c>
      <c r="E70" s="1">
        <v>4</v>
      </c>
      <c r="F70" s="1" t="s">
        <v>2</v>
      </c>
      <c r="G70" s="2" t="s">
        <v>15</v>
      </c>
      <c r="H70" s="2" t="s">
        <v>9</v>
      </c>
    </row>
    <row r="73" spans="1:13" x14ac:dyDescent="0.25">
      <c r="A73" s="10" t="s">
        <v>0</v>
      </c>
      <c r="B73" s="1">
        <v>0.89626099999999997</v>
      </c>
      <c r="C73" s="1">
        <v>0.88663499999999995</v>
      </c>
      <c r="D73" s="1">
        <v>0.89142200000000005</v>
      </c>
      <c r="E73" s="1">
        <v>5</v>
      </c>
      <c r="F73" s="1" t="s">
        <v>2</v>
      </c>
      <c r="G73" s="2" t="s">
        <v>15</v>
      </c>
      <c r="H73" s="2" t="s">
        <v>9</v>
      </c>
    </row>
    <row r="74" spans="1:13" x14ac:dyDescent="0.25">
      <c r="A74" s="10" t="s">
        <v>1</v>
      </c>
      <c r="B74" s="1">
        <v>0.89839599999999997</v>
      </c>
      <c r="C74" s="1">
        <v>0.90712700000000002</v>
      </c>
      <c r="D74" s="1">
        <v>0.90273999999999999</v>
      </c>
      <c r="E74" s="1">
        <v>5</v>
      </c>
      <c r="F74" s="1" t="s">
        <v>2</v>
      </c>
      <c r="G74" s="2" t="s">
        <v>15</v>
      </c>
      <c r="H74" s="2" t="s">
        <v>9</v>
      </c>
    </row>
    <row r="75" spans="1:13" x14ac:dyDescent="0.25">
      <c r="A75" s="10" t="s">
        <v>17</v>
      </c>
      <c r="B75" s="1">
        <v>0.89739199999999997</v>
      </c>
      <c r="C75" s="1">
        <v>0.89739199999999997</v>
      </c>
      <c r="D75" s="1">
        <v>0.89739199999999997</v>
      </c>
      <c r="E75" s="1">
        <v>5</v>
      </c>
      <c r="F75" s="1" t="s">
        <v>2</v>
      </c>
      <c r="G75" s="2" t="s">
        <v>15</v>
      </c>
      <c r="H75" s="2" t="s">
        <v>9</v>
      </c>
    </row>
    <row r="76" spans="1:13" ht="15.75" thickBot="1" x14ac:dyDescent="0.3">
      <c r="K76" s="11" t="s">
        <v>18</v>
      </c>
      <c r="L76" s="11" t="s">
        <v>19</v>
      </c>
      <c r="M76" s="11" t="s">
        <v>20</v>
      </c>
    </row>
    <row r="77" spans="1:13" ht="15.75" thickTop="1" x14ac:dyDescent="0.25">
      <c r="J77" s="6">
        <v>0</v>
      </c>
      <c r="K77" s="1">
        <f t="shared" ref="K77:M79" si="3">(B78+B83+B88+B93+B98)/5</f>
        <v>0.88060999999999989</v>
      </c>
      <c r="L77" s="1">
        <f t="shared" si="3"/>
        <v>0.88981659999999996</v>
      </c>
      <c r="M77" s="1">
        <f t="shared" si="3"/>
        <v>0.88517219999999985</v>
      </c>
    </row>
    <row r="78" spans="1:13" x14ac:dyDescent="0.25">
      <c r="A78" s="10" t="s">
        <v>0</v>
      </c>
      <c r="B78" s="1">
        <v>0.88848899999999997</v>
      </c>
      <c r="C78" s="1">
        <v>0.88319400000000003</v>
      </c>
      <c r="D78" s="1">
        <v>0.88583400000000001</v>
      </c>
      <c r="E78" s="1">
        <v>1</v>
      </c>
      <c r="F78" s="1" t="s">
        <v>2</v>
      </c>
      <c r="G78" s="2" t="s">
        <v>15</v>
      </c>
      <c r="H78" s="2" t="s">
        <v>10</v>
      </c>
      <c r="J78" s="7">
        <v>1</v>
      </c>
      <c r="K78" s="1">
        <f t="shared" si="3"/>
        <v>0.89923800000000009</v>
      </c>
      <c r="L78" s="1">
        <f t="shared" si="3"/>
        <v>0.89066379999999989</v>
      </c>
      <c r="M78" s="1">
        <f t="shared" si="3"/>
        <v>0.89491540000000003</v>
      </c>
    </row>
    <row r="79" spans="1:13" x14ac:dyDescent="0.25">
      <c r="A79" s="10" t="s">
        <v>1</v>
      </c>
      <c r="B79" s="1">
        <v>0.894737</v>
      </c>
      <c r="C79" s="1">
        <v>0.89956800000000003</v>
      </c>
      <c r="D79" s="1">
        <v>0.897146</v>
      </c>
      <c r="E79" s="1">
        <v>1</v>
      </c>
      <c r="F79" s="1" t="s">
        <v>2</v>
      </c>
      <c r="G79" s="2" t="s">
        <v>15</v>
      </c>
      <c r="H79" s="2" t="s">
        <v>10</v>
      </c>
      <c r="J79" s="6" t="s">
        <v>17</v>
      </c>
      <c r="K79" s="1">
        <f t="shared" si="3"/>
        <v>0.89026159999999999</v>
      </c>
      <c r="L79" s="1">
        <f t="shared" si="3"/>
        <v>0.89026159999999999</v>
      </c>
      <c r="M79" s="1">
        <f t="shared" si="3"/>
        <v>0.89026159999999999</v>
      </c>
    </row>
    <row r="80" spans="1:13" x14ac:dyDescent="0.25">
      <c r="A80" s="10" t="s">
        <v>17</v>
      </c>
      <c r="B80" s="1">
        <v>0.89178500000000005</v>
      </c>
      <c r="C80" s="1">
        <v>0.89178500000000005</v>
      </c>
      <c r="D80" s="1">
        <v>0.89178500000000005</v>
      </c>
      <c r="E80" s="1">
        <v>1</v>
      </c>
      <c r="F80" s="1" t="s">
        <v>2</v>
      </c>
      <c r="G80" s="2" t="s">
        <v>15</v>
      </c>
      <c r="H80" s="2" t="s">
        <v>10</v>
      </c>
      <c r="J80" s="6"/>
    </row>
    <row r="83" spans="1:8" x14ac:dyDescent="0.25">
      <c r="A83" s="10" t="s">
        <v>0</v>
      </c>
      <c r="B83" s="1">
        <v>0.87544100000000002</v>
      </c>
      <c r="C83" s="1">
        <v>0.88796200000000003</v>
      </c>
      <c r="D83" s="1">
        <v>0.88165700000000002</v>
      </c>
      <c r="E83" s="1">
        <v>2</v>
      </c>
      <c r="F83" s="1" t="s">
        <v>2</v>
      </c>
      <c r="G83" s="2" t="s">
        <v>15</v>
      </c>
      <c r="H83" s="2" t="s">
        <v>10</v>
      </c>
    </row>
    <row r="84" spans="1:8" x14ac:dyDescent="0.25">
      <c r="A84" s="10" t="s">
        <v>1</v>
      </c>
      <c r="B84" s="1">
        <v>0.89704300000000003</v>
      </c>
      <c r="C84" s="1">
        <v>0.885405</v>
      </c>
      <c r="D84" s="1">
        <v>0.89118600000000003</v>
      </c>
      <c r="E84" s="1">
        <v>2</v>
      </c>
      <c r="F84" s="1" t="s">
        <v>2</v>
      </c>
      <c r="G84" s="2" t="s">
        <v>15</v>
      </c>
      <c r="H84" s="2" t="s">
        <v>10</v>
      </c>
    </row>
    <row r="85" spans="1:8" x14ac:dyDescent="0.25">
      <c r="A85" s="10" t="s">
        <v>17</v>
      </c>
      <c r="B85" s="1">
        <v>0.88662099999999999</v>
      </c>
      <c r="C85" s="1">
        <v>0.88662099999999999</v>
      </c>
      <c r="D85" s="1">
        <v>0.88662099999999999</v>
      </c>
      <c r="E85" s="1">
        <v>2</v>
      </c>
      <c r="F85" s="1" t="s">
        <v>2</v>
      </c>
      <c r="G85" s="2" t="s">
        <v>15</v>
      </c>
      <c r="H85" s="2" t="s">
        <v>10</v>
      </c>
    </row>
    <row r="88" spans="1:8" x14ac:dyDescent="0.25">
      <c r="A88" s="10" t="s">
        <v>0</v>
      </c>
      <c r="B88" s="1">
        <v>0.87850499999999998</v>
      </c>
      <c r="C88" s="1">
        <v>0.89630500000000002</v>
      </c>
      <c r="D88" s="1">
        <v>0.88731599999999999</v>
      </c>
      <c r="E88" s="1">
        <v>3</v>
      </c>
      <c r="F88" s="1" t="s">
        <v>2</v>
      </c>
      <c r="G88" s="2" t="s">
        <v>15</v>
      </c>
      <c r="H88" s="2" t="s">
        <v>10</v>
      </c>
    </row>
    <row r="89" spans="1:8" x14ac:dyDescent="0.25">
      <c r="A89" s="10" t="s">
        <v>1</v>
      </c>
      <c r="B89" s="1">
        <v>0.90418500000000002</v>
      </c>
      <c r="C89" s="1">
        <v>0.88756800000000002</v>
      </c>
      <c r="D89" s="1">
        <v>0.89579900000000001</v>
      </c>
      <c r="E89" s="1">
        <v>3</v>
      </c>
      <c r="F89" s="1" t="s">
        <v>2</v>
      </c>
      <c r="G89" s="2" t="s">
        <v>15</v>
      </c>
      <c r="H89" s="2" t="s">
        <v>10</v>
      </c>
    </row>
    <row r="90" spans="1:8" x14ac:dyDescent="0.25">
      <c r="A90" s="10" t="s">
        <v>17</v>
      </c>
      <c r="B90" s="1">
        <v>0.89172300000000004</v>
      </c>
      <c r="C90" s="1">
        <v>0.89172300000000004</v>
      </c>
      <c r="D90" s="1">
        <v>0.89172300000000004</v>
      </c>
      <c r="E90" s="1">
        <v>3</v>
      </c>
      <c r="F90" s="1" t="s">
        <v>2</v>
      </c>
      <c r="G90" s="2" t="s">
        <v>15</v>
      </c>
      <c r="H90" s="2" t="s">
        <v>10</v>
      </c>
    </row>
    <row r="93" spans="1:8" x14ac:dyDescent="0.25">
      <c r="A93" s="10" t="s">
        <v>0</v>
      </c>
      <c r="B93" s="1">
        <v>0.88</v>
      </c>
      <c r="C93" s="1">
        <v>0.89260099999999998</v>
      </c>
      <c r="D93" s="1">
        <v>0.88625600000000004</v>
      </c>
      <c r="E93" s="1">
        <v>4</v>
      </c>
      <c r="F93" s="1" t="s">
        <v>2</v>
      </c>
      <c r="G93" s="2" t="s">
        <v>15</v>
      </c>
      <c r="H93" s="2" t="s">
        <v>10</v>
      </c>
    </row>
    <row r="94" spans="1:8" x14ac:dyDescent="0.25">
      <c r="A94" s="10" t="s">
        <v>1</v>
      </c>
      <c r="B94" s="1">
        <v>0.901532</v>
      </c>
      <c r="C94" s="1">
        <v>0.889849</v>
      </c>
      <c r="D94" s="1">
        <v>0.895652</v>
      </c>
      <c r="E94" s="1">
        <v>4</v>
      </c>
      <c r="F94" s="1" t="s">
        <v>2</v>
      </c>
      <c r="G94" s="2" t="s">
        <v>15</v>
      </c>
      <c r="H94" s="2" t="s">
        <v>10</v>
      </c>
    </row>
    <row r="95" spans="1:8" x14ac:dyDescent="0.25">
      <c r="A95" s="10" t="s">
        <v>17</v>
      </c>
      <c r="B95" s="1">
        <v>0.89115599999999995</v>
      </c>
      <c r="C95" s="1">
        <v>0.89115599999999995</v>
      </c>
      <c r="D95" s="1">
        <v>0.89115599999999995</v>
      </c>
      <c r="E95" s="1">
        <v>4</v>
      </c>
      <c r="F95" s="1" t="s">
        <v>2</v>
      </c>
      <c r="G95" s="2" t="s">
        <v>15</v>
      </c>
      <c r="H95" s="2" t="s">
        <v>10</v>
      </c>
    </row>
    <row r="98" spans="1:13" x14ac:dyDescent="0.25">
      <c r="A98" s="10" t="s">
        <v>0</v>
      </c>
      <c r="B98" s="1">
        <v>0.88061500000000004</v>
      </c>
      <c r="C98" s="1">
        <v>0.88902099999999995</v>
      </c>
      <c r="D98" s="1">
        <v>0.88479799999999997</v>
      </c>
      <c r="E98" s="1">
        <v>5</v>
      </c>
      <c r="F98" s="1" t="s">
        <v>2</v>
      </c>
      <c r="G98" s="2" t="s">
        <v>15</v>
      </c>
      <c r="H98" s="2" t="s">
        <v>10</v>
      </c>
    </row>
    <row r="99" spans="1:13" x14ac:dyDescent="0.25">
      <c r="A99" s="10" t="s">
        <v>1</v>
      </c>
      <c r="B99" s="1">
        <v>0.89869299999999996</v>
      </c>
      <c r="C99" s="1">
        <v>0.89092899999999997</v>
      </c>
      <c r="D99" s="1">
        <v>0.89479399999999998</v>
      </c>
      <c r="E99" s="1">
        <v>5</v>
      </c>
      <c r="F99" s="1" t="s">
        <v>2</v>
      </c>
      <c r="G99" s="2" t="s">
        <v>15</v>
      </c>
      <c r="H99" s="2" t="s">
        <v>10</v>
      </c>
    </row>
    <row r="100" spans="1:13" x14ac:dyDescent="0.25">
      <c r="A100" s="10" t="s">
        <v>17</v>
      </c>
      <c r="B100" s="1">
        <v>0.89002300000000001</v>
      </c>
      <c r="C100" s="1">
        <v>0.89002300000000001</v>
      </c>
      <c r="D100" s="1">
        <v>0.89002300000000001</v>
      </c>
      <c r="E100" s="1">
        <v>5</v>
      </c>
      <c r="F100" s="1" t="s">
        <v>2</v>
      </c>
      <c r="G100" s="2" t="s">
        <v>15</v>
      </c>
      <c r="H100" s="2" t="s">
        <v>10</v>
      </c>
    </row>
    <row r="101" spans="1:13" ht="15.75" thickBot="1" x14ac:dyDescent="0.3">
      <c r="K101" s="11" t="s">
        <v>18</v>
      </c>
      <c r="L101" s="11" t="s">
        <v>19</v>
      </c>
      <c r="M101" s="11" t="s">
        <v>20</v>
      </c>
    </row>
    <row r="102" spans="1:13" ht="15.75" thickTop="1" x14ac:dyDescent="0.25">
      <c r="J102" s="6">
        <v>0</v>
      </c>
      <c r="K102" s="1">
        <f t="shared" ref="K102:M104" si="4">(B103+B108+B113+B118+B123)/5</f>
        <v>0.87805920000000004</v>
      </c>
      <c r="L102" s="1">
        <f t="shared" si="4"/>
        <v>0.88576119999999992</v>
      </c>
      <c r="M102" s="1">
        <f t="shared" si="4"/>
        <v>0.88186719999999996</v>
      </c>
    </row>
    <row r="103" spans="1:13" x14ac:dyDescent="0.25">
      <c r="A103" s="10" t="s">
        <v>0</v>
      </c>
      <c r="B103" s="1">
        <v>0.88688299999999998</v>
      </c>
      <c r="C103" s="1">
        <v>0.87842699999999996</v>
      </c>
      <c r="D103" s="1">
        <v>0.88263499999999995</v>
      </c>
      <c r="E103" s="1">
        <v>1</v>
      </c>
      <c r="F103" s="1" t="s">
        <v>2</v>
      </c>
      <c r="G103" s="2" t="s">
        <v>15</v>
      </c>
      <c r="H103" s="2" t="s">
        <v>11</v>
      </c>
      <c r="J103" s="7">
        <v>1</v>
      </c>
      <c r="K103" s="1">
        <f t="shared" si="4"/>
        <v>0.895706</v>
      </c>
      <c r="L103" s="1">
        <f t="shared" si="4"/>
        <v>0.88850280000000004</v>
      </c>
      <c r="M103" s="1">
        <f t="shared" si="4"/>
        <v>0.89206760000000007</v>
      </c>
    </row>
    <row r="104" spans="1:13" x14ac:dyDescent="0.25">
      <c r="A104" s="10" t="s">
        <v>1</v>
      </c>
      <c r="B104" s="1">
        <v>0.89079200000000003</v>
      </c>
      <c r="C104" s="1">
        <v>0.89848799999999995</v>
      </c>
      <c r="D104" s="1">
        <v>0.89462399999999997</v>
      </c>
      <c r="E104" s="1">
        <v>1</v>
      </c>
      <c r="F104" s="1" t="s">
        <v>2</v>
      </c>
      <c r="G104" s="2" t="s">
        <v>15</v>
      </c>
      <c r="H104" s="2" t="s">
        <v>11</v>
      </c>
      <c r="J104" s="6" t="s">
        <v>17</v>
      </c>
      <c r="K104" s="1">
        <f t="shared" si="4"/>
        <v>0.88720080000000012</v>
      </c>
      <c r="L104" s="1">
        <f t="shared" si="4"/>
        <v>0.88720080000000012</v>
      </c>
      <c r="M104" s="1">
        <f t="shared" si="4"/>
        <v>0.88720080000000012</v>
      </c>
    </row>
    <row r="105" spans="1:13" x14ac:dyDescent="0.25">
      <c r="A105" s="10" t="s">
        <v>17</v>
      </c>
      <c r="B105" s="1">
        <v>0.88895199999999996</v>
      </c>
      <c r="C105" s="1">
        <v>0.88895199999999996</v>
      </c>
      <c r="D105" s="1">
        <v>0.88895199999999996</v>
      </c>
      <c r="E105" s="1">
        <v>1</v>
      </c>
      <c r="F105" s="1" t="s">
        <v>2</v>
      </c>
      <c r="G105" s="2" t="s">
        <v>15</v>
      </c>
      <c r="H105" s="2" t="s">
        <v>11</v>
      </c>
      <c r="J105" s="6"/>
    </row>
    <row r="108" spans="1:13" x14ac:dyDescent="0.25">
      <c r="A108" s="10" t="s">
        <v>0</v>
      </c>
      <c r="B108" s="1">
        <v>0.87544100000000002</v>
      </c>
      <c r="C108" s="1">
        <v>0.88796200000000003</v>
      </c>
      <c r="D108" s="1">
        <v>0.88165700000000002</v>
      </c>
      <c r="E108" s="1">
        <v>2</v>
      </c>
      <c r="F108" s="1" t="s">
        <v>2</v>
      </c>
      <c r="G108" s="2" t="s">
        <v>15</v>
      </c>
      <c r="H108" s="2" t="s">
        <v>11</v>
      </c>
    </row>
    <row r="109" spans="1:13" x14ac:dyDescent="0.25">
      <c r="A109" s="10" t="s">
        <v>1</v>
      </c>
      <c r="B109" s="1">
        <v>0.89704300000000003</v>
      </c>
      <c r="C109" s="1">
        <v>0.885405</v>
      </c>
      <c r="D109" s="1">
        <v>0.89118600000000003</v>
      </c>
      <c r="E109" s="1">
        <v>2</v>
      </c>
      <c r="F109" s="1" t="s">
        <v>2</v>
      </c>
      <c r="G109" s="2" t="s">
        <v>15</v>
      </c>
      <c r="H109" s="2" t="s">
        <v>11</v>
      </c>
    </row>
    <row r="110" spans="1:13" x14ac:dyDescent="0.25">
      <c r="A110" s="10" t="s">
        <v>17</v>
      </c>
      <c r="B110" s="1">
        <v>0.88662099999999999</v>
      </c>
      <c r="C110" s="1">
        <v>0.88662099999999999</v>
      </c>
      <c r="D110" s="1">
        <v>0.88662099999999999</v>
      </c>
      <c r="E110" s="1">
        <v>2</v>
      </c>
      <c r="F110" s="1" t="s">
        <v>2</v>
      </c>
      <c r="G110" s="2" t="s">
        <v>15</v>
      </c>
      <c r="H110" s="2" t="s">
        <v>11</v>
      </c>
    </row>
    <row r="113" spans="1:8" x14ac:dyDescent="0.25">
      <c r="A113" s="10" t="s">
        <v>0</v>
      </c>
      <c r="B113" s="1">
        <v>0.87427200000000005</v>
      </c>
      <c r="C113" s="1">
        <v>0.89511300000000005</v>
      </c>
      <c r="D113" s="1">
        <v>0.88456999999999997</v>
      </c>
      <c r="E113" s="1">
        <v>3</v>
      </c>
      <c r="F113" s="1" t="s">
        <v>2</v>
      </c>
      <c r="G113" s="2" t="s">
        <v>15</v>
      </c>
      <c r="H113" s="2" t="s">
        <v>11</v>
      </c>
    </row>
    <row r="114" spans="1:8" x14ac:dyDescent="0.25">
      <c r="A114" s="10" t="s">
        <v>1</v>
      </c>
      <c r="B114" s="1">
        <v>0.90276199999999995</v>
      </c>
      <c r="C114" s="1">
        <v>0.883243</v>
      </c>
      <c r="D114" s="1">
        <v>0.89289600000000002</v>
      </c>
      <c r="E114" s="1">
        <v>3</v>
      </c>
      <c r="F114" s="1" t="s">
        <v>2</v>
      </c>
      <c r="G114" s="2" t="s">
        <v>15</v>
      </c>
      <c r="H114" s="2" t="s">
        <v>11</v>
      </c>
    </row>
    <row r="115" spans="1:8" x14ac:dyDescent="0.25">
      <c r="A115" s="10" t="s">
        <v>17</v>
      </c>
      <c r="B115" s="1">
        <v>0.88888900000000004</v>
      </c>
      <c r="C115" s="1">
        <v>0.88888900000000004</v>
      </c>
      <c r="D115" s="1">
        <v>0.88888900000000004</v>
      </c>
      <c r="E115" s="1">
        <v>3</v>
      </c>
      <c r="F115" s="1" t="s">
        <v>2</v>
      </c>
      <c r="G115" s="2" t="s">
        <v>15</v>
      </c>
      <c r="H115" s="2" t="s">
        <v>11</v>
      </c>
    </row>
    <row r="118" spans="1:8" x14ac:dyDescent="0.25">
      <c r="A118" s="10" t="s">
        <v>0</v>
      </c>
      <c r="B118" s="1">
        <v>0.87706899999999999</v>
      </c>
      <c r="C118" s="1">
        <v>0.88544199999999995</v>
      </c>
      <c r="D118" s="1">
        <v>0.88123499999999999</v>
      </c>
      <c r="E118" s="1">
        <v>4</v>
      </c>
      <c r="F118" s="1" t="s">
        <v>2</v>
      </c>
      <c r="G118" s="2" t="s">
        <v>15</v>
      </c>
      <c r="H118" s="2" t="s">
        <v>11</v>
      </c>
    </row>
    <row r="119" spans="1:8" x14ac:dyDescent="0.25">
      <c r="A119" s="10" t="s">
        <v>1</v>
      </c>
      <c r="B119" s="1">
        <v>0.89542500000000003</v>
      </c>
      <c r="C119" s="1">
        <v>0.88768899999999995</v>
      </c>
      <c r="D119" s="1">
        <v>0.89154</v>
      </c>
      <c r="E119" s="1">
        <v>4</v>
      </c>
      <c r="F119" s="1" t="s">
        <v>2</v>
      </c>
      <c r="G119" s="2" t="s">
        <v>15</v>
      </c>
      <c r="H119" s="2" t="s">
        <v>11</v>
      </c>
    </row>
    <row r="120" spans="1:8" x14ac:dyDescent="0.25">
      <c r="A120" s="10" t="s">
        <v>17</v>
      </c>
      <c r="B120" s="1">
        <v>0.88662099999999999</v>
      </c>
      <c r="C120" s="1">
        <v>0.88662099999999999</v>
      </c>
      <c r="D120" s="1">
        <v>0.88662099999999999</v>
      </c>
      <c r="E120" s="1">
        <v>4</v>
      </c>
      <c r="F120" s="1" t="s">
        <v>2</v>
      </c>
      <c r="G120" s="2" t="s">
        <v>15</v>
      </c>
      <c r="H120" s="2" t="s">
        <v>11</v>
      </c>
    </row>
    <row r="123" spans="1:8" x14ac:dyDescent="0.25">
      <c r="A123" s="10" t="s">
        <v>0</v>
      </c>
      <c r="B123" s="1">
        <v>0.87663100000000005</v>
      </c>
      <c r="C123" s="1">
        <v>0.88186200000000003</v>
      </c>
      <c r="D123" s="1">
        <v>0.87923899999999999</v>
      </c>
      <c r="E123" s="1">
        <v>5</v>
      </c>
      <c r="F123" s="1" t="s">
        <v>2</v>
      </c>
      <c r="G123" s="2" t="s">
        <v>15</v>
      </c>
      <c r="H123" s="2" t="s">
        <v>11</v>
      </c>
    </row>
    <row r="124" spans="1:8" x14ac:dyDescent="0.25">
      <c r="A124" s="10" t="s">
        <v>1</v>
      </c>
      <c r="B124" s="1">
        <v>0.89250799999999997</v>
      </c>
      <c r="C124" s="1">
        <v>0.88768899999999995</v>
      </c>
      <c r="D124" s="1">
        <v>0.89009199999999999</v>
      </c>
      <c r="E124" s="1">
        <v>5</v>
      </c>
      <c r="F124" s="1" t="s">
        <v>2</v>
      </c>
      <c r="G124" s="2" t="s">
        <v>15</v>
      </c>
      <c r="H124" s="2" t="s">
        <v>11</v>
      </c>
    </row>
    <row r="125" spans="1:8" x14ac:dyDescent="0.25">
      <c r="A125" s="10" t="s">
        <v>17</v>
      </c>
      <c r="B125" s="1">
        <v>0.88492099999999996</v>
      </c>
      <c r="C125" s="1">
        <v>0.88492099999999996</v>
      </c>
      <c r="D125" s="1">
        <v>0.88492099999999996</v>
      </c>
      <c r="E125" s="1">
        <v>5</v>
      </c>
      <c r="F125" s="1" t="s">
        <v>2</v>
      </c>
      <c r="G125" s="2" t="s">
        <v>15</v>
      </c>
      <c r="H125" s="2" t="s">
        <v>11</v>
      </c>
    </row>
    <row r="129" spans="1:13" ht="15.75" thickBot="1" x14ac:dyDescent="0.3">
      <c r="K129" s="11" t="s">
        <v>18</v>
      </c>
      <c r="L129" s="11" t="s">
        <v>19</v>
      </c>
      <c r="M129" s="11" t="s">
        <v>20</v>
      </c>
    </row>
    <row r="130" spans="1:13" ht="15.75" thickTop="1" x14ac:dyDescent="0.25">
      <c r="B130" s="4" t="s">
        <v>18</v>
      </c>
      <c r="C130" s="4" t="s">
        <v>19</v>
      </c>
      <c r="D130" s="4" t="s">
        <v>20</v>
      </c>
      <c r="E130" s="4" t="s">
        <v>6</v>
      </c>
      <c r="F130" s="4" t="s">
        <v>3</v>
      </c>
      <c r="G130" s="5" t="s">
        <v>4</v>
      </c>
      <c r="H130" s="5" t="s">
        <v>7</v>
      </c>
      <c r="J130" s="6">
        <v>0</v>
      </c>
      <c r="K130" s="1">
        <f t="shared" ref="K130:M132" si="5">(B131+B136+B141+B146+B151)/5</f>
        <v>0.65840359999999998</v>
      </c>
      <c r="L130" s="1">
        <f t="shared" si="5"/>
        <v>0.83592139999999993</v>
      </c>
      <c r="M130" s="1">
        <f t="shared" si="5"/>
        <v>0.73657820000000007</v>
      </c>
    </row>
    <row r="131" spans="1:13" x14ac:dyDescent="0.25">
      <c r="A131" s="10" t="s">
        <v>0</v>
      </c>
      <c r="B131" s="1">
        <v>0.66416500000000001</v>
      </c>
      <c r="C131" s="1">
        <v>0.843862</v>
      </c>
      <c r="D131" s="1">
        <v>0.74330700000000005</v>
      </c>
      <c r="E131" s="1">
        <v>1</v>
      </c>
      <c r="F131" s="1" t="s">
        <v>13</v>
      </c>
      <c r="G131" s="2" t="s">
        <v>15</v>
      </c>
      <c r="H131" s="2" t="s">
        <v>8</v>
      </c>
      <c r="J131" s="7">
        <v>1</v>
      </c>
      <c r="K131" s="1">
        <f t="shared" si="5"/>
        <v>0.80334379999999983</v>
      </c>
      <c r="L131" s="1">
        <f t="shared" si="5"/>
        <v>0.60695840000000001</v>
      </c>
      <c r="M131" s="1">
        <f t="shared" si="5"/>
        <v>0.69139020000000007</v>
      </c>
    </row>
    <row r="132" spans="1:13" x14ac:dyDescent="0.25">
      <c r="A132" s="10" t="s">
        <v>1</v>
      </c>
      <c r="B132" s="1">
        <v>0.81258900000000001</v>
      </c>
      <c r="C132" s="1">
        <v>0.61339100000000002</v>
      </c>
      <c r="D132" s="1">
        <v>0.69907699999999995</v>
      </c>
      <c r="E132" s="1">
        <v>1</v>
      </c>
      <c r="F132" s="1" t="s">
        <v>13</v>
      </c>
      <c r="G132" s="2" t="s">
        <v>15</v>
      </c>
      <c r="H132" s="2" t="s">
        <v>8</v>
      </c>
      <c r="J132" s="6" t="s">
        <v>17</v>
      </c>
      <c r="K132" s="1">
        <f t="shared" si="5"/>
        <v>0.71579099999999996</v>
      </c>
      <c r="L132" s="1">
        <f t="shared" si="5"/>
        <v>0.71579099999999996</v>
      </c>
      <c r="M132" s="1">
        <f t="shared" si="5"/>
        <v>0.71579099999999996</v>
      </c>
    </row>
    <row r="133" spans="1:13" x14ac:dyDescent="0.25">
      <c r="A133" s="10" t="s">
        <v>17</v>
      </c>
      <c r="B133" s="1">
        <v>0.72294599999999998</v>
      </c>
      <c r="C133" s="1">
        <v>0.72294599999999998</v>
      </c>
      <c r="D133" s="1">
        <v>0.72294599999999998</v>
      </c>
      <c r="E133" s="1">
        <v>1</v>
      </c>
      <c r="F133" s="1" t="s">
        <v>13</v>
      </c>
      <c r="G133" s="2" t="s">
        <v>15</v>
      </c>
      <c r="H133" s="2" t="s">
        <v>8</v>
      </c>
      <c r="J133" s="6"/>
    </row>
    <row r="136" spans="1:13" x14ac:dyDescent="0.25">
      <c r="A136" s="10" t="s">
        <v>0</v>
      </c>
      <c r="B136" s="1">
        <v>0.66285700000000003</v>
      </c>
      <c r="C136" s="1">
        <v>0.82955900000000005</v>
      </c>
      <c r="D136" s="1">
        <v>0.73689800000000005</v>
      </c>
      <c r="E136" s="1">
        <v>2</v>
      </c>
      <c r="F136" s="1" t="s">
        <v>13</v>
      </c>
      <c r="G136" s="2" t="s">
        <v>15</v>
      </c>
      <c r="H136" s="2" t="s">
        <v>8</v>
      </c>
    </row>
    <row r="137" spans="1:13" x14ac:dyDescent="0.25">
      <c r="A137" s="10" t="s">
        <v>1</v>
      </c>
      <c r="B137" s="1">
        <v>0.79971999999999999</v>
      </c>
      <c r="C137" s="1">
        <v>0.61729699999999998</v>
      </c>
      <c r="D137" s="1">
        <v>0.696766</v>
      </c>
      <c r="E137" s="1">
        <v>2</v>
      </c>
      <c r="F137" s="1" t="s">
        <v>13</v>
      </c>
      <c r="G137" s="2" t="s">
        <v>15</v>
      </c>
      <c r="H137" s="2" t="s">
        <v>8</v>
      </c>
    </row>
    <row r="138" spans="1:13" x14ac:dyDescent="0.25">
      <c r="A138" s="10" t="s">
        <v>17</v>
      </c>
      <c r="B138" s="1">
        <v>0.71825399999999995</v>
      </c>
      <c r="C138" s="1">
        <v>0.71825399999999995</v>
      </c>
      <c r="D138" s="1">
        <v>0.71825399999999995</v>
      </c>
      <c r="E138" s="1">
        <v>2</v>
      </c>
      <c r="F138" s="1" t="s">
        <v>13</v>
      </c>
      <c r="G138" s="2" t="s">
        <v>15</v>
      </c>
      <c r="H138" s="2" t="s">
        <v>8</v>
      </c>
    </row>
    <row r="141" spans="1:13" x14ac:dyDescent="0.25">
      <c r="A141" s="10" t="s">
        <v>0</v>
      </c>
      <c r="B141" s="1">
        <v>0.64990499999999995</v>
      </c>
      <c r="C141" s="1">
        <v>0.81644799999999995</v>
      </c>
      <c r="D141" s="1">
        <v>0.723719</v>
      </c>
      <c r="E141" s="1">
        <v>3</v>
      </c>
      <c r="F141" s="1" t="s">
        <v>13</v>
      </c>
      <c r="G141" s="2" t="s">
        <v>15</v>
      </c>
      <c r="H141" s="2" t="s">
        <v>8</v>
      </c>
    </row>
    <row r="142" spans="1:13" x14ac:dyDescent="0.25">
      <c r="A142" s="10" t="s">
        <v>1</v>
      </c>
      <c r="B142" s="1">
        <v>0.78309899999999999</v>
      </c>
      <c r="C142" s="1">
        <v>0.60108099999999998</v>
      </c>
      <c r="D142" s="1">
        <v>0.680122</v>
      </c>
      <c r="E142" s="1">
        <v>3</v>
      </c>
      <c r="F142" s="1" t="s">
        <v>13</v>
      </c>
      <c r="G142" s="2" t="s">
        <v>15</v>
      </c>
      <c r="H142" s="2" t="s">
        <v>8</v>
      </c>
    </row>
    <row r="143" spans="1:13" x14ac:dyDescent="0.25">
      <c r="A143" s="10" t="s">
        <v>17</v>
      </c>
      <c r="B143" s="1">
        <v>0.703515</v>
      </c>
      <c r="C143" s="1">
        <v>0.703515</v>
      </c>
      <c r="D143" s="1">
        <v>0.703515</v>
      </c>
      <c r="E143" s="1">
        <v>3</v>
      </c>
      <c r="F143" s="1" t="s">
        <v>13</v>
      </c>
      <c r="G143" s="2" t="s">
        <v>15</v>
      </c>
      <c r="H143" s="2" t="s">
        <v>8</v>
      </c>
    </row>
    <row r="146" spans="1:13" x14ac:dyDescent="0.25">
      <c r="A146" s="10" t="s">
        <v>0</v>
      </c>
      <c r="B146" s="1">
        <v>0.64716600000000002</v>
      </c>
      <c r="C146" s="1">
        <v>0.84486899999999998</v>
      </c>
      <c r="D146" s="1">
        <v>0.73291899999999999</v>
      </c>
      <c r="E146" s="1">
        <v>4</v>
      </c>
      <c r="F146" s="1" t="s">
        <v>13</v>
      </c>
      <c r="G146" s="2" t="s">
        <v>15</v>
      </c>
      <c r="H146" s="2" t="s">
        <v>8</v>
      </c>
    </row>
    <row r="147" spans="1:13" x14ac:dyDescent="0.25">
      <c r="A147" s="10" t="s">
        <v>1</v>
      </c>
      <c r="B147" s="1">
        <v>0.80596999999999996</v>
      </c>
      <c r="C147" s="1">
        <v>0.58315300000000003</v>
      </c>
      <c r="D147" s="1">
        <v>0.67669199999999996</v>
      </c>
      <c r="E147" s="1">
        <v>4</v>
      </c>
      <c r="F147" s="1" t="s">
        <v>13</v>
      </c>
      <c r="G147" s="2" t="s">
        <v>15</v>
      </c>
      <c r="H147" s="2" t="s">
        <v>8</v>
      </c>
    </row>
    <row r="148" spans="1:13" x14ac:dyDescent="0.25">
      <c r="A148" s="10" t="s">
        <v>17</v>
      </c>
      <c r="B148" s="1">
        <v>0.70748299999999997</v>
      </c>
      <c r="C148" s="1">
        <v>0.70748299999999997</v>
      </c>
      <c r="D148" s="1">
        <v>0.70748299999999997</v>
      </c>
      <c r="E148" s="1">
        <v>4</v>
      </c>
      <c r="F148" s="1" t="s">
        <v>13</v>
      </c>
      <c r="G148" s="2" t="s">
        <v>15</v>
      </c>
      <c r="H148" s="2" t="s">
        <v>8</v>
      </c>
    </row>
    <row r="151" spans="1:13" x14ac:dyDescent="0.25">
      <c r="A151" s="10" t="s">
        <v>0</v>
      </c>
      <c r="B151" s="1">
        <v>0.66792499999999999</v>
      </c>
      <c r="C151" s="1">
        <v>0.84486899999999998</v>
      </c>
      <c r="D151" s="1">
        <v>0.74604800000000004</v>
      </c>
      <c r="E151" s="1">
        <v>5</v>
      </c>
      <c r="F151" s="1" t="s">
        <v>13</v>
      </c>
      <c r="G151" s="2" t="s">
        <v>15</v>
      </c>
      <c r="H151" s="2" t="s">
        <v>8</v>
      </c>
    </row>
    <row r="152" spans="1:13" x14ac:dyDescent="0.25">
      <c r="A152" s="10" t="s">
        <v>1</v>
      </c>
      <c r="B152" s="1">
        <v>0.81534099999999998</v>
      </c>
      <c r="C152" s="1">
        <v>0.61987000000000003</v>
      </c>
      <c r="D152" s="1">
        <v>0.70429399999999998</v>
      </c>
      <c r="E152" s="1">
        <v>5</v>
      </c>
      <c r="F152" s="1" t="s">
        <v>13</v>
      </c>
      <c r="G152" s="2" t="s">
        <v>15</v>
      </c>
      <c r="H152" s="2" t="s">
        <v>8</v>
      </c>
    </row>
    <row r="153" spans="1:13" x14ac:dyDescent="0.25">
      <c r="A153" s="10" t="s">
        <v>17</v>
      </c>
      <c r="B153" s="1">
        <v>0.72675699999999999</v>
      </c>
      <c r="C153" s="1">
        <v>0.72675699999999999</v>
      </c>
      <c r="D153" s="1">
        <v>0.72675699999999999</v>
      </c>
      <c r="E153" s="1">
        <v>5</v>
      </c>
      <c r="F153" s="1" t="s">
        <v>13</v>
      </c>
      <c r="G153" s="2" t="s">
        <v>15</v>
      </c>
      <c r="H153" s="2" t="s">
        <v>8</v>
      </c>
    </row>
    <row r="154" spans="1:13" ht="15.75" thickBot="1" x14ac:dyDescent="0.3">
      <c r="K154" s="11" t="s">
        <v>18</v>
      </c>
      <c r="L154" s="11" t="s">
        <v>19</v>
      </c>
      <c r="M154" s="11" t="s">
        <v>20</v>
      </c>
    </row>
    <row r="155" spans="1:13" ht="15.75" thickTop="1" x14ac:dyDescent="0.25">
      <c r="J155" s="6">
        <v>0</v>
      </c>
      <c r="K155" s="1">
        <f t="shared" ref="K155:M157" si="6">(B156+B161+B166+B171+B176)/5</f>
        <v>0.65840359999999998</v>
      </c>
      <c r="L155" s="1">
        <f t="shared" si="6"/>
        <v>0.83592139999999993</v>
      </c>
      <c r="M155" s="1">
        <f t="shared" si="6"/>
        <v>0.73657820000000007</v>
      </c>
    </row>
    <row r="156" spans="1:13" x14ac:dyDescent="0.25">
      <c r="A156" s="10" t="s">
        <v>0</v>
      </c>
      <c r="B156" s="1">
        <v>0.66416500000000001</v>
      </c>
      <c r="C156" s="1">
        <v>0.843862</v>
      </c>
      <c r="D156" s="1">
        <v>0.74330700000000005</v>
      </c>
      <c r="E156" s="1">
        <v>1</v>
      </c>
      <c r="F156" s="1" t="s">
        <v>13</v>
      </c>
      <c r="G156" s="2" t="s">
        <v>15</v>
      </c>
      <c r="H156" s="2" t="s">
        <v>12</v>
      </c>
      <c r="J156" s="7">
        <v>1</v>
      </c>
      <c r="K156" s="1">
        <f t="shared" si="6"/>
        <v>0.80334379999999983</v>
      </c>
      <c r="L156" s="1">
        <f t="shared" si="6"/>
        <v>0.60695840000000001</v>
      </c>
      <c r="M156" s="1">
        <f t="shared" si="6"/>
        <v>0.69139020000000007</v>
      </c>
    </row>
    <row r="157" spans="1:13" x14ac:dyDescent="0.25">
      <c r="A157" s="10" t="s">
        <v>1</v>
      </c>
      <c r="B157" s="1">
        <v>0.81258900000000001</v>
      </c>
      <c r="C157" s="1">
        <v>0.61339100000000002</v>
      </c>
      <c r="D157" s="1">
        <v>0.69907699999999995</v>
      </c>
      <c r="E157" s="1">
        <v>1</v>
      </c>
      <c r="F157" s="1" t="s">
        <v>13</v>
      </c>
      <c r="G157" s="2" t="s">
        <v>15</v>
      </c>
      <c r="H157" s="2" t="s">
        <v>12</v>
      </c>
      <c r="J157" s="6" t="s">
        <v>17</v>
      </c>
      <c r="K157" s="1">
        <f t="shared" si="6"/>
        <v>0.71579099999999996</v>
      </c>
      <c r="L157" s="1">
        <f t="shared" si="6"/>
        <v>0.71579099999999996</v>
      </c>
      <c r="M157" s="1">
        <f t="shared" si="6"/>
        <v>0.71579099999999996</v>
      </c>
    </row>
    <row r="158" spans="1:13" x14ac:dyDescent="0.25">
      <c r="A158" s="10" t="s">
        <v>17</v>
      </c>
      <c r="B158" s="1">
        <v>0.72294599999999998</v>
      </c>
      <c r="C158" s="1">
        <v>0.72294599999999998</v>
      </c>
      <c r="D158" s="1">
        <v>0.72294599999999998</v>
      </c>
      <c r="E158" s="1">
        <v>1</v>
      </c>
      <c r="F158" s="1" t="s">
        <v>13</v>
      </c>
      <c r="G158" s="2" t="s">
        <v>15</v>
      </c>
      <c r="H158" s="2" t="s">
        <v>12</v>
      </c>
      <c r="J158" s="6"/>
    </row>
    <row r="161" spans="1:8" x14ac:dyDescent="0.25">
      <c r="A161" s="10" t="s">
        <v>0</v>
      </c>
      <c r="B161" s="1">
        <v>0.66285700000000003</v>
      </c>
      <c r="C161" s="1">
        <v>0.82955900000000005</v>
      </c>
      <c r="D161" s="1">
        <v>0.73689800000000005</v>
      </c>
      <c r="E161" s="1">
        <v>2</v>
      </c>
      <c r="F161" s="1" t="s">
        <v>13</v>
      </c>
      <c r="G161" s="2" t="s">
        <v>15</v>
      </c>
      <c r="H161" s="2" t="s">
        <v>12</v>
      </c>
    </row>
    <row r="162" spans="1:8" x14ac:dyDescent="0.25">
      <c r="A162" s="10" t="s">
        <v>1</v>
      </c>
      <c r="B162" s="1">
        <v>0.79971999999999999</v>
      </c>
      <c r="C162" s="1">
        <v>0.61729699999999998</v>
      </c>
      <c r="D162" s="1">
        <v>0.696766</v>
      </c>
      <c r="E162" s="1">
        <v>2</v>
      </c>
      <c r="F162" s="1" t="s">
        <v>13</v>
      </c>
      <c r="G162" s="2" t="s">
        <v>15</v>
      </c>
      <c r="H162" s="2" t="s">
        <v>12</v>
      </c>
    </row>
    <row r="163" spans="1:8" x14ac:dyDescent="0.25">
      <c r="A163" s="10" t="s">
        <v>17</v>
      </c>
      <c r="B163" s="1">
        <v>0.71825399999999995</v>
      </c>
      <c r="C163" s="1">
        <v>0.71825399999999995</v>
      </c>
      <c r="D163" s="1">
        <v>0.71825399999999995</v>
      </c>
      <c r="E163" s="1">
        <v>2</v>
      </c>
      <c r="F163" s="1" t="s">
        <v>13</v>
      </c>
      <c r="G163" s="2" t="s">
        <v>15</v>
      </c>
      <c r="H163" s="2" t="s">
        <v>12</v>
      </c>
    </row>
    <row r="166" spans="1:8" x14ac:dyDescent="0.25">
      <c r="A166" s="10" t="s">
        <v>0</v>
      </c>
      <c r="B166" s="1">
        <v>0.64990499999999995</v>
      </c>
      <c r="C166" s="1">
        <v>0.81644799999999995</v>
      </c>
      <c r="D166" s="1">
        <v>0.723719</v>
      </c>
      <c r="E166" s="1">
        <v>3</v>
      </c>
      <c r="F166" s="1" t="s">
        <v>13</v>
      </c>
      <c r="G166" s="2" t="s">
        <v>15</v>
      </c>
      <c r="H166" s="2" t="s">
        <v>12</v>
      </c>
    </row>
    <row r="167" spans="1:8" x14ac:dyDescent="0.25">
      <c r="A167" s="10" t="s">
        <v>1</v>
      </c>
      <c r="B167" s="1">
        <v>0.78309899999999999</v>
      </c>
      <c r="C167" s="1">
        <v>0.60108099999999998</v>
      </c>
      <c r="D167" s="1">
        <v>0.680122</v>
      </c>
      <c r="E167" s="1">
        <v>3</v>
      </c>
      <c r="F167" s="1" t="s">
        <v>13</v>
      </c>
      <c r="G167" s="2" t="s">
        <v>15</v>
      </c>
      <c r="H167" s="2" t="s">
        <v>12</v>
      </c>
    </row>
    <row r="168" spans="1:8" x14ac:dyDescent="0.25">
      <c r="A168" s="10" t="s">
        <v>17</v>
      </c>
      <c r="B168" s="1">
        <v>0.703515</v>
      </c>
      <c r="C168" s="1">
        <v>0.703515</v>
      </c>
      <c r="D168" s="1">
        <v>0.703515</v>
      </c>
      <c r="E168" s="1">
        <v>3</v>
      </c>
      <c r="F168" s="1" t="s">
        <v>13</v>
      </c>
      <c r="G168" s="2" t="s">
        <v>15</v>
      </c>
      <c r="H168" s="2" t="s">
        <v>12</v>
      </c>
    </row>
    <row r="171" spans="1:8" x14ac:dyDescent="0.25">
      <c r="A171" s="10" t="s">
        <v>0</v>
      </c>
      <c r="B171" s="1">
        <v>0.64716600000000002</v>
      </c>
      <c r="C171" s="1">
        <v>0.84486899999999998</v>
      </c>
      <c r="D171" s="1">
        <v>0.73291899999999999</v>
      </c>
      <c r="E171" s="1">
        <v>4</v>
      </c>
      <c r="F171" s="1" t="s">
        <v>13</v>
      </c>
      <c r="G171" s="2" t="s">
        <v>15</v>
      </c>
      <c r="H171" s="2" t="s">
        <v>12</v>
      </c>
    </row>
    <row r="172" spans="1:8" x14ac:dyDescent="0.25">
      <c r="A172" s="10" t="s">
        <v>1</v>
      </c>
      <c r="B172" s="1">
        <v>0.80596999999999996</v>
      </c>
      <c r="C172" s="1">
        <v>0.58315300000000003</v>
      </c>
      <c r="D172" s="1">
        <v>0.67669199999999996</v>
      </c>
      <c r="E172" s="1">
        <v>4</v>
      </c>
      <c r="F172" s="1" t="s">
        <v>13</v>
      </c>
      <c r="G172" s="2" t="s">
        <v>15</v>
      </c>
      <c r="H172" s="2" t="s">
        <v>12</v>
      </c>
    </row>
    <row r="173" spans="1:8" x14ac:dyDescent="0.25">
      <c r="A173" s="10" t="s">
        <v>17</v>
      </c>
      <c r="B173" s="1">
        <v>0.70748299999999997</v>
      </c>
      <c r="C173" s="1">
        <v>0.70748299999999997</v>
      </c>
      <c r="D173" s="1">
        <v>0.70748299999999997</v>
      </c>
      <c r="E173" s="1">
        <v>4</v>
      </c>
      <c r="F173" s="1" t="s">
        <v>13</v>
      </c>
      <c r="G173" s="2" t="s">
        <v>15</v>
      </c>
      <c r="H173" s="2" t="s">
        <v>12</v>
      </c>
    </row>
    <row r="176" spans="1:8" x14ac:dyDescent="0.25">
      <c r="A176" s="10" t="s">
        <v>0</v>
      </c>
      <c r="B176" s="1">
        <v>0.66792499999999999</v>
      </c>
      <c r="C176" s="1">
        <v>0.84486899999999998</v>
      </c>
      <c r="D176" s="1">
        <v>0.74604800000000004</v>
      </c>
      <c r="E176" s="1">
        <v>5</v>
      </c>
      <c r="F176" s="1" t="s">
        <v>13</v>
      </c>
      <c r="G176" s="2" t="s">
        <v>15</v>
      </c>
      <c r="H176" s="2" t="s">
        <v>12</v>
      </c>
    </row>
    <row r="177" spans="1:13" x14ac:dyDescent="0.25">
      <c r="A177" s="10" t="s">
        <v>1</v>
      </c>
      <c r="B177" s="1">
        <v>0.81534099999999998</v>
      </c>
      <c r="C177" s="1">
        <v>0.61987000000000003</v>
      </c>
      <c r="D177" s="1">
        <v>0.70429399999999998</v>
      </c>
      <c r="E177" s="1">
        <v>5</v>
      </c>
      <c r="F177" s="1" t="s">
        <v>13</v>
      </c>
      <c r="G177" s="2" t="s">
        <v>15</v>
      </c>
      <c r="H177" s="2" t="s">
        <v>12</v>
      </c>
    </row>
    <row r="178" spans="1:13" x14ac:dyDescent="0.25">
      <c r="A178" s="10" t="s">
        <v>17</v>
      </c>
      <c r="B178" s="1">
        <v>0.72675699999999999</v>
      </c>
      <c r="C178" s="1">
        <v>0.72675699999999999</v>
      </c>
      <c r="D178" s="1">
        <v>0.72675699999999999</v>
      </c>
      <c r="E178" s="1">
        <v>5</v>
      </c>
      <c r="F178" s="1" t="s">
        <v>13</v>
      </c>
      <c r="G178" s="2" t="s">
        <v>15</v>
      </c>
      <c r="H178" s="2" t="s">
        <v>12</v>
      </c>
    </row>
    <row r="179" spans="1:13" ht="15.75" thickBot="1" x14ac:dyDescent="0.3">
      <c r="K179" s="11" t="s">
        <v>18</v>
      </c>
      <c r="L179" s="11" t="s">
        <v>19</v>
      </c>
      <c r="M179" s="11" t="s">
        <v>20</v>
      </c>
    </row>
    <row r="180" spans="1:13" ht="15.75" thickTop="1" x14ac:dyDescent="0.25">
      <c r="J180" s="6">
        <v>0</v>
      </c>
      <c r="K180" s="1">
        <f t="shared" ref="K180:M182" si="7">(B181+B186+B191+B196+B201)/5</f>
        <v>0.65840359999999998</v>
      </c>
      <c r="L180" s="1">
        <f t="shared" si="7"/>
        <v>0.83592139999999993</v>
      </c>
      <c r="M180" s="1">
        <f t="shared" si="7"/>
        <v>0.73657820000000007</v>
      </c>
    </row>
    <row r="181" spans="1:13" x14ac:dyDescent="0.25">
      <c r="A181" s="10" t="s">
        <v>0</v>
      </c>
      <c r="B181" s="1">
        <v>0.66416500000000001</v>
      </c>
      <c r="C181" s="1">
        <v>0.843862</v>
      </c>
      <c r="D181" s="1">
        <v>0.74330700000000005</v>
      </c>
      <c r="E181" s="1">
        <v>1</v>
      </c>
      <c r="F181" s="1" t="s">
        <v>13</v>
      </c>
      <c r="G181" s="2" t="s">
        <v>15</v>
      </c>
      <c r="H181" s="2" t="s">
        <v>9</v>
      </c>
      <c r="J181" s="7">
        <v>1</v>
      </c>
      <c r="K181" s="1">
        <f t="shared" si="7"/>
        <v>0.80334379999999983</v>
      </c>
      <c r="L181" s="1">
        <f t="shared" si="7"/>
        <v>0.60695840000000001</v>
      </c>
      <c r="M181" s="1">
        <f t="shared" si="7"/>
        <v>0.69139020000000007</v>
      </c>
    </row>
    <row r="182" spans="1:13" x14ac:dyDescent="0.25">
      <c r="A182" s="10" t="s">
        <v>1</v>
      </c>
      <c r="B182" s="1">
        <v>0.81258900000000001</v>
      </c>
      <c r="C182" s="1">
        <v>0.61339100000000002</v>
      </c>
      <c r="D182" s="1">
        <v>0.69907699999999995</v>
      </c>
      <c r="E182" s="1">
        <v>1</v>
      </c>
      <c r="F182" s="1" t="s">
        <v>13</v>
      </c>
      <c r="G182" s="2" t="s">
        <v>15</v>
      </c>
      <c r="H182" s="2" t="s">
        <v>9</v>
      </c>
      <c r="J182" s="6" t="s">
        <v>17</v>
      </c>
      <c r="K182" s="1">
        <f t="shared" si="7"/>
        <v>0.71579099999999996</v>
      </c>
      <c r="L182" s="1">
        <f t="shared" si="7"/>
        <v>0.71579099999999996</v>
      </c>
      <c r="M182" s="1">
        <f t="shared" si="7"/>
        <v>0.71579099999999996</v>
      </c>
    </row>
    <row r="183" spans="1:13" x14ac:dyDescent="0.25">
      <c r="A183" s="10" t="s">
        <v>17</v>
      </c>
      <c r="B183" s="1">
        <v>0.72294599999999998</v>
      </c>
      <c r="C183" s="1">
        <v>0.72294599999999998</v>
      </c>
      <c r="D183" s="1">
        <v>0.72294599999999998</v>
      </c>
      <c r="E183" s="1">
        <v>1</v>
      </c>
      <c r="F183" s="1" t="s">
        <v>13</v>
      </c>
      <c r="G183" s="2" t="s">
        <v>15</v>
      </c>
      <c r="H183" s="2" t="s">
        <v>9</v>
      </c>
      <c r="J183" s="6"/>
    </row>
    <row r="186" spans="1:13" x14ac:dyDescent="0.25">
      <c r="A186" s="10" t="s">
        <v>0</v>
      </c>
      <c r="B186" s="1">
        <v>0.66285700000000003</v>
      </c>
      <c r="C186" s="1">
        <v>0.82955900000000005</v>
      </c>
      <c r="D186" s="1">
        <v>0.73689800000000005</v>
      </c>
      <c r="E186" s="1">
        <v>2</v>
      </c>
      <c r="F186" s="1" t="s">
        <v>13</v>
      </c>
      <c r="G186" s="2" t="s">
        <v>15</v>
      </c>
      <c r="H186" s="2" t="s">
        <v>9</v>
      </c>
    </row>
    <row r="187" spans="1:13" x14ac:dyDescent="0.25">
      <c r="A187" s="10" t="s">
        <v>1</v>
      </c>
      <c r="B187" s="1">
        <v>0.79971999999999999</v>
      </c>
      <c r="C187" s="1">
        <v>0.61729699999999998</v>
      </c>
      <c r="D187" s="1">
        <v>0.696766</v>
      </c>
      <c r="E187" s="1">
        <v>2</v>
      </c>
      <c r="F187" s="1" t="s">
        <v>13</v>
      </c>
      <c r="G187" s="2" t="s">
        <v>15</v>
      </c>
      <c r="H187" s="2" t="s">
        <v>9</v>
      </c>
    </row>
    <row r="188" spans="1:13" x14ac:dyDescent="0.25">
      <c r="A188" s="10" t="s">
        <v>17</v>
      </c>
      <c r="B188" s="1">
        <v>0.71825399999999995</v>
      </c>
      <c r="C188" s="1">
        <v>0.71825399999999995</v>
      </c>
      <c r="D188" s="1">
        <v>0.71825399999999995</v>
      </c>
      <c r="E188" s="1">
        <v>2</v>
      </c>
      <c r="F188" s="1" t="s">
        <v>13</v>
      </c>
      <c r="G188" s="2" t="s">
        <v>15</v>
      </c>
      <c r="H188" s="2" t="s">
        <v>9</v>
      </c>
    </row>
    <row r="191" spans="1:13" x14ac:dyDescent="0.25">
      <c r="A191" s="10" t="s">
        <v>0</v>
      </c>
      <c r="B191" s="1">
        <v>0.64990499999999995</v>
      </c>
      <c r="C191" s="1">
        <v>0.81644799999999995</v>
      </c>
      <c r="D191" s="1">
        <v>0.723719</v>
      </c>
      <c r="E191" s="1">
        <v>3</v>
      </c>
      <c r="F191" s="1" t="s">
        <v>13</v>
      </c>
      <c r="G191" s="2" t="s">
        <v>15</v>
      </c>
      <c r="H191" s="2" t="s">
        <v>9</v>
      </c>
    </row>
    <row r="192" spans="1:13" x14ac:dyDescent="0.25">
      <c r="A192" s="10" t="s">
        <v>1</v>
      </c>
      <c r="B192" s="1">
        <v>0.78309899999999999</v>
      </c>
      <c r="C192" s="1">
        <v>0.60108099999999998</v>
      </c>
      <c r="D192" s="1">
        <v>0.680122</v>
      </c>
      <c r="E192" s="1">
        <v>3</v>
      </c>
      <c r="F192" s="1" t="s">
        <v>13</v>
      </c>
      <c r="G192" s="2" t="s">
        <v>15</v>
      </c>
      <c r="H192" s="2" t="s">
        <v>9</v>
      </c>
    </row>
    <row r="193" spans="1:13" x14ac:dyDescent="0.25">
      <c r="A193" s="10" t="s">
        <v>17</v>
      </c>
      <c r="B193" s="1">
        <v>0.703515</v>
      </c>
      <c r="C193" s="1">
        <v>0.703515</v>
      </c>
      <c r="D193" s="1">
        <v>0.703515</v>
      </c>
      <c r="E193" s="1">
        <v>3</v>
      </c>
      <c r="F193" s="1" t="s">
        <v>13</v>
      </c>
      <c r="G193" s="2" t="s">
        <v>15</v>
      </c>
      <c r="H193" s="2" t="s">
        <v>9</v>
      </c>
    </row>
    <row r="196" spans="1:13" x14ac:dyDescent="0.25">
      <c r="A196" s="10" t="s">
        <v>0</v>
      </c>
      <c r="B196" s="1">
        <v>0.64716600000000002</v>
      </c>
      <c r="C196" s="1">
        <v>0.84486899999999998</v>
      </c>
      <c r="D196" s="1">
        <v>0.73291899999999999</v>
      </c>
      <c r="E196" s="1">
        <v>4</v>
      </c>
      <c r="F196" s="1" t="s">
        <v>13</v>
      </c>
      <c r="G196" s="2" t="s">
        <v>15</v>
      </c>
      <c r="H196" s="2" t="s">
        <v>9</v>
      </c>
    </row>
    <row r="197" spans="1:13" x14ac:dyDescent="0.25">
      <c r="A197" s="10" t="s">
        <v>1</v>
      </c>
      <c r="B197" s="1">
        <v>0.80596999999999996</v>
      </c>
      <c r="C197" s="1">
        <v>0.58315300000000003</v>
      </c>
      <c r="D197" s="1">
        <v>0.67669199999999996</v>
      </c>
      <c r="E197" s="1">
        <v>4</v>
      </c>
      <c r="F197" s="1" t="s">
        <v>13</v>
      </c>
      <c r="G197" s="2" t="s">
        <v>15</v>
      </c>
      <c r="H197" s="2" t="s">
        <v>9</v>
      </c>
    </row>
    <row r="198" spans="1:13" x14ac:dyDescent="0.25">
      <c r="A198" s="10" t="s">
        <v>17</v>
      </c>
      <c r="B198" s="1">
        <v>0.70748299999999997</v>
      </c>
      <c r="C198" s="1">
        <v>0.70748299999999997</v>
      </c>
      <c r="D198" s="1">
        <v>0.70748299999999997</v>
      </c>
      <c r="E198" s="1">
        <v>4</v>
      </c>
      <c r="F198" s="1" t="s">
        <v>13</v>
      </c>
      <c r="G198" s="2" t="s">
        <v>15</v>
      </c>
      <c r="H198" s="2" t="s">
        <v>9</v>
      </c>
    </row>
    <row r="201" spans="1:13" x14ac:dyDescent="0.25">
      <c r="A201" s="10" t="s">
        <v>0</v>
      </c>
      <c r="B201" s="1">
        <v>0.66792499999999999</v>
      </c>
      <c r="C201" s="1">
        <v>0.84486899999999998</v>
      </c>
      <c r="D201" s="1">
        <v>0.74604800000000004</v>
      </c>
      <c r="E201" s="1">
        <v>5</v>
      </c>
      <c r="F201" s="1" t="s">
        <v>13</v>
      </c>
      <c r="G201" s="2" t="s">
        <v>15</v>
      </c>
      <c r="H201" s="2" t="s">
        <v>9</v>
      </c>
    </row>
    <row r="202" spans="1:13" x14ac:dyDescent="0.25">
      <c r="A202" s="10" t="s">
        <v>1</v>
      </c>
      <c r="B202" s="1">
        <v>0.81534099999999998</v>
      </c>
      <c r="C202" s="1">
        <v>0.61987000000000003</v>
      </c>
      <c r="D202" s="1">
        <v>0.70429399999999998</v>
      </c>
      <c r="E202" s="1">
        <v>5</v>
      </c>
      <c r="F202" s="1" t="s">
        <v>13</v>
      </c>
      <c r="G202" s="2" t="s">
        <v>15</v>
      </c>
      <c r="H202" s="2" t="s">
        <v>9</v>
      </c>
    </row>
    <row r="203" spans="1:13" x14ac:dyDescent="0.25">
      <c r="A203" s="10" t="s">
        <v>17</v>
      </c>
      <c r="B203" s="1">
        <v>0.72675699999999999</v>
      </c>
      <c r="C203" s="1">
        <v>0.72675699999999999</v>
      </c>
      <c r="D203" s="1">
        <v>0.72675699999999999</v>
      </c>
      <c r="E203" s="1">
        <v>5</v>
      </c>
      <c r="F203" s="1" t="s">
        <v>13</v>
      </c>
      <c r="G203" s="2" t="s">
        <v>15</v>
      </c>
      <c r="H203" s="2" t="s">
        <v>9</v>
      </c>
    </row>
    <row r="204" spans="1:13" ht="15.75" thickBot="1" x14ac:dyDescent="0.3">
      <c r="K204" s="11" t="s">
        <v>18</v>
      </c>
      <c r="L204" s="11" t="s">
        <v>19</v>
      </c>
      <c r="M204" s="11" t="s">
        <v>20</v>
      </c>
    </row>
    <row r="205" spans="1:13" ht="15.75" thickTop="1" x14ac:dyDescent="0.25">
      <c r="J205" s="6">
        <v>0</v>
      </c>
      <c r="K205" s="1">
        <f t="shared" ref="K205:M207" si="8">(B206+B211+B216+B221+B226)/5</f>
        <v>0.65840359999999998</v>
      </c>
      <c r="L205" s="1">
        <f t="shared" si="8"/>
        <v>0.83592139999999993</v>
      </c>
      <c r="M205" s="1">
        <f t="shared" si="8"/>
        <v>0.73657820000000007</v>
      </c>
    </row>
    <row r="206" spans="1:13" x14ac:dyDescent="0.25">
      <c r="A206" s="10" t="s">
        <v>0</v>
      </c>
      <c r="B206" s="1">
        <v>0.66416500000000001</v>
      </c>
      <c r="C206" s="1">
        <v>0.843862</v>
      </c>
      <c r="D206" s="1">
        <v>0.74330700000000005</v>
      </c>
      <c r="E206" s="1">
        <v>1</v>
      </c>
      <c r="F206" s="1" t="s">
        <v>13</v>
      </c>
      <c r="G206" s="2" t="s">
        <v>15</v>
      </c>
      <c r="H206" s="2" t="s">
        <v>10</v>
      </c>
      <c r="J206" s="7">
        <v>1</v>
      </c>
      <c r="K206" s="1">
        <f t="shared" si="8"/>
        <v>0.80334379999999983</v>
      </c>
      <c r="L206" s="1">
        <f t="shared" si="8"/>
        <v>0.60695840000000001</v>
      </c>
      <c r="M206" s="1">
        <f t="shared" si="8"/>
        <v>0.69139020000000007</v>
      </c>
    </row>
    <row r="207" spans="1:13" x14ac:dyDescent="0.25">
      <c r="A207" s="10" t="s">
        <v>1</v>
      </c>
      <c r="B207" s="1">
        <v>0.81258900000000001</v>
      </c>
      <c r="C207" s="1">
        <v>0.61339100000000002</v>
      </c>
      <c r="D207" s="1">
        <v>0.69907699999999995</v>
      </c>
      <c r="E207" s="1">
        <v>1</v>
      </c>
      <c r="F207" s="1" t="s">
        <v>13</v>
      </c>
      <c r="G207" s="2" t="s">
        <v>15</v>
      </c>
      <c r="H207" s="2" t="s">
        <v>10</v>
      </c>
      <c r="J207" s="6" t="s">
        <v>17</v>
      </c>
      <c r="K207" s="1">
        <f t="shared" si="8"/>
        <v>0.71579099999999996</v>
      </c>
      <c r="L207" s="1">
        <f t="shared" si="8"/>
        <v>0.71579099999999996</v>
      </c>
      <c r="M207" s="1">
        <f t="shared" si="8"/>
        <v>0.71579099999999996</v>
      </c>
    </row>
    <row r="208" spans="1:13" x14ac:dyDescent="0.25">
      <c r="A208" s="10" t="s">
        <v>17</v>
      </c>
      <c r="B208" s="1">
        <v>0.72294599999999998</v>
      </c>
      <c r="C208" s="1">
        <v>0.72294599999999998</v>
      </c>
      <c r="D208" s="1">
        <v>0.72294599999999998</v>
      </c>
      <c r="E208" s="1">
        <v>1</v>
      </c>
      <c r="F208" s="1" t="s">
        <v>13</v>
      </c>
      <c r="G208" s="2" t="s">
        <v>15</v>
      </c>
      <c r="H208" s="2" t="s">
        <v>10</v>
      </c>
      <c r="J208" s="6"/>
    </row>
    <row r="211" spans="1:8" x14ac:dyDescent="0.25">
      <c r="A211" s="10" t="s">
        <v>0</v>
      </c>
      <c r="B211" s="1">
        <v>0.66285700000000003</v>
      </c>
      <c r="C211" s="1">
        <v>0.82955900000000005</v>
      </c>
      <c r="D211" s="1">
        <v>0.73689800000000005</v>
      </c>
      <c r="E211" s="1">
        <v>2</v>
      </c>
      <c r="F211" s="1" t="s">
        <v>13</v>
      </c>
      <c r="G211" s="2" t="s">
        <v>15</v>
      </c>
      <c r="H211" s="2" t="s">
        <v>10</v>
      </c>
    </row>
    <row r="212" spans="1:8" x14ac:dyDescent="0.25">
      <c r="A212" s="10" t="s">
        <v>1</v>
      </c>
      <c r="B212" s="1">
        <v>0.79971999999999999</v>
      </c>
      <c r="C212" s="1">
        <v>0.61729699999999998</v>
      </c>
      <c r="D212" s="1">
        <v>0.696766</v>
      </c>
      <c r="E212" s="1">
        <v>2</v>
      </c>
      <c r="F212" s="1" t="s">
        <v>13</v>
      </c>
      <c r="G212" s="2" t="s">
        <v>15</v>
      </c>
      <c r="H212" s="2" t="s">
        <v>10</v>
      </c>
    </row>
    <row r="213" spans="1:8" x14ac:dyDescent="0.25">
      <c r="A213" s="10" t="s">
        <v>17</v>
      </c>
      <c r="B213" s="1">
        <v>0.71825399999999995</v>
      </c>
      <c r="C213" s="1">
        <v>0.71825399999999995</v>
      </c>
      <c r="D213" s="1">
        <v>0.71825399999999995</v>
      </c>
      <c r="E213" s="1">
        <v>2</v>
      </c>
      <c r="F213" s="1" t="s">
        <v>13</v>
      </c>
      <c r="G213" s="2" t="s">
        <v>15</v>
      </c>
      <c r="H213" s="2" t="s">
        <v>10</v>
      </c>
    </row>
    <row r="216" spans="1:8" x14ac:dyDescent="0.25">
      <c r="A216" s="10" t="s">
        <v>0</v>
      </c>
      <c r="B216" s="1">
        <v>0.64990499999999995</v>
      </c>
      <c r="C216" s="1">
        <v>0.81644799999999995</v>
      </c>
      <c r="D216" s="1">
        <v>0.723719</v>
      </c>
      <c r="E216" s="1">
        <v>3</v>
      </c>
      <c r="F216" s="1" t="s">
        <v>13</v>
      </c>
      <c r="G216" s="2" t="s">
        <v>15</v>
      </c>
      <c r="H216" s="2" t="s">
        <v>10</v>
      </c>
    </row>
    <row r="217" spans="1:8" x14ac:dyDescent="0.25">
      <c r="A217" s="10" t="s">
        <v>1</v>
      </c>
      <c r="B217" s="1">
        <v>0.78309899999999999</v>
      </c>
      <c r="C217" s="1">
        <v>0.60108099999999998</v>
      </c>
      <c r="D217" s="1">
        <v>0.680122</v>
      </c>
      <c r="E217" s="1">
        <v>3</v>
      </c>
      <c r="F217" s="1" t="s">
        <v>13</v>
      </c>
      <c r="G217" s="2" t="s">
        <v>15</v>
      </c>
      <c r="H217" s="2" t="s">
        <v>10</v>
      </c>
    </row>
    <row r="218" spans="1:8" x14ac:dyDescent="0.25">
      <c r="A218" s="10" t="s">
        <v>17</v>
      </c>
      <c r="B218" s="1">
        <v>0.703515</v>
      </c>
      <c r="C218" s="1">
        <v>0.703515</v>
      </c>
      <c r="D218" s="1">
        <v>0.703515</v>
      </c>
      <c r="E218" s="1">
        <v>3</v>
      </c>
      <c r="F218" s="1" t="s">
        <v>13</v>
      </c>
      <c r="G218" s="2" t="s">
        <v>15</v>
      </c>
      <c r="H218" s="2" t="s">
        <v>10</v>
      </c>
    </row>
    <row r="221" spans="1:8" x14ac:dyDescent="0.25">
      <c r="A221" s="10" t="s">
        <v>0</v>
      </c>
      <c r="B221" s="1">
        <v>0.64716600000000002</v>
      </c>
      <c r="C221" s="1">
        <v>0.84486899999999998</v>
      </c>
      <c r="D221" s="1">
        <v>0.73291899999999999</v>
      </c>
      <c r="E221" s="1">
        <v>4</v>
      </c>
      <c r="F221" s="1" t="s">
        <v>13</v>
      </c>
      <c r="G221" s="2" t="s">
        <v>15</v>
      </c>
      <c r="H221" s="2" t="s">
        <v>10</v>
      </c>
    </row>
    <row r="222" spans="1:8" x14ac:dyDescent="0.25">
      <c r="A222" s="10" t="s">
        <v>1</v>
      </c>
      <c r="B222" s="1">
        <v>0.80596999999999996</v>
      </c>
      <c r="C222" s="1">
        <v>0.58315300000000003</v>
      </c>
      <c r="D222" s="1">
        <v>0.67669199999999996</v>
      </c>
      <c r="E222" s="1">
        <v>4</v>
      </c>
      <c r="F222" s="1" t="s">
        <v>13</v>
      </c>
      <c r="G222" s="2" t="s">
        <v>15</v>
      </c>
      <c r="H222" s="2" t="s">
        <v>10</v>
      </c>
    </row>
    <row r="223" spans="1:8" x14ac:dyDescent="0.25">
      <c r="A223" s="10" t="s">
        <v>17</v>
      </c>
      <c r="B223" s="1">
        <v>0.70748299999999997</v>
      </c>
      <c r="C223" s="1">
        <v>0.70748299999999997</v>
      </c>
      <c r="D223" s="1">
        <v>0.70748299999999997</v>
      </c>
      <c r="E223" s="1">
        <v>4</v>
      </c>
      <c r="F223" s="1" t="s">
        <v>13</v>
      </c>
      <c r="G223" s="2" t="s">
        <v>15</v>
      </c>
      <c r="H223" s="2" t="s">
        <v>10</v>
      </c>
    </row>
    <row r="226" spans="1:13" x14ac:dyDescent="0.25">
      <c r="A226" s="10" t="s">
        <v>0</v>
      </c>
      <c r="B226" s="1">
        <v>0.66792499999999999</v>
      </c>
      <c r="C226" s="1">
        <v>0.84486899999999998</v>
      </c>
      <c r="D226" s="1">
        <v>0.74604800000000004</v>
      </c>
      <c r="E226" s="1">
        <v>5</v>
      </c>
      <c r="F226" s="1" t="s">
        <v>13</v>
      </c>
      <c r="G226" s="2" t="s">
        <v>15</v>
      </c>
      <c r="H226" s="2" t="s">
        <v>10</v>
      </c>
    </row>
    <row r="227" spans="1:13" x14ac:dyDescent="0.25">
      <c r="A227" s="10" t="s">
        <v>1</v>
      </c>
      <c r="B227" s="1">
        <v>0.81534099999999998</v>
      </c>
      <c r="C227" s="1">
        <v>0.61987000000000003</v>
      </c>
      <c r="D227" s="1">
        <v>0.70429399999999998</v>
      </c>
      <c r="E227" s="1">
        <v>5</v>
      </c>
      <c r="F227" s="1" t="s">
        <v>13</v>
      </c>
      <c r="G227" s="2" t="s">
        <v>15</v>
      </c>
      <c r="H227" s="2" t="s">
        <v>10</v>
      </c>
    </row>
    <row r="228" spans="1:13" x14ac:dyDescent="0.25">
      <c r="A228" s="10" t="s">
        <v>17</v>
      </c>
      <c r="B228" s="1">
        <v>0.72675699999999999</v>
      </c>
      <c r="C228" s="1">
        <v>0.72675699999999999</v>
      </c>
      <c r="D228" s="1">
        <v>0.72675699999999999</v>
      </c>
      <c r="E228" s="1">
        <v>5</v>
      </c>
      <c r="F228" s="1" t="s">
        <v>13</v>
      </c>
      <c r="G228" s="2" t="s">
        <v>15</v>
      </c>
      <c r="H228" s="2" t="s">
        <v>10</v>
      </c>
    </row>
    <row r="229" spans="1:13" ht="15.75" thickBot="1" x14ac:dyDescent="0.3">
      <c r="K229" s="11" t="s">
        <v>18</v>
      </c>
      <c r="L229" s="11" t="s">
        <v>19</v>
      </c>
      <c r="M229" s="11" t="s">
        <v>20</v>
      </c>
    </row>
    <row r="230" spans="1:13" ht="15.75" thickTop="1" x14ac:dyDescent="0.25">
      <c r="J230" s="6">
        <v>0</v>
      </c>
      <c r="K230" s="1">
        <f t="shared" ref="K230:M232" si="9">(B231+B236+B241+B246+B251)/5</f>
        <v>0.65840359999999998</v>
      </c>
      <c r="L230" s="1">
        <f t="shared" si="9"/>
        <v>0.83592139999999993</v>
      </c>
      <c r="M230" s="1">
        <f t="shared" si="9"/>
        <v>0.73657820000000007</v>
      </c>
    </row>
    <row r="231" spans="1:13" x14ac:dyDescent="0.25">
      <c r="A231" s="10" t="s">
        <v>0</v>
      </c>
      <c r="B231" s="1">
        <v>0.66416500000000001</v>
      </c>
      <c r="C231" s="1">
        <v>0.843862</v>
      </c>
      <c r="D231" s="1">
        <v>0.74330700000000005</v>
      </c>
      <c r="E231" s="1">
        <v>1</v>
      </c>
      <c r="F231" s="1" t="s">
        <v>13</v>
      </c>
      <c r="G231" s="2" t="s">
        <v>15</v>
      </c>
      <c r="H231" s="2" t="s">
        <v>11</v>
      </c>
      <c r="J231" s="7">
        <v>1</v>
      </c>
      <c r="K231" s="1">
        <f t="shared" si="9"/>
        <v>0.80334379999999983</v>
      </c>
      <c r="L231" s="1">
        <f t="shared" si="9"/>
        <v>0.60695840000000001</v>
      </c>
      <c r="M231" s="1">
        <f t="shared" si="9"/>
        <v>0.69139020000000007</v>
      </c>
    </row>
    <row r="232" spans="1:13" x14ac:dyDescent="0.25">
      <c r="A232" s="10" t="s">
        <v>1</v>
      </c>
      <c r="B232" s="1">
        <v>0.81258900000000001</v>
      </c>
      <c r="C232" s="1">
        <v>0.61339100000000002</v>
      </c>
      <c r="D232" s="1">
        <v>0.69907699999999995</v>
      </c>
      <c r="E232" s="1">
        <v>1</v>
      </c>
      <c r="F232" s="1" t="s">
        <v>13</v>
      </c>
      <c r="G232" s="2" t="s">
        <v>15</v>
      </c>
      <c r="H232" s="2" t="s">
        <v>11</v>
      </c>
      <c r="J232" s="6" t="s">
        <v>17</v>
      </c>
      <c r="K232" s="1">
        <f t="shared" si="9"/>
        <v>0.71579099999999996</v>
      </c>
      <c r="L232" s="1">
        <f t="shared" si="9"/>
        <v>0.71579099999999996</v>
      </c>
      <c r="M232" s="1">
        <f t="shared" si="9"/>
        <v>0.71579099999999996</v>
      </c>
    </row>
    <row r="233" spans="1:13" x14ac:dyDescent="0.25">
      <c r="A233" s="10" t="s">
        <v>17</v>
      </c>
      <c r="B233" s="1">
        <v>0.72294599999999998</v>
      </c>
      <c r="C233" s="1">
        <v>0.72294599999999998</v>
      </c>
      <c r="D233" s="1">
        <v>0.72294599999999998</v>
      </c>
      <c r="E233" s="1">
        <v>1</v>
      </c>
      <c r="F233" s="1" t="s">
        <v>13</v>
      </c>
      <c r="G233" s="2" t="s">
        <v>15</v>
      </c>
      <c r="H233" s="2" t="s">
        <v>11</v>
      </c>
      <c r="J233" s="6"/>
    </row>
    <row r="236" spans="1:13" x14ac:dyDescent="0.25">
      <c r="A236" s="10" t="s">
        <v>0</v>
      </c>
      <c r="B236" s="1">
        <v>0.66285700000000003</v>
      </c>
      <c r="C236" s="1">
        <v>0.82955900000000005</v>
      </c>
      <c r="D236" s="1">
        <v>0.73689800000000005</v>
      </c>
      <c r="E236" s="1">
        <v>2</v>
      </c>
      <c r="F236" s="1" t="s">
        <v>13</v>
      </c>
      <c r="G236" s="2" t="s">
        <v>15</v>
      </c>
      <c r="H236" s="2" t="s">
        <v>11</v>
      </c>
    </row>
    <row r="237" spans="1:13" x14ac:dyDescent="0.25">
      <c r="A237" s="10" t="s">
        <v>1</v>
      </c>
      <c r="B237" s="1">
        <v>0.79971999999999999</v>
      </c>
      <c r="C237" s="1">
        <v>0.61729699999999998</v>
      </c>
      <c r="D237" s="1">
        <v>0.696766</v>
      </c>
      <c r="E237" s="1">
        <v>2</v>
      </c>
      <c r="F237" s="1" t="s">
        <v>13</v>
      </c>
      <c r="G237" s="2" t="s">
        <v>15</v>
      </c>
      <c r="H237" s="2" t="s">
        <v>11</v>
      </c>
    </row>
    <row r="238" spans="1:13" x14ac:dyDescent="0.25">
      <c r="A238" s="10" t="s">
        <v>17</v>
      </c>
      <c r="B238" s="1">
        <v>0.71825399999999995</v>
      </c>
      <c r="C238" s="1">
        <v>0.71825399999999995</v>
      </c>
      <c r="D238" s="1">
        <v>0.71825399999999995</v>
      </c>
      <c r="E238" s="1">
        <v>2</v>
      </c>
      <c r="F238" s="1" t="s">
        <v>13</v>
      </c>
      <c r="G238" s="2" t="s">
        <v>15</v>
      </c>
      <c r="H238" s="2" t="s">
        <v>11</v>
      </c>
    </row>
    <row r="241" spans="1:8" x14ac:dyDescent="0.25">
      <c r="A241" s="10" t="s">
        <v>0</v>
      </c>
      <c r="B241" s="1">
        <v>0.64990499999999995</v>
      </c>
      <c r="C241" s="1">
        <v>0.81644799999999995</v>
      </c>
      <c r="D241" s="1">
        <v>0.723719</v>
      </c>
      <c r="E241" s="1">
        <v>3</v>
      </c>
      <c r="F241" s="1" t="s">
        <v>13</v>
      </c>
      <c r="G241" s="2" t="s">
        <v>15</v>
      </c>
      <c r="H241" s="2" t="s">
        <v>11</v>
      </c>
    </row>
    <row r="242" spans="1:8" x14ac:dyDescent="0.25">
      <c r="A242" s="10" t="s">
        <v>1</v>
      </c>
      <c r="B242" s="1">
        <v>0.78309899999999999</v>
      </c>
      <c r="C242" s="1">
        <v>0.60108099999999998</v>
      </c>
      <c r="D242" s="1">
        <v>0.680122</v>
      </c>
      <c r="E242" s="1">
        <v>3</v>
      </c>
      <c r="F242" s="1" t="s">
        <v>13</v>
      </c>
      <c r="G242" s="2" t="s">
        <v>15</v>
      </c>
      <c r="H242" s="2" t="s">
        <v>11</v>
      </c>
    </row>
    <row r="243" spans="1:8" x14ac:dyDescent="0.25">
      <c r="A243" s="10" t="s">
        <v>17</v>
      </c>
      <c r="B243" s="1">
        <v>0.703515</v>
      </c>
      <c r="C243" s="1">
        <v>0.703515</v>
      </c>
      <c r="D243" s="1">
        <v>0.703515</v>
      </c>
      <c r="E243" s="1">
        <v>3</v>
      </c>
      <c r="F243" s="1" t="s">
        <v>13</v>
      </c>
      <c r="G243" s="2" t="s">
        <v>15</v>
      </c>
      <c r="H243" s="2" t="s">
        <v>11</v>
      </c>
    </row>
    <row r="246" spans="1:8" x14ac:dyDescent="0.25">
      <c r="A246" s="10" t="s">
        <v>0</v>
      </c>
      <c r="B246" s="1">
        <v>0.64716600000000002</v>
      </c>
      <c r="C246" s="1">
        <v>0.84486899999999998</v>
      </c>
      <c r="D246" s="1">
        <v>0.73291899999999999</v>
      </c>
      <c r="E246" s="1">
        <v>4</v>
      </c>
      <c r="F246" s="1" t="s">
        <v>13</v>
      </c>
      <c r="G246" s="2" t="s">
        <v>15</v>
      </c>
      <c r="H246" s="2" t="s">
        <v>11</v>
      </c>
    </row>
    <row r="247" spans="1:8" x14ac:dyDescent="0.25">
      <c r="A247" s="10" t="s">
        <v>1</v>
      </c>
      <c r="B247" s="1">
        <v>0.80596999999999996</v>
      </c>
      <c r="C247" s="1">
        <v>0.58315300000000003</v>
      </c>
      <c r="D247" s="1">
        <v>0.67669199999999996</v>
      </c>
      <c r="E247" s="1">
        <v>4</v>
      </c>
      <c r="F247" s="1" t="s">
        <v>13</v>
      </c>
      <c r="G247" s="2" t="s">
        <v>15</v>
      </c>
      <c r="H247" s="2" t="s">
        <v>11</v>
      </c>
    </row>
    <row r="248" spans="1:8" x14ac:dyDescent="0.25">
      <c r="A248" s="10" t="s">
        <v>17</v>
      </c>
      <c r="B248" s="1">
        <v>0.70748299999999997</v>
      </c>
      <c r="C248" s="1">
        <v>0.70748299999999997</v>
      </c>
      <c r="D248" s="1">
        <v>0.70748299999999997</v>
      </c>
      <c r="E248" s="1">
        <v>4</v>
      </c>
      <c r="F248" s="1" t="s">
        <v>13</v>
      </c>
      <c r="G248" s="2" t="s">
        <v>15</v>
      </c>
      <c r="H248" s="2" t="s">
        <v>11</v>
      </c>
    </row>
    <row r="251" spans="1:8" x14ac:dyDescent="0.25">
      <c r="A251" s="10" t="s">
        <v>0</v>
      </c>
      <c r="B251" s="1">
        <v>0.66792499999999999</v>
      </c>
      <c r="C251" s="1">
        <v>0.84486899999999998</v>
      </c>
      <c r="D251" s="1">
        <v>0.74604800000000004</v>
      </c>
      <c r="E251" s="1">
        <v>5</v>
      </c>
      <c r="F251" s="1" t="s">
        <v>13</v>
      </c>
      <c r="G251" s="2" t="s">
        <v>15</v>
      </c>
      <c r="H251" s="2" t="s">
        <v>11</v>
      </c>
    </row>
    <row r="252" spans="1:8" x14ac:dyDescent="0.25">
      <c r="A252" s="10" t="s">
        <v>1</v>
      </c>
      <c r="B252" s="1">
        <v>0.81534099999999998</v>
      </c>
      <c r="C252" s="1">
        <v>0.61987000000000003</v>
      </c>
      <c r="D252" s="1">
        <v>0.70429399999999998</v>
      </c>
      <c r="E252" s="1">
        <v>5</v>
      </c>
      <c r="F252" s="1" t="s">
        <v>13</v>
      </c>
      <c r="G252" s="2" t="s">
        <v>15</v>
      </c>
      <c r="H252" s="2" t="s">
        <v>11</v>
      </c>
    </row>
    <row r="253" spans="1:8" x14ac:dyDescent="0.25">
      <c r="A253" s="10" t="s">
        <v>17</v>
      </c>
      <c r="B253" s="1">
        <v>0.72675699999999999</v>
      </c>
      <c r="C253" s="1">
        <v>0.72675699999999999</v>
      </c>
      <c r="D253" s="1">
        <v>0.72675699999999999</v>
      </c>
      <c r="E253" s="1">
        <v>5</v>
      </c>
      <c r="F253" s="1" t="s">
        <v>13</v>
      </c>
      <c r="G253" s="2" t="s">
        <v>15</v>
      </c>
      <c r="H253" s="2" t="s">
        <v>11</v>
      </c>
    </row>
    <row r="257" spans="1:13" ht="15.75" thickBot="1" x14ac:dyDescent="0.3">
      <c r="K257" s="11" t="s">
        <v>18</v>
      </c>
      <c r="L257" s="11" t="s">
        <v>19</v>
      </c>
      <c r="M257" s="11" t="s">
        <v>20</v>
      </c>
    </row>
    <row r="258" spans="1:13" ht="15.75" thickTop="1" x14ac:dyDescent="0.25">
      <c r="B258" s="4" t="s">
        <v>18</v>
      </c>
      <c r="C258" s="4" t="s">
        <v>19</v>
      </c>
      <c r="D258" s="4" t="s">
        <v>20</v>
      </c>
      <c r="E258" s="4" t="s">
        <v>6</v>
      </c>
      <c r="F258" s="4" t="s">
        <v>3</v>
      </c>
      <c r="G258" s="5" t="s">
        <v>4</v>
      </c>
      <c r="H258" s="5" t="s">
        <v>7</v>
      </c>
      <c r="J258" s="6">
        <v>0</v>
      </c>
      <c r="K258" s="1">
        <f t="shared" ref="K258:M260" si="10">(B259+B264+B269+B274+B279)/5</f>
        <v>0.91650799999999999</v>
      </c>
      <c r="L258" s="1">
        <f t="shared" si="10"/>
        <v>0.88480879999999984</v>
      </c>
      <c r="M258" s="1">
        <f t="shared" si="10"/>
        <v>0.90027179999999996</v>
      </c>
    </row>
    <row r="259" spans="1:13" x14ac:dyDescent="0.25">
      <c r="A259" s="10" t="s">
        <v>0</v>
      </c>
      <c r="B259" s="1">
        <v>0.93103400000000003</v>
      </c>
      <c r="C259" s="1">
        <v>0.868892</v>
      </c>
      <c r="D259" s="1">
        <v>0.89888999999999997</v>
      </c>
      <c r="E259" s="1">
        <v>1</v>
      </c>
      <c r="F259" s="1" t="s">
        <v>14</v>
      </c>
      <c r="G259" s="2" t="s">
        <v>15</v>
      </c>
      <c r="H259" s="2" t="s">
        <v>8</v>
      </c>
      <c r="J259" s="7">
        <v>1</v>
      </c>
      <c r="K259" s="1">
        <f t="shared" si="10"/>
        <v>0.89889960000000002</v>
      </c>
      <c r="L259" s="1">
        <f t="shared" si="10"/>
        <v>0.92674500000000004</v>
      </c>
      <c r="M259" s="1">
        <f t="shared" si="10"/>
        <v>0.9125316</v>
      </c>
    </row>
    <row r="260" spans="1:13" x14ac:dyDescent="0.25">
      <c r="A260" s="10" t="s">
        <v>1</v>
      </c>
      <c r="B260" s="1">
        <v>0.887984</v>
      </c>
      <c r="C260" s="1">
        <v>0.94168499999999999</v>
      </c>
      <c r="D260" s="1">
        <v>0.91404600000000003</v>
      </c>
      <c r="E260" s="1">
        <v>1</v>
      </c>
      <c r="F260" s="1" t="s">
        <v>14</v>
      </c>
      <c r="G260" s="2" t="s">
        <v>15</v>
      </c>
      <c r="H260" s="2" t="s">
        <v>8</v>
      </c>
      <c r="J260" s="6" t="s">
        <v>17</v>
      </c>
      <c r="K260" s="1">
        <f t="shared" si="10"/>
        <v>0.90681319999999987</v>
      </c>
      <c r="L260" s="1">
        <f t="shared" si="10"/>
        <v>0.90681319999999987</v>
      </c>
      <c r="M260" s="1">
        <f t="shared" si="10"/>
        <v>0.90681319999999987</v>
      </c>
    </row>
    <row r="261" spans="1:13" x14ac:dyDescent="0.25">
      <c r="A261" s="10" t="s">
        <v>17</v>
      </c>
      <c r="B261" s="1">
        <v>0.90708200000000005</v>
      </c>
      <c r="C261" s="1">
        <v>0.90708200000000005</v>
      </c>
      <c r="D261" s="1">
        <v>0.90708200000000005</v>
      </c>
      <c r="E261" s="1">
        <v>1</v>
      </c>
      <c r="F261" s="1" t="s">
        <v>14</v>
      </c>
      <c r="G261" s="2" t="s">
        <v>15</v>
      </c>
      <c r="H261" s="2" t="s">
        <v>8</v>
      </c>
      <c r="J261" s="6"/>
    </row>
    <row r="264" spans="1:13" x14ac:dyDescent="0.25">
      <c r="A264" s="10" t="s">
        <v>0</v>
      </c>
      <c r="B264" s="1">
        <v>0.90808800000000001</v>
      </c>
      <c r="C264" s="1">
        <v>0.88319400000000003</v>
      </c>
      <c r="D264" s="1">
        <v>0.89546800000000004</v>
      </c>
      <c r="E264" s="1">
        <v>2</v>
      </c>
      <c r="F264" s="1" t="s">
        <v>14</v>
      </c>
      <c r="G264" s="2" t="s">
        <v>15</v>
      </c>
      <c r="H264" s="2" t="s">
        <v>8</v>
      </c>
    </row>
    <row r="265" spans="1:13" x14ac:dyDescent="0.25">
      <c r="A265" s="10" t="s">
        <v>1</v>
      </c>
      <c r="B265" s="1">
        <v>0.89662399999999998</v>
      </c>
      <c r="C265" s="1">
        <v>0.91891900000000004</v>
      </c>
      <c r="D265" s="1">
        <v>0.90763499999999997</v>
      </c>
      <c r="E265" s="1">
        <v>2</v>
      </c>
      <c r="F265" s="1" t="s">
        <v>14</v>
      </c>
      <c r="G265" s="2" t="s">
        <v>15</v>
      </c>
      <c r="H265" s="2" t="s">
        <v>8</v>
      </c>
    </row>
    <row r="266" spans="1:13" x14ac:dyDescent="0.25">
      <c r="A266" s="10" t="s">
        <v>17</v>
      </c>
      <c r="B266" s="1">
        <v>0.90192700000000003</v>
      </c>
      <c r="C266" s="1">
        <v>0.90192700000000003</v>
      </c>
      <c r="D266" s="1">
        <v>0.90192700000000003</v>
      </c>
      <c r="E266" s="1">
        <v>2</v>
      </c>
      <c r="F266" s="1" t="s">
        <v>14</v>
      </c>
      <c r="G266" s="2" t="s">
        <v>15</v>
      </c>
      <c r="H266" s="2" t="s">
        <v>8</v>
      </c>
    </row>
    <row r="269" spans="1:13" x14ac:dyDescent="0.25">
      <c r="A269" s="10" t="s">
        <v>0</v>
      </c>
      <c r="B269" s="1">
        <v>0.90083599999999997</v>
      </c>
      <c r="C269" s="1">
        <v>0.89868899999999996</v>
      </c>
      <c r="D269" s="1">
        <v>0.89976100000000003</v>
      </c>
      <c r="E269" s="1">
        <v>3</v>
      </c>
      <c r="F269" s="1" t="s">
        <v>14</v>
      </c>
      <c r="G269" s="2" t="s">
        <v>15</v>
      </c>
      <c r="H269" s="2" t="s">
        <v>8</v>
      </c>
    </row>
    <row r="270" spans="1:13" x14ac:dyDescent="0.25">
      <c r="A270" s="10" t="s">
        <v>1</v>
      </c>
      <c r="B270" s="1">
        <v>0.90830599999999995</v>
      </c>
      <c r="C270" s="1">
        <v>0.91027000000000002</v>
      </c>
      <c r="D270" s="1">
        <v>0.90928699999999996</v>
      </c>
      <c r="E270" s="1">
        <v>3</v>
      </c>
      <c r="F270" s="1" t="s">
        <v>14</v>
      </c>
      <c r="G270" s="2" t="s">
        <v>15</v>
      </c>
      <c r="H270" s="2" t="s">
        <v>8</v>
      </c>
    </row>
    <row r="271" spans="1:13" x14ac:dyDescent="0.25">
      <c r="A271" s="10" t="s">
        <v>17</v>
      </c>
      <c r="B271" s="1">
        <v>0.90476199999999996</v>
      </c>
      <c r="C271" s="1">
        <v>0.90476199999999996</v>
      </c>
      <c r="D271" s="1">
        <v>0.90476199999999996</v>
      </c>
      <c r="E271" s="1">
        <v>3</v>
      </c>
      <c r="F271" s="1" t="s">
        <v>14</v>
      </c>
      <c r="G271" s="2" t="s">
        <v>15</v>
      </c>
      <c r="H271" s="2" t="s">
        <v>8</v>
      </c>
    </row>
    <row r="274" spans="1:13" x14ac:dyDescent="0.25">
      <c r="A274" s="10" t="s">
        <v>0</v>
      </c>
      <c r="B274" s="1">
        <v>0.92509399999999997</v>
      </c>
      <c r="C274" s="1">
        <v>0.88424800000000003</v>
      </c>
      <c r="D274" s="1">
        <v>0.90420999999999996</v>
      </c>
      <c r="E274" s="1">
        <v>4</v>
      </c>
      <c r="F274" s="1" t="s">
        <v>14</v>
      </c>
      <c r="G274" s="2" t="s">
        <v>15</v>
      </c>
      <c r="H274" s="2" t="s">
        <v>8</v>
      </c>
    </row>
    <row r="275" spans="1:13" x14ac:dyDescent="0.25">
      <c r="A275" s="10" t="s">
        <v>1</v>
      </c>
      <c r="B275" s="1">
        <v>0.89927299999999999</v>
      </c>
      <c r="C275" s="1">
        <v>0.93520499999999995</v>
      </c>
      <c r="D275" s="1">
        <v>0.91688700000000001</v>
      </c>
      <c r="E275" s="1">
        <v>4</v>
      </c>
      <c r="F275" s="1" t="s">
        <v>14</v>
      </c>
      <c r="G275" s="2" t="s">
        <v>15</v>
      </c>
      <c r="H275" s="2" t="s">
        <v>8</v>
      </c>
    </row>
    <row r="276" spans="1:13" x14ac:dyDescent="0.25">
      <c r="A276" s="10" t="s">
        <v>17</v>
      </c>
      <c r="B276" s="1">
        <v>0.91099799999999997</v>
      </c>
      <c r="C276" s="1">
        <v>0.91099799999999997</v>
      </c>
      <c r="D276" s="1">
        <v>0.91099799999999997</v>
      </c>
      <c r="E276" s="1">
        <v>4</v>
      </c>
      <c r="F276" s="1" t="s">
        <v>14</v>
      </c>
      <c r="G276" s="2" t="s">
        <v>15</v>
      </c>
      <c r="H276" s="2" t="s">
        <v>8</v>
      </c>
    </row>
    <row r="279" spans="1:13" x14ac:dyDescent="0.25">
      <c r="A279" s="10" t="s">
        <v>0</v>
      </c>
      <c r="B279" s="1">
        <v>0.91748799999999997</v>
      </c>
      <c r="C279" s="1">
        <v>0.88902099999999995</v>
      </c>
      <c r="D279" s="1">
        <v>0.90303</v>
      </c>
      <c r="E279" s="1">
        <v>5</v>
      </c>
      <c r="F279" s="1" t="s">
        <v>14</v>
      </c>
      <c r="G279" s="2" t="s">
        <v>15</v>
      </c>
      <c r="H279" s="2" t="s">
        <v>8</v>
      </c>
    </row>
    <row r="280" spans="1:13" x14ac:dyDescent="0.25">
      <c r="A280" s="10" t="s">
        <v>1</v>
      </c>
      <c r="B280" s="1">
        <v>0.90231099999999997</v>
      </c>
      <c r="C280" s="1">
        <v>0.92764599999999997</v>
      </c>
      <c r="D280" s="1">
        <v>0.91480300000000003</v>
      </c>
      <c r="E280" s="1">
        <v>5</v>
      </c>
      <c r="F280" s="1" t="s">
        <v>14</v>
      </c>
      <c r="G280" s="2" t="s">
        <v>15</v>
      </c>
      <c r="H280" s="2" t="s">
        <v>8</v>
      </c>
    </row>
    <row r="281" spans="1:13" x14ac:dyDescent="0.25">
      <c r="A281" s="10" t="s">
        <v>17</v>
      </c>
      <c r="B281" s="1">
        <v>0.90929700000000002</v>
      </c>
      <c r="C281" s="1">
        <v>0.90929700000000002</v>
      </c>
      <c r="D281" s="1">
        <v>0.90929700000000002</v>
      </c>
      <c r="E281" s="1">
        <v>5</v>
      </c>
      <c r="F281" s="1" t="s">
        <v>14</v>
      </c>
      <c r="G281" s="2" t="s">
        <v>15</v>
      </c>
      <c r="H281" s="2" t="s">
        <v>8</v>
      </c>
    </row>
    <row r="282" spans="1:13" ht="15.75" thickBot="1" x14ac:dyDescent="0.3">
      <c r="K282" s="11" t="s">
        <v>18</v>
      </c>
      <c r="L282" s="11" t="s">
        <v>19</v>
      </c>
      <c r="M282" s="11" t="s">
        <v>20</v>
      </c>
    </row>
    <row r="283" spans="1:13" ht="15.75" thickTop="1" x14ac:dyDescent="0.25">
      <c r="J283" s="6">
        <v>0</v>
      </c>
      <c r="K283" s="1">
        <f t="shared" ref="K283:M285" si="11">(B284+B289+B294+B299+B304)/5</f>
        <v>0.9268360000000001</v>
      </c>
      <c r="L283" s="1">
        <f t="shared" si="11"/>
        <v>0.90078780000000003</v>
      </c>
      <c r="M283" s="1">
        <f t="shared" si="11"/>
        <v>0.91355059999999999</v>
      </c>
    </row>
    <row r="284" spans="1:13" x14ac:dyDescent="0.25">
      <c r="A284" s="10" t="s">
        <v>0</v>
      </c>
      <c r="B284" s="1">
        <v>0.94184599999999996</v>
      </c>
      <c r="C284" s="1">
        <v>0.88796200000000003</v>
      </c>
      <c r="D284" s="1">
        <v>0.91410999999999998</v>
      </c>
      <c r="E284" s="1">
        <v>1</v>
      </c>
      <c r="F284" s="1" t="s">
        <v>14</v>
      </c>
      <c r="G284" s="2" t="s">
        <v>15</v>
      </c>
      <c r="H284" s="2" t="s">
        <v>12</v>
      </c>
      <c r="J284" s="7">
        <v>1</v>
      </c>
      <c r="K284" s="1">
        <f t="shared" si="11"/>
        <v>0.9123924000000001</v>
      </c>
      <c r="L284" s="1">
        <f t="shared" si="11"/>
        <v>0.935388</v>
      </c>
      <c r="M284" s="1">
        <f t="shared" si="11"/>
        <v>0.92369160000000006</v>
      </c>
    </row>
    <row r="285" spans="1:13" x14ac:dyDescent="0.25">
      <c r="A285" s="10" t="s">
        <v>1</v>
      </c>
      <c r="B285" s="1">
        <v>0.90349100000000004</v>
      </c>
      <c r="C285" s="1">
        <v>0.95032399999999995</v>
      </c>
      <c r="D285" s="1">
        <v>0.92631600000000003</v>
      </c>
      <c r="E285" s="1">
        <v>1</v>
      </c>
      <c r="F285" s="1" t="s">
        <v>14</v>
      </c>
      <c r="G285" s="2" t="s">
        <v>15</v>
      </c>
      <c r="H285" s="2" t="s">
        <v>12</v>
      </c>
      <c r="J285" s="6" t="s">
        <v>17</v>
      </c>
      <c r="K285" s="1">
        <f t="shared" si="11"/>
        <v>0.91894360000000008</v>
      </c>
      <c r="L285" s="1">
        <f t="shared" si="11"/>
        <v>0.91894360000000008</v>
      </c>
      <c r="M285" s="1">
        <f t="shared" si="11"/>
        <v>0.91894360000000008</v>
      </c>
    </row>
    <row r="286" spans="1:13" x14ac:dyDescent="0.25">
      <c r="A286" s="10" t="s">
        <v>17</v>
      </c>
      <c r="B286" s="1">
        <v>0.92068000000000005</v>
      </c>
      <c r="C286" s="1">
        <v>0.92068000000000005</v>
      </c>
      <c r="D286" s="1">
        <v>0.92068000000000005</v>
      </c>
      <c r="E286" s="1">
        <v>1</v>
      </c>
      <c r="F286" s="1" t="s">
        <v>14</v>
      </c>
      <c r="G286" s="2" t="s">
        <v>15</v>
      </c>
      <c r="H286" s="2" t="s">
        <v>12</v>
      </c>
      <c r="J286" s="6"/>
    </row>
    <row r="289" spans="1:8" x14ac:dyDescent="0.25">
      <c r="A289" s="10" t="s">
        <v>0</v>
      </c>
      <c r="B289" s="1">
        <v>0.91898400000000002</v>
      </c>
      <c r="C289" s="1">
        <v>0.90583999999999998</v>
      </c>
      <c r="D289" s="1">
        <v>0.91236499999999998</v>
      </c>
      <c r="E289" s="1">
        <v>2</v>
      </c>
      <c r="F289" s="1" t="s">
        <v>14</v>
      </c>
      <c r="G289" s="2" t="s">
        <v>15</v>
      </c>
      <c r="H289" s="2" t="s">
        <v>12</v>
      </c>
    </row>
    <row r="290" spans="1:8" x14ac:dyDescent="0.25">
      <c r="A290" s="10" t="s">
        <v>1</v>
      </c>
      <c r="B290" s="1">
        <v>0.91568799999999995</v>
      </c>
      <c r="C290" s="1">
        <v>0.92756799999999995</v>
      </c>
      <c r="D290" s="1">
        <v>0.92159000000000002</v>
      </c>
      <c r="E290" s="1">
        <v>2</v>
      </c>
      <c r="F290" s="1" t="s">
        <v>14</v>
      </c>
      <c r="G290" s="2" t="s">
        <v>15</v>
      </c>
      <c r="H290" s="2" t="s">
        <v>12</v>
      </c>
    </row>
    <row r="291" spans="1:8" x14ac:dyDescent="0.25">
      <c r="A291" s="10" t="s">
        <v>17</v>
      </c>
      <c r="B291" s="1">
        <v>0.91723399999999999</v>
      </c>
      <c r="C291" s="1">
        <v>0.91723399999999999</v>
      </c>
      <c r="D291" s="1">
        <v>0.91723399999999999</v>
      </c>
      <c r="E291" s="1">
        <v>2</v>
      </c>
      <c r="F291" s="1" t="s">
        <v>14</v>
      </c>
      <c r="G291" s="2" t="s">
        <v>15</v>
      </c>
      <c r="H291" s="2" t="s">
        <v>12</v>
      </c>
    </row>
    <row r="294" spans="1:8" x14ac:dyDescent="0.25">
      <c r="A294" s="10" t="s">
        <v>0</v>
      </c>
      <c r="B294" s="1">
        <v>0.91007199999999999</v>
      </c>
      <c r="C294" s="1">
        <v>0.90464800000000001</v>
      </c>
      <c r="D294" s="1">
        <v>0.90735200000000005</v>
      </c>
      <c r="E294" s="1">
        <v>3</v>
      </c>
      <c r="F294" s="1" t="s">
        <v>14</v>
      </c>
      <c r="G294" s="2" t="s">
        <v>15</v>
      </c>
      <c r="H294" s="2" t="s">
        <v>12</v>
      </c>
    </row>
    <row r="295" spans="1:8" x14ac:dyDescent="0.25">
      <c r="A295" s="10" t="s">
        <v>1</v>
      </c>
      <c r="B295" s="1">
        <v>0.91397799999999996</v>
      </c>
      <c r="C295" s="1">
        <v>0.91891900000000004</v>
      </c>
      <c r="D295" s="1">
        <v>0.91644199999999998</v>
      </c>
      <c r="E295" s="1">
        <v>3</v>
      </c>
      <c r="F295" s="1" t="s">
        <v>14</v>
      </c>
      <c r="G295" s="2" t="s">
        <v>15</v>
      </c>
      <c r="H295" s="2" t="s">
        <v>12</v>
      </c>
    </row>
    <row r="296" spans="1:8" x14ac:dyDescent="0.25">
      <c r="A296" s="10" t="s">
        <v>17</v>
      </c>
      <c r="B296" s="1">
        <v>0.91213200000000005</v>
      </c>
      <c r="C296" s="1">
        <v>0.91213200000000005</v>
      </c>
      <c r="D296" s="1">
        <v>0.91213200000000005</v>
      </c>
      <c r="E296" s="1">
        <v>3</v>
      </c>
      <c r="F296" s="1" t="s">
        <v>14</v>
      </c>
      <c r="G296" s="2" t="s">
        <v>15</v>
      </c>
      <c r="H296" s="2" t="s">
        <v>12</v>
      </c>
    </row>
    <row r="299" spans="1:8" x14ac:dyDescent="0.25">
      <c r="A299" s="10" t="s">
        <v>0</v>
      </c>
      <c r="B299" s="1">
        <v>0.92715999999999998</v>
      </c>
      <c r="C299" s="1">
        <v>0.89618100000000001</v>
      </c>
      <c r="D299" s="1">
        <v>0.911408</v>
      </c>
      <c r="E299" s="1">
        <v>4</v>
      </c>
      <c r="F299" s="1" t="s">
        <v>14</v>
      </c>
      <c r="G299" s="2" t="s">
        <v>15</v>
      </c>
      <c r="H299" s="2" t="s">
        <v>12</v>
      </c>
    </row>
    <row r="300" spans="1:8" x14ac:dyDescent="0.25">
      <c r="A300" s="10" t="s">
        <v>1</v>
      </c>
      <c r="B300" s="1">
        <v>0.90880499999999997</v>
      </c>
      <c r="C300" s="1">
        <v>0.93628500000000003</v>
      </c>
      <c r="D300" s="1">
        <v>0.92234000000000005</v>
      </c>
      <c r="E300" s="1">
        <v>4</v>
      </c>
      <c r="F300" s="1" t="s">
        <v>14</v>
      </c>
      <c r="G300" s="2" t="s">
        <v>15</v>
      </c>
      <c r="H300" s="2" t="s">
        <v>12</v>
      </c>
    </row>
    <row r="301" spans="1:8" x14ac:dyDescent="0.25">
      <c r="A301" s="10" t="s">
        <v>17</v>
      </c>
      <c r="B301" s="1">
        <v>0.91723399999999999</v>
      </c>
      <c r="C301" s="1">
        <v>0.91723399999999999</v>
      </c>
      <c r="D301" s="1">
        <v>0.91723399999999999</v>
      </c>
      <c r="E301" s="1">
        <v>4</v>
      </c>
      <c r="F301" s="1" t="s">
        <v>14</v>
      </c>
      <c r="G301" s="2" t="s">
        <v>15</v>
      </c>
      <c r="H301" s="2" t="s">
        <v>12</v>
      </c>
    </row>
    <row r="304" spans="1:8" x14ac:dyDescent="0.25">
      <c r="A304" s="10" t="s">
        <v>0</v>
      </c>
      <c r="B304" s="1">
        <v>0.93611800000000001</v>
      </c>
      <c r="C304" s="1">
        <v>0.90930800000000001</v>
      </c>
      <c r="D304" s="1">
        <v>0.92251799999999995</v>
      </c>
      <c r="E304" s="1">
        <v>5</v>
      </c>
      <c r="F304" s="1" t="s">
        <v>14</v>
      </c>
      <c r="G304" s="2" t="s">
        <v>15</v>
      </c>
      <c r="H304" s="2" t="s">
        <v>12</v>
      </c>
    </row>
    <row r="305" spans="1:13" x14ac:dyDescent="0.25">
      <c r="A305" s="10" t="s">
        <v>1</v>
      </c>
      <c r="B305" s="1">
        <v>0.92</v>
      </c>
      <c r="C305" s="1">
        <v>0.94384400000000002</v>
      </c>
      <c r="D305" s="1">
        <v>0.93176999999999999</v>
      </c>
      <c r="E305" s="1">
        <v>5</v>
      </c>
      <c r="F305" s="1" t="s">
        <v>14</v>
      </c>
      <c r="G305" s="2" t="s">
        <v>15</v>
      </c>
      <c r="H305" s="2" t="s">
        <v>12</v>
      </c>
    </row>
    <row r="306" spans="1:13" x14ac:dyDescent="0.25">
      <c r="A306" s="10" t="s">
        <v>17</v>
      </c>
      <c r="B306" s="1">
        <v>0.92743799999999998</v>
      </c>
      <c r="C306" s="1">
        <v>0.92743799999999998</v>
      </c>
      <c r="D306" s="1">
        <v>0.92743799999999998</v>
      </c>
      <c r="E306" s="1">
        <v>5</v>
      </c>
      <c r="F306" s="1" t="s">
        <v>14</v>
      </c>
      <c r="G306" s="2" t="s">
        <v>15</v>
      </c>
      <c r="H306" s="2" t="s">
        <v>12</v>
      </c>
    </row>
    <row r="307" spans="1:13" ht="15.75" thickBot="1" x14ac:dyDescent="0.3">
      <c r="K307" s="11" t="s">
        <v>18</v>
      </c>
      <c r="L307" s="11" t="s">
        <v>19</v>
      </c>
      <c r="M307" s="11" t="s">
        <v>20</v>
      </c>
    </row>
    <row r="308" spans="1:13" ht="15.75" thickTop="1" x14ac:dyDescent="0.25">
      <c r="J308" s="6">
        <v>0</v>
      </c>
      <c r="K308" s="1">
        <f t="shared" ref="K308:M310" si="12">(B309+B314+B319+B324+B329)/5</f>
        <v>0.92554000000000003</v>
      </c>
      <c r="L308" s="1">
        <f t="shared" si="12"/>
        <v>0.89673320000000012</v>
      </c>
      <c r="M308" s="1">
        <f t="shared" si="12"/>
        <v>0.91086220000000007</v>
      </c>
    </row>
    <row r="309" spans="1:13" x14ac:dyDescent="0.25">
      <c r="A309" s="10" t="s">
        <v>0</v>
      </c>
      <c r="B309" s="1">
        <v>0.93820899999999996</v>
      </c>
      <c r="C309" s="1">
        <v>0.88676999999999995</v>
      </c>
      <c r="D309" s="1">
        <v>0.91176500000000005</v>
      </c>
      <c r="E309" s="1">
        <v>1</v>
      </c>
      <c r="F309" s="1" t="s">
        <v>14</v>
      </c>
      <c r="G309" s="2" t="s">
        <v>15</v>
      </c>
      <c r="H309" s="2" t="s">
        <v>9</v>
      </c>
      <c r="J309" s="7">
        <v>1</v>
      </c>
      <c r="K309" s="1">
        <f t="shared" si="12"/>
        <v>0.90903659999999997</v>
      </c>
      <c r="L309" s="1">
        <f t="shared" si="12"/>
        <v>0.93452540000000006</v>
      </c>
      <c r="M309" s="1">
        <f t="shared" si="12"/>
        <v>0.92157080000000013</v>
      </c>
    </row>
    <row r="310" spans="1:13" x14ac:dyDescent="0.25">
      <c r="A310" s="10" t="s">
        <v>1</v>
      </c>
      <c r="B310" s="1">
        <v>0.90226300000000004</v>
      </c>
      <c r="C310" s="1">
        <v>0.94708400000000004</v>
      </c>
      <c r="D310" s="1">
        <v>0.92413100000000004</v>
      </c>
      <c r="E310" s="1">
        <v>1</v>
      </c>
      <c r="F310" s="1" t="s">
        <v>14</v>
      </c>
      <c r="G310" s="2" t="s">
        <v>15</v>
      </c>
      <c r="H310" s="2" t="s">
        <v>9</v>
      </c>
      <c r="J310" s="6" t="s">
        <v>17</v>
      </c>
      <c r="K310" s="1">
        <f t="shared" si="12"/>
        <v>0.91656260000000001</v>
      </c>
      <c r="L310" s="1">
        <f t="shared" si="12"/>
        <v>0.91656260000000001</v>
      </c>
      <c r="M310" s="1">
        <f t="shared" si="12"/>
        <v>0.91656260000000001</v>
      </c>
    </row>
    <row r="311" spans="1:13" x14ac:dyDescent="0.25">
      <c r="A311" s="10" t="s">
        <v>17</v>
      </c>
      <c r="B311" s="1">
        <v>0.91841399999999995</v>
      </c>
      <c r="C311" s="1">
        <v>0.91841399999999995</v>
      </c>
      <c r="D311" s="1">
        <v>0.91841399999999995</v>
      </c>
      <c r="E311" s="1">
        <v>1</v>
      </c>
      <c r="F311" s="1" t="s">
        <v>14</v>
      </c>
      <c r="G311" s="2" t="s">
        <v>15</v>
      </c>
      <c r="H311" s="2" t="s">
        <v>9</v>
      </c>
      <c r="J311" s="6"/>
    </row>
    <row r="314" spans="1:13" x14ac:dyDescent="0.25">
      <c r="A314" s="10" t="s">
        <v>0</v>
      </c>
      <c r="B314" s="1">
        <v>0.91525400000000001</v>
      </c>
      <c r="C314" s="1">
        <v>0.90107300000000001</v>
      </c>
      <c r="D314" s="1">
        <v>0.90810800000000003</v>
      </c>
      <c r="E314" s="1">
        <v>2</v>
      </c>
      <c r="F314" s="1" t="s">
        <v>14</v>
      </c>
      <c r="G314" s="2" t="s">
        <v>15</v>
      </c>
      <c r="H314" s="2" t="s">
        <v>9</v>
      </c>
    </row>
    <row r="315" spans="1:13" x14ac:dyDescent="0.25">
      <c r="A315" s="10" t="s">
        <v>1</v>
      </c>
      <c r="B315" s="1">
        <v>0.91151400000000005</v>
      </c>
      <c r="C315" s="1">
        <v>0.92432400000000003</v>
      </c>
      <c r="D315" s="1">
        <v>0.91787399999999997</v>
      </c>
      <c r="E315" s="1">
        <v>2</v>
      </c>
      <c r="F315" s="1" t="s">
        <v>14</v>
      </c>
      <c r="G315" s="2" t="s">
        <v>15</v>
      </c>
      <c r="H315" s="2" t="s">
        <v>9</v>
      </c>
    </row>
    <row r="316" spans="1:13" x14ac:dyDescent="0.25">
      <c r="A316" s="10" t="s">
        <v>17</v>
      </c>
      <c r="B316" s="1">
        <v>0.91326499999999999</v>
      </c>
      <c r="C316" s="1">
        <v>0.91326499999999999</v>
      </c>
      <c r="D316" s="1">
        <v>0.91326499999999999</v>
      </c>
      <c r="E316" s="1">
        <v>2</v>
      </c>
      <c r="F316" s="1" t="s">
        <v>14</v>
      </c>
      <c r="G316" s="2" t="s">
        <v>15</v>
      </c>
      <c r="H316" s="2" t="s">
        <v>9</v>
      </c>
    </row>
    <row r="319" spans="1:13" x14ac:dyDescent="0.25">
      <c r="A319" s="10" t="s">
        <v>0</v>
      </c>
      <c r="B319" s="1">
        <v>0.91961000000000004</v>
      </c>
      <c r="C319" s="1">
        <v>0.89988100000000004</v>
      </c>
      <c r="D319" s="1">
        <v>0.90963899999999998</v>
      </c>
      <c r="E319" s="1">
        <v>3</v>
      </c>
      <c r="F319" s="1" t="s">
        <v>14</v>
      </c>
      <c r="G319" s="2" t="s">
        <v>15</v>
      </c>
      <c r="H319" s="2" t="s">
        <v>9</v>
      </c>
    </row>
    <row r="320" spans="1:13" x14ac:dyDescent="0.25">
      <c r="A320" s="10" t="s">
        <v>1</v>
      </c>
      <c r="B320" s="1">
        <v>0.91092300000000004</v>
      </c>
      <c r="C320" s="1">
        <v>0.92864899999999995</v>
      </c>
      <c r="D320" s="1">
        <v>0.91969999999999996</v>
      </c>
      <c r="E320" s="1">
        <v>3</v>
      </c>
      <c r="F320" s="1" t="s">
        <v>14</v>
      </c>
      <c r="G320" s="2" t="s">
        <v>15</v>
      </c>
      <c r="H320" s="2" t="s">
        <v>9</v>
      </c>
    </row>
    <row r="321" spans="1:13" x14ac:dyDescent="0.25">
      <c r="A321" s="10" t="s">
        <v>17</v>
      </c>
      <c r="B321" s="1">
        <v>0.91496599999999995</v>
      </c>
      <c r="C321" s="1">
        <v>0.91496599999999995</v>
      </c>
      <c r="D321" s="1">
        <v>0.91496599999999995</v>
      </c>
      <c r="E321" s="1">
        <v>3</v>
      </c>
      <c r="F321" s="1" t="s">
        <v>14</v>
      </c>
      <c r="G321" s="2" t="s">
        <v>15</v>
      </c>
      <c r="H321" s="2" t="s">
        <v>9</v>
      </c>
    </row>
    <row r="324" spans="1:13" x14ac:dyDescent="0.25">
      <c r="A324" s="10" t="s">
        <v>0</v>
      </c>
      <c r="B324" s="1">
        <v>0.92401999999999995</v>
      </c>
      <c r="C324" s="1">
        <v>0.89976100000000003</v>
      </c>
      <c r="D324" s="1">
        <v>0.91172900000000001</v>
      </c>
      <c r="E324" s="1">
        <v>4</v>
      </c>
      <c r="F324" s="1" t="s">
        <v>14</v>
      </c>
      <c r="G324" s="2" t="s">
        <v>15</v>
      </c>
      <c r="H324" s="2" t="s">
        <v>9</v>
      </c>
    </row>
    <row r="325" spans="1:13" x14ac:dyDescent="0.25">
      <c r="A325" s="10" t="s">
        <v>1</v>
      </c>
      <c r="B325" s="1">
        <v>0.91139199999999998</v>
      </c>
      <c r="C325" s="1">
        <v>0.93304500000000001</v>
      </c>
      <c r="D325" s="1">
        <v>0.92209200000000002</v>
      </c>
      <c r="E325" s="1">
        <v>4</v>
      </c>
      <c r="F325" s="1" t="s">
        <v>14</v>
      </c>
      <c r="G325" s="2" t="s">
        <v>15</v>
      </c>
      <c r="H325" s="2" t="s">
        <v>9</v>
      </c>
    </row>
    <row r="326" spans="1:13" x14ac:dyDescent="0.25">
      <c r="A326" s="10" t="s">
        <v>17</v>
      </c>
      <c r="B326" s="1">
        <v>0.91723399999999999</v>
      </c>
      <c r="C326" s="1">
        <v>0.91723399999999999</v>
      </c>
      <c r="D326" s="1">
        <v>0.91723399999999999</v>
      </c>
      <c r="E326" s="1">
        <v>4</v>
      </c>
      <c r="F326" s="1" t="s">
        <v>14</v>
      </c>
      <c r="G326" s="2" t="s">
        <v>15</v>
      </c>
      <c r="H326" s="2" t="s">
        <v>9</v>
      </c>
    </row>
    <row r="329" spans="1:13" x14ac:dyDescent="0.25">
      <c r="A329" s="10" t="s">
        <v>0</v>
      </c>
      <c r="B329" s="1">
        <v>0.93060699999999996</v>
      </c>
      <c r="C329" s="1">
        <v>0.89618100000000001</v>
      </c>
      <c r="D329" s="1">
        <v>0.91307000000000005</v>
      </c>
      <c r="E329" s="1">
        <v>5</v>
      </c>
      <c r="F329" s="1" t="s">
        <v>14</v>
      </c>
      <c r="G329" s="2" t="s">
        <v>15</v>
      </c>
      <c r="H329" s="2" t="s">
        <v>9</v>
      </c>
    </row>
    <row r="330" spans="1:13" x14ac:dyDescent="0.25">
      <c r="A330" s="10" t="s">
        <v>1</v>
      </c>
      <c r="B330" s="1">
        <v>0.90909099999999998</v>
      </c>
      <c r="C330" s="1">
        <v>0.93952500000000005</v>
      </c>
      <c r="D330" s="1">
        <v>0.92405700000000002</v>
      </c>
      <c r="E330" s="1">
        <v>5</v>
      </c>
      <c r="F330" s="1" t="s">
        <v>14</v>
      </c>
      <c r="G330" s="2" t="s">
        <v>15</v>
      </c>
      <c r="H330" s="2" t="s">
        <v>9</v>
      </c>
    </row>
    <row r="331" spans="1:13" x14ac:dyDescent="0.25">
      <c r="A331" s="10" t="s">
        <v>17</v>
      </c>
      <c r="B331" s="1">
        <v>0.91893400000000003</v>
      </c>
      <c r="C331" s="1">
        <v>0.91893400000000003</v>
      </c>
      <c r="D331" s="1">
        <v>0.91893400000000003</v>
      </c>
      <c r="E331" s="1">
        <v>5</v>
      </c>
      <c r="F331" s="1" t="s">
        <v>14</v>
      </c>
      <c r="G331" s="2" t="s">
        <v>15</v>
      </c>
      <c r="H331" s="2" t="s">
        <v>9</v>
      </c>
    </row>
    <row r="332" spans="1:13" ht="15.75" thickBot="1" x14ac:dyDescent="0.3">
      <c r="K332" s="11" t="s">
        <v>18</v>
      </c>
      <c r="L332" s="11" t="s">
        <v>19</v>
      </c>
      <c r="M332" s="11" t="s">
        <v>20</v>
      </c>
    </row>
    <row r="333" spans="1:13" ht="15.75" thickTop="1" x14ac:dyDescent="0.25">
      <c r="J333" s="6">
        <v>0</v>
      </c>
      <c r="K333" s="1">
        <f t="shared" ref="K333:M335" si="13">(B334+B339+B344+B349+B354)/5</f>
        <v>0.93163079999999998</v>
      </c>
      <c r="L333" s="1">
        <f t="shared" si="13"/>
        <v>0.89768760000000003</v>
      </c>
      <c r="M333" s="1">
        <f t="shared" si="13"/>
        <v>0.91426300000000005</v>
      </c>
    </row>
    <row r="334" spans="1:13" x14ac:dyDescent="0.25">
      <c r="A334" s="10" t="s">
        <v>0</v>
      </c>
      <c r="B334" s="1">
        <v>0.94629200000000002</v>
      </c>
      <c r="C334" s="1">
        <v>0.88200199999999995</v>
      </c>
      <c r="D334" s="1">
        <v>0.91301699999999997</v>
      </c>
      <c r="E334" s="1">
        <v>1</v>
      </c>
      <c r="F334" s="1" t="s">
        <v>14</v>
      </c>
      <c r="G334" s="2" t="s">
        <v>15</v>
      </c>
      <c r="H334" s="2" t="s">
        <v>10</v>
      </c>
      <c r="J334" s="7">
        <v>1</v>
      </c>
      <c r="K334" s="1">
        <f t="shared" si="13"/>
        <v>0.91033739999999985</v>
      </c>
      <c r="L334" s="1">
        <f t="shared" si="13"/>
        <v>0.94014319999999996</v>
      </c>
      <c r="M334" s="1">
        <f t="shared" si="13"/>
        <v>0.92494279999999995</v>
      </c>
    </row>
    <row r="335" spans="1:13" x14ac:dyDescent="0.25">
      <c r="A335" s="10" t="s">
        <v>1</v>
      </c>
      <c r="B335" s="1">
        <v>0.89928799999999998</v>
      </c>
      <c r="C335" s="1">
        <v>0.95464400000000005</v>
      </c>
      <c r="D335" s="1">
        <v>0.92613900000000005</v>
      </c>
      <c r="E335" s="1">
        <v>1</v>
      </c>
      <c r="F335" s="1" t="s">
        <v>14</v>
      </c>
      <c r="G335" s="2" t="s">
        <v>15</v>
      </c>
      <c r="H335" s="2" t="s">
        <v>10</v>
      </c>
      <c r="J335" s="6" t="s">
        <v>17</v>
      </c>
      <c r="K335" s="1">
        <f t="shared" si="13"/>
        <v>0.91996359999999999</v>
      </c>
      <c r="L335" s="1">
        <f t="shared" si="13"/>
        <v>0.91996359999999999</v>
      </c>
      <c r="M335" s="1">
        <f t="shared" si="13"/>
        <v>0.91996359999999999</v>
      </c>
    </row>
    <row r="336" spans="1:13" x14ac:dyDescent="0.25">
      <c r="A336" s="10" t="s">
        <v>17</v>
      </c>
      <c r="B336" s="1">
        <v>0.92011299999999996</v>
      </c>
      <c r="C336" s="1">
        <v>0.92011299999999996</v>
      </c>
      <c r="D336" s="1">
        <v>0.92011299999999996</v>
      </c>
      <c r="E336" s="1">
        <v>1</v>
      </c>
      <c r="F336" s="1" t="s">
        <v>14</v>
      </c>
      <c r="G336" s="2" t="s">
        <v>15</v>
      </c>
      <c r="H336" s="2" t="s">
        <v>10</v>
      </c>
      <c r="J336" s="6"/>
    </row>
    <row r="339" spans="1:8" x14ac:dyDescent="0.25">
      <c r="A339" s="10" t="s">
        <v>0</v>
      </c>
      <c r="B339" s="1">
        <v>0.91868899999999998</v>
      </c>
      <c r="C339" s="1">
        <v>0.90226499999999998</v>
      </c>
      <c r="D339" s="1">
        <v>0.91040299999999996</v>
      </c>
      <c r="E339" s="1">
        <v>2</v>
      </c>
      <c r="F339" s="1" t="s">
        <v>14</v>
      </c>
      <c r="G339" s="2" t="s">
        <v>15</v>
      </c>
      <c r="H339" s="2" t="s">
        <v>10</v>
      </c>
    </row>
    <row r="340" spans="1:8" x14ac:dyDescent="0.25">
      <c r="A340" s="10" t="s">
        <v>1</v>
      </c>
      <c r="B340" s="1">
        <v>0.91276599999999997</v>
      </c>
      <c r="C340" s="1">
        <v>0.92756799999999995</v>
      </c>
      <c r="D340" s="1">
        <v>0.92010700000000001</v>
      </c>
      <c r="E340" s="1">
        <v>2</v>
      </c>
      <c r="F340" s="1" t="s">
        <v>14</v>
      </c>
      <c r="G340" s="2" t="s">
        <v>15</v>
      </c>
      <c r="H340" s="2" t="s">
        <v>10</v>
      </c>
    </row>
    <row r="341" spans="1:8" x14ac:dyDescent="0.25">
      <c r="A341" s="10" t="s">
        <v>17</v>
      </c>
      <c r="B341" s="1">
        <v>0.91553300000000004</v>
      </c>
      <c r="C341" s="1">
        <v>0.91553300000000004</v>
      </c>
      <c r="D341" s="1">
        <v>0.91553300000000004</v>
      </c>
      <c r="E341" s="1">
        <v>2</v>
      </c>
      <c r="F341" s="1" t="s">
        <v>14</v>
      </c>
      <c r="G341" s="2" t="s">
        <v>15</v>
      </c>
      <c r="H341" s="2" t="s">
        <v>10</v>
      </c>
    </row>
    <row r="344" spans="1:8" x14ac:dyDescent="0.25">
      <c r="A344" s="10" t="s">
        <v>0</v>
      </c>
      <c r="B344" s="1">
        <v>0.92674000000000001</v>
      </c>
      <c r="C344" s="1">
        <v>0.90464800000000001</v>
      </c>
      <c r="D344" s="1">
        <v>0.91556099999999996</v>
      </c>
      <c r="E344" s="1">
        <v>3</v>
      </c>
      <c r="F344" s="1" t="s">
        <v>14</v>
      </c>
      <c r="G344" s="2" t="s">
        <v>15</v>
      </c>
      <c r="H344" s="2" t="s">
        <v>10</v>
      </c>
    </row>
    <row r="345" spans="1:8" x14ac:dyDescent="0.25">
      <c r="A345" s="10" t="s">
        <v>1</v>
      </c>
      <c r="B345" s="1">
        <v>0.91534400000000005</v>
      </c>
      <c r="C345" s="1">
        <v>0.93513500000000005</v>
      </c>
      <c r="D345" s="1">
        <v>0.92513400000000001</v>
      </c>
      <c r="E345" s="1">
        <v>3</v>
      </c>
      <c r="F345" s="1" t="s">
        <v>14</v>
      </c>
      <c r="G345" s="2" t="s">
        <v>15</v>
      </c>
      <c r="H345" s="2" t="s">
        <v>10</v>
      </c>
    </row>
    <row r="346" spans="1:8" x14ac:dyDescent="0.25">
      <c r="A346" s="10" t="s">
        <v>17</v>
      </c>
      <c r="B346" s="1">
        <v>0.92063499999999998</v>
      </c>
      <c r="C346" s="1">
        <v>0.92063499999999998</v>
      </c>
      <c r="D346" s="1">
        <v>0.92063499999999998</v>
      </c>
      <c r="E346" s="1">
        <v>3</v>
      </c>
      <c r="F346" s="1" t="s">
        <v>14</v>
      </c>
      <c r="G346" s="2" t="s">
        <v>15</v>
      </c>
      <c r="H346" s="2" t="s">
        <v>10</v>
      </c>
    </row>
    <row r="349" spans="1:8" x14ac:dyDescent="0.25">
      <c r="A349" s="10" t="s">
        <v>0</v>
      </c>
      <c r="B349" s="1">
        <v>0.93882600000000005</v>
      </c>
      <c r="C349" s="1">
        <v>0.89737500000000003</v>
      </c>
      <c r="D349" s="1">
        <v>0.91763300000000003</v>
      </c>
      <c r="E349" s="1">
        <v>4</v>
      </c>
      <c r="F349" s="1" t="s">
        <v>14</v>
      </c>
      <c r="G349" s="2" t="s">
        <v>15</v>
      </c>
      <c r="H349" s="2" t="s">
        <v>10</v>
      </c>
    </row>
    <row r="350" spans="1:8" x14ac:dyDescent="0.25">
      <c r="A350" s="10" t="s">
        <v>1</v>
      </c>
      <c r="B350" s="1">
        <v>0.91069599999999995</v>
      </c>
      <c r="C350" s="1">
        <v>0.94708400000000004</v>
      </c>
      <c r="D350" s="1">
        <v>0.92853399999999997</v>
      </c>
      <c r="E350" s="1">
        <v>4</v>
      </c>
      <c r="F350" s="1" t="s">
        <v>14</v>
      </c>
      <c r="G350" s="2" t="s">
        <v>15</v>
      </c>
      <c r="H350" s="2" t="s">
        <v>10</v>
      </c>
    </row>
    <row r="351" spans="1:8" x14ac:dyDescent="0.25">
      <c r="A351" s="10" t="s">
        <v>17</v>
      </c>
      <c r="B351" s="1">
        <v>0.92346899999999998</v>
      </c>
      <c r="C351" s="1">
        <v>0.92346899999999998</v>
      </c>
      <c r="D351" s="1">
        <v>0.92346899999999998</v>
      </c>
      <c r="E351" s="1">
        <v>4</v>
      </c>
      <c r="F351" s="1" t="s">
        <v>14</v>
      </c>
      <c r="G351" s="2" t="s">
        <v>15</v>
      </c>
      <c r="H351" s="2" t="s">
        <v>10</v>
      </c>
    </row>
    <row r="354" spans="1:13" x14ac:dyDescent="0.25">
      <c r="A354" s="10" t="s">
        <v>0</v>
      </c>
      <c r="B354" s="1">
        <v>0.92760699999999996</v>
      </c>
      <c r="C354" s="1">
        <v>0.90214799999999995</v>
      </c>
      <c r="D354" s="1">
        <v>0.91470099999999999</v>
      </c>
      <c r="E354" s="1">
        <v>5</v>
      </c>
      <c r="F354" s="1" t="s">
        <v>14</v>
      </c>
      <c r="G354" s="2" t="s">
        <v>15</v>
      </c>
      <c r="H354" s="2" t="s">
        <v>10</v>
      </c>
    </row>
    <row r="355" spans="1:13" x14ac:dyDescent="0.25">
      <c r="A355" s="10" t="s">
        <v>1</v>
      </c>
      <c r="B355" s="1">
        <v>0.91359299999999999</v>
      </c>
      <c r="C355" s="1">
        <v>0.93628500000000003</v>
      </c>
      <c r="D355" s="1">
        <v>0.92479999999999996</v>
      </c>
      <c r="E355" s="1">
        <v>5</v>
      </c>
      <c r="F355" s="1" t="s">
        <v>14</v>
      </c>
      <c r="G355" s="2" t="s">
        <v>15</v>
      </c>
      <c r="H355" s="2" t="s">
        <v>10</v>
      </c>
    </row>
    <row r="356" spans="1:13" x14ac:dyDescent="0.25">
      <c r="A356" s="10" t="s">
        <v>17</v>
      </c>
      <c r="B356" s="1">
        <v>0.920068</v>
      </c>
      <c r="C356" s="1">
        <v>0.920068</v>
      </c>
      <c r="D356" s="1">
        <v>0.920068</v>
      </c>
      <c r="E356" s="1">
        <v>5</v>
      </c>
      <c r="F356" s="1" t="s">
        <v>14</v>
      </c>
      <c r="G356" s="2" t="s">
        <v>15</v>
      </c>
      <c r="H356" s="2" t="s">
        <v>10</v>
      </c>
    </row>
    <row r="357" spans="1:13" ht="15.75" thickBot="1" x14ac:dyDescent="0.3">
      <c r="K357" s="11" t="s">
        <v>18</v>
      </c>
      <c r="L357" s="11" t="s">
        <v>19</v>
      </c>
      <c r="M357" s="11" t="s">
        <v>20</v>
      </c>
    </row>
    <row r="358" spans="1:13" ht="15.75" thickTop="1" x14ac:dyDescent="0.25">
      <c r="J358" s="6">
        <v>0</v>
      </c>
      <c r="K358" s="1">
        <f t="shared" ref="K358:M360" si="14">(B359+B364+B369+B374+B379)/5</f>
        <v>0.92341139999999999</v>
      </c>
      <c r="L358" s="1">
        <f t="shared" si="14"/>
        <v>0.89196419999999998</v>
      </c>
      <c r="M358" s="1">
        <f t="shared" si="14"/>
        <v>0.90731660000000003</v>
      </c>
    </row>
    <row r="359" spans="1:13" x14ac:dyDescent="0.25">
      <c r="A359" s="10" t="s">
        <v>0</v>
      </c>
      <c r="B359" s="1">
        <v>0.93846200000000002</v>
      </c>
      <c r="C359" s="1">
        <v>0.87246699999999999</v>
      </c>
      <c r="D359" s="1">
        <v>0.90426200000000001</v>
      </c>
      <c r="E359" s="1">
        <v>1</v>
      </c>
      <c r="F359" s="1" t="s">
        <v>14</v>
      </c>
      <c r="G359" s="2" t="s">
        <v>15</v>
      </c>
      <c r="H359" s="2" t="s">
        <v>11</v>
      </c>
      <c r="J359" s="7">
        <v>1</v>
      </c>
      <c r="K359" s="1">
        <f t="shared" si="14"/>
        <v>0.90515699999999999</v>
      </c>
      <c r="L359" s="1">
        <f t="shared" si="14"/>
        <v>0.93279719999999988</v>
      </c>
      <c r="M359" s="1">
        <f t="shared" si="14"/>
        <v>0.91869980000000007</v>
      </c>
    </row>
    <row r="360" spans="1:13" x14ac:dyDescent="0.25">
      <c r="A360" s="10" t="s">
        <v>1</v>
      </c>
      <c r="B360" s="1">
        <v>0.89137100000000002</v>
      </c>
      <c r="C360" s="1">
        <v>0.94816400000000001</v>
      </c>
      <c r="D360" s="1">
        <v>0.91889100000000001</v>
      </c>
      <c r="E360" s="1">
        <v>1</v>
      </c>
      <c r="F360" s="1" t="s">
        <v>14</v>
      </c>
      <c r="G360" s="2" t="s">
        <v>15</v>
      </c>
      <c r="H360" s="2" t="s">
        <v>11</v>
      </c>
      <c r="J360" s="6" t="s">
        <v>17</v>
      </c>
      <c r="K360" s="1">
        <f t="shared" si="14"/>
        <v>0.91338859999999999</v>
      </c>
      <c r="L360" s="1">
        <f t="shared" si="14"/>
        <v>0.91338859999999999</v>
      </c>
      <c r="M360" s="1">
        <f t="shared" si="14"/>
        <v>0.91338859999999999</v>
      </c>
    </row>
    <row r="361" spans="1:13" x14ac:dyDescent="0.25">
      <c r="A361" s="10" t="s">
        <v>17</v>
      </c>
      <c r="B361" s="1">
        <v>0.91218100000000002</v>
      </c>
      <c r="C361" s="1">
        <v>0.91218100000000002</v>
      </c>
      <c r="D361" s="1">
        <v>0.91218100000000002</v>
      </c>
      <c r="E361" s="1">
        <v>1</v>
      </c>
      <c r="F361" s="1" t="s">
        <v>14</v>
      </c>
      <c r="G361" s="2" t="s">
        <v>15</v>
      </c>
      <c r="H361" s="2" t="s">
        <v>11</v>
      </c>
      <c r="J361" s="6"/>
    </row>
    <row r="364" spans="1:13" x14ac:dyDescent="0.25">
      <c r="A364" s="10" t="s">
        <v>0</v>
      </c>
      <c r="B364" s="1">
        <v>0.91293800000000003</v>
      </c>
      <c r="C364" s="1">
        <v>0.89988100000000004</v>
      </c>
      <c r="D364" s="1">
        <v>0.90636300000000003</v>
      </c>
      <c r="E364" s="1">
        <v>2</v>
      </c>
      <c r="F364" s="1" t="s">
        <v>14</v>
      </c>
      <c r="G364" s="2" t="s">
        <v>15</v>
      </c>
      <c r="H364" s="2" t="s">
        <v>11</v>
      </c>
    </row>
    <row r="365" spans="1:13" x14ac:dyDescent="0.25">
      <c r="A365" s="10" t="s">
        <v>1</v>
      </c>
      <c r="B365" s="1">
        <v>0.91035200000000005</v>
      </c>
      <c r="C365" s="1">
        <v>0.92216200000000004</v>
      </c>
      <c r="D365" s="1">
        <v>0.91621900000000001</v>
      </c>
      <c r="E365" s="1">
        <v>2</v>
      </c>
      <c r="F365" s="1" t="s">
        <v>14</v>
      </c>
      <c r="G365" s="2" t="s">
        <v>15</v>
      </c>
      <c r="H365" s="2" t="s">
        <v>11</v>
      </c>
    </row>
    <row r="366" spans="1:13" x14ac:dyDescent="0.25">
      <c r="A366" s="10" t="s">
        <v>17</v>
      </c>
      <c r="B366" s="1">
        <v>0.91156499999999996</v>
      </c>
      <c r="C366" s="1">
        <v>0.91156499999999996</v>
      </c>
      <c r="D366" s="1">
        <v>0.91156499999999996</v>
      </c>
      <c r="E366" s="1">
        <v>2</v>
      </c>
      <c r="F366" s="1" t="s">
        <v>14</v>
      </c>
      <c r="G366" s="2" t="s">
        <v>15</v>
      </c>
      <c r="H366" s="2" t="s">
        <v>11</v>
      </c>
    </row>
    <row r="369" spans="1:8" x14ac:dyDescent="0.25">
      <c r="A369" s="10" t="s">
        <v>0</v>
      </c>
      <c r="B369" s="1">
        <v>0.91941399999999995</v>
      </c>
      <c r="C369" s="1">
        <v>0.89749699999999999</v>
      </c>
      <c r="D369" s="1">
        <v>0.90832299999999999</v>
      </c>
      <c r="E369" s="1">
        <v>3</v>
      </c>
      <c r="F369" s="1" t="s">
        <v>14</v>
      </c>
      <c r="G369" s="2" t="s">
        <v>15</v>
      </c>
      <c r="H369" s="2" t="s">
        <v>11</v>
      </c>
    </row>
    <row r="370" spans="1:8" x14ac:dyDescent="0.25">
      <c r="A370" s="10" t="s">
        <v>1</v>
      </c>
      <c r="B370" s="1">
        <v>0.908995</v>
      </c>
      <c r="C370" s="1">
        <v>0.92864899999999995</v>
      </c>
      <c r="D370" s="1">
        <v>0.91871700000000001</v>
      </c>
      <c r="E370" s="1">
        <v>3</v>
      </c>
      <c r="F370" s="1" t="s">
        <v>14</v>
      </c>
      <c r="G370" s="2" t="s">
        <v>15</v>
      </c>
      <c r="H370" s="2" t="s">
        <v>11</v>
      </c>
    </row>
    <row r="371" spans="1:8" x14ac:dyDescent="0.25">
      <c r="A371" s="10" t="s">
        <v>17</v>
      </c>
      <c r="B371" s="1">
        <v>0.91383199999999998</v>
      </c>
      <c r="C371" s="1">
        <v>0.91383199999999998</v>
      </c>
      <c r="D371" s="1">
        <v>0.91383199999999998</v>
      </c>
      <c r="E371" s="1">
        <v>3</v>
      </c>
      <c r="F371" s="1" t="s">
        <v>14</v>
      </c>
      <c r="G371" s="2" t="s">
        <v>15</v>
      </c>
      <c r="H371" s="2" t="s">
        <v>11</v>
      </c>
    </row>
    <row r="374" spans="1:8" x14ac:dyDescent="0.25">
      <c r="A374" s="10" t="s">
        <v>0</v>
      </c>
      <c r="B374" s="1">
        <v>0.91829300000000003</v>
      </c>
      <c r="C374" s="1">
        <v>0.89856800000000003</v>
      </c>
      <c r="D374" s="1">
        <v>0.90832299999999999</v>
      </c>
      <c r="E374" s="1">
        <v>4</v>
      </c>
      <c r="F374" s="1" t="s">
        <v>14</v>
      </c>
      <c r="G374" s="2" t="s">
        <v>15</v>
      </c>
      <c r="H374" s="2" t="s">
        <v>11</v>
      </c>
    </row>
    <row r="375" spans="1:8" x14ac:dyDescent="0.25">
      <c r="A375" s="10" t="s">
        <v>1</v>
      </c>
      <c r="B375" s="1">
        <v>0.90995800000000004</v>
      </c>
      <c r="C375" s="1">
        <v>0.92764599999999997</v>
      </c>
      <c r="D375" s="1">
        <v>0.91871700000000001</v>
      </c>
      <c r="E375" s="1">
        <v>4</v>
      </c>
      <c r="F375" s="1" t="s">
        <v>14</v>
      </c>
      <c r="G375" s="2" t="s">
        <v>15</v>
      </c>
      <c r="H375" s="2" t="s">
        <v>11</v>
      </c>
    </row>
    <row r="376" spans="1:8" x14ac:dyDescent="0.25">
      <c r="A376" s="10" t="s">
        <v>17</v>
      </c>
      <c r="B376" s="1">
        <v>0.91383199999999998</v>
      </c>
      <c r="C376" s="1">
        <v>0.91383199999999998</v>
      </c>
      <c r="D376" s="1">
        <v>0.91383199999999998</v>
      </c>
      <c r="E376" s="1">
        <v>4</v>
      </c>
      <c r="F376" s="1" t="s">
        <v>14</v>
      </c>
      <c r="G376" s="2" t="s">
        <v>15</v>
      </c>
      <c r="H376" s="2" t="s">
        <v>11</v>
      </c>
    </row>
    <row r="379" spans="1:8" x14ac:dyDescent="0.25">
      <c r="A379" s="10" t="s">
        <v>0</v>
      </c>
      <c r="B379" s="1">
        <v>0.92795000000000005</v>
      </c>
      <c r="C379" s="1">
        <v>0.89140799999999998</v>
      </c>
      <c r="D379" s="1">
        <v>0.90931200000000001</v>
      </c>
      <c r="E379" s="1">
        <v>5</v>
      </c>
      <c r="F379" s="1" t="s">
        <v>14</v>
      </c>
      <c r="G379" s="2" t="s">
        <v>15</v>
      </c>
      <c r="H379" s="2" t="s">
        <v>11</v>
      </c>
    </row>
    <row r="380" spans="1:8" x14ac:dyDescent="0.25">
      <c r="A380" s="10" t="s">
        <v>1</v>
      </c>
      <c r="B380" s="1">
        <v>0.90510900000000005</v>
      </c>
      <c r="C380" s="1">
        <v>0.937365</v>
      </c>
      <c r="D380" s="1">
        <v>0.92095499999999997</v>
      </c>
      <c r="E380" s="1">
        <v>5</v>
      </c>
      <c r="F380" s="1" t="s">
        <v>14</v>
      </c>
      <c r="G380" s="2" t="s">
        <v>15</v>
      </c>
      <c r="H380" s="2" t="s">
        <v>11</v>
      </c>
    </row>
    <row r="381" spans="1:8" x14ac:dyDescent="0.25">
      <c r="A381" s="10" t="s">
        <v>17</v>
      </c>
      <c r="B381" s="1">
        <v>0.91553300000000004</v>
      </c>
      <c r="C381" s="1">
        <v>0.91553300000000004</v>
      </c>
      <c r="D381" s="1">
        <v>0.91553300000000004</v>
      </c>
      <c r="E381" s="1">
        <v>5</v>
      </c>
      <c r="F381" s="1" t="s">
        <v>14</v>
      </c>
      <c r="G381" s="2" t="s">
        <v>15</v>
      </c>
      <c r="H381" s="2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sumário</vt:lpstr>
      <vt:lpstr>sumário_graf_n_comps</vt:lpstr>
      <vt:lpstr>Planilha2</vt:lpstr>
      <vt:lpstr>sumário_graf_n</vt:lpstr>
      <vt:lpstr>sumário_graf</vt:lpstr>
      <vt:lpstr>cenarios</vt:lpstr>
      <vt:lpstr>fst</vt:lpstr>
      <vt:lpstr>recogna_fulll</vt:lpstr>
      <vt:lpstr>recogna_50words</vt:lpstr>
      <vt:lpstr>fakebr.corpus</vt:lpstr>
      <vt:lpstr>fakebr.corpus_50words</vt:lpstr>
      <vt:lpstr>indices</vt:lpstr>
      <vt:lpstr>bases_indicaores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Cesar P. Dos Santos Carvalho</dc:creator>
  <cp:lastModifiedBy>Bruno Cesar P. Dos Santos Carvalho</cp:lastModifiedBy>
  <dcterms:created xsi:type="dcterms:W3CDTF">2022-06-09T17:34:53Z</dcterms:created>
  <dcterms:modified xsi:type="dcterms:W3CDTF">2022-07-11T21:48:05Z</dcterms:modified>
</cp:coreProperties>
</file>