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runo\Dropbox\Mestrado Bruno Mendonça\Código fonte\Julia\Qualificacao\"/>
    </mc:Choice>
  </mc:AlternateContent>
  <xr:revisionPtr revIDLastSave="0" documentId="13_ncr:1_{385EA94B-12E9-46AC-B0BD-1C5888701A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Plan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AC232" i="2" l="1"/>
  <c r="AC233" i="2"/>
  <c r="AC234" i="2"/>
  <c r="AC235" i="2"/>
  <c r="AC236" i="2"/>
  <c r="AC237" i="2"/>
  <c r="AC238" i="2"/>
  <c r="AC239" i="2"/>
  <c r="AC240" i="2"/>
  <c r="AC241" i="2"/>
  <c r="AC222" i="2"/>
  <c r="AC223" i="2"/>
  <c r="AC224" i="2"/>
  <c r="AC225" i="2"/>
  <c r="AC226" i="2"/>
  <c r="AC227" i="2"/>
  <c r="AC228" i="2"/>
  <c r="AC229" i="2"/>
  <c r="AC230" i="2"/>
  <c r="AC231" i="2"/>
  <c r="AC212" i="2"/>
  <c r="AC213" i="2"/>
  <c r="AC214" i="2"/>
  <c r="AC215" i="2"/>
  <c r="AC216" i="2"/>
  <c r="AC217" i="2"/>
  <c r="AC218" i="2"/>
  <c r="AC219" i="2"/>
  <c r="AC220" i="2"/>
  <c r="AC221" i="2"/>
  <c r="AC257" i="2" l="1"/>
  <c r="AC261" i="2"/>
  <c r="AC263" i="2"/>
  <c r="AC265" i="2"/>
  <c r="AC247" i="2"/>
  <c r="AC250" i="2"/>
  <c r="AC251" i="2"/>
  <c r="AC254" i="2"/>
  <c r="AC255" i="2"/>
  <c r="AC246" i="2"/>
  <c r="U276" i="2"/>
  <c r="W276" i="2"/>
  <c r="U277" i="2"/>
  <c r="U278" i="2"/>
  <c r="V278" i="2"/>
  <c r="W244" i="2"/>
  <c r="W278" i="2" s="1"/>
  <c r="V244" i="2"/>
  <c r="W243" i="2"/>
  <c r="W277" i="2" s="1"/>
  <c r="V243" i="2"/>
  <c r="V277" i="2" s="1"/>
  <c r="W242" i="2"/>
  <c r="V242" i="2"/>
  <c r="V276" i="2" s="1"/>
  <c r="AC248" i="2"/>
  <c r="AC249" i="2"/>
  <c r="AC252" i="2"/>
  <c r="AC253" i="2"/>
  <c r="AC256" i="2"/>
  <c r="AC258" i="2"/>
  <c r="AC259" i="2"/>
  <c r="AC260" i="2"/>
  <c r="AC262" i="2"/>
  <c r="AC264" i="2"/>
  <c r="AC270" i="2"/>
  <c r="AC269" i="2"/>
  <c r="AC268" i="2"/>
  <c r="AC267" i="2"/>
  <c r="AC266" i="2"/>
  <c r="AC273" i="2"/>
  <c r="U208" i="2"/>
  <c r="U206" i="2"/>
  <c r="U207" i="2"/>
  <c r="V193" i="2"/>
  <c r="V207" i="2" s="1"/>
  <c r="W193" i="2"/>
  <c r="W207" i="2" s="1"/>
  <c r="V194" i="2"/>
  <c r="V208" i="2" s="1"/>
  <c r="W194" i="2"/>
  <c r="W208" i="2" s="1"/>
  <c r="W192" i="2"/>
  <c r="W206" i="2" s="1"/>
  <c r="V192" i="2"/>
  <c r="V206" i="2" s="1"/>
  <c r="E12" i="2"/>
  <c r="E2" i="2"/>
  <c r="E3" i="2"/>
  <c r="E4" i="2"/>
  <c r="E5" i="2"/>
  <c r="E6" i="2"/>
  <c r="E7" i="2"/>
  <c r="E8" i="2"/>
  <c r="E9" i="2"/>
  <c r="E10" i="2"/>
  <c r="E11" i="2"/>
  <c r="E13" i="2"/>
  <c r="E14" i="2"/>
  <c r="E15" i="2"/>
  <c r="Y15" i="2" s="1"/>
  <c r="E16" i="2"/>
  <c r="Y16" i="2" s="1"/>
  <c r="E17" i="2"/>
  <c r="E18" i="2"/>
  <c r="E19" i="2"/>
  <c r="Y19" i="2" s="1"/>
  <c r="E20" i="2"/>
  <c r="Y20" i="2" s="1"/>
  <c r="E21" i="2"/>
  <c r="E22" i="2"/>
  <c r="Y22" i="2" s="1"/>
  <c r="AC22" i="2" s="1"/>
  <c r="E23" i="2"/>
  <c r="Y23" i="2" s="1"/>
  <c r="AC23" i="2" s="1"/>
  <c r="E24" i="2"/>
  <c r="Y24" i="2" s="1"/>
  <c r="AC24" i="2" s="1"/>
  <c r="E25" i="2"/>
  <c r="Y25" i="2" s="1"/>
  <c r="AC25" i="2" s="1"/>
  <c r="E26" i="2"/>
  <c r="Y26" i="2" s="1"/>
  <c r="AC26" i="2" s="1"/>
  <c r="E27" i="2"/>
  <c r="Y27" i="2" s="1"/>
  <c r="AC27" i="2" s="1"/>
  <c r="E28" i="2"/>
  <c r="Y28" i="2" s="1"/>
  <c r="AC28" i="2" s="1"/>
  <c r="E29" i="2"/>
  <c r="Y29" i="2" s="1"/>
  <c r="AC29" i="2" s="1"/>
  <c r="E30" i="2"/>
  <c r="Y30" i="2" s="1"/>
  <c r="AC30" i="2" s="1"/>
  <c r="E31" i="2"/>
  <c r="Y31" i="2" s="1"/>
  <c r="AC31" i="2" s="1"/>
  <c r="E32" i="2"/>
  <c r="Y32" i="2" s="1"/>
  <c r="AC32" i="2" s="1"/>
  <c r="E33" i="2"/>
  <c r="Y33" i="2" s="1"/>
  <c r="AC33" i="2" s="1"/>
  <c r="E34" i="2"/>
  <c r="Y34" i="2" s="1"/>
  <c r="AC34" i="2" s="1"/>
  <c r="E35" i="2"/>
  <c r="Y35" i="2" s="1"/>
  <c r="AC35" i="2" s="1"/>
  <c r="E36" i="2"/>
  <c r="Y36" i="2" s="1"/>
  <c r="AC36" i="2" s="1"/>
  <c r="E37" i="2"/>
  <c r="Y37" i="2" s="1"/>
  <c r="AC37" i="2" s="1"/>
  <c r="E38" i="2"/>
  <c r="Y38" i="2" s="1"/>
  <c r="AC38" i="2" s="1"/>
  <c r="E39" i="2"/>
  <c r="Y39" i="2" s="1"/>
  <c r="AC39" i="2" s="1"/>
  <c r="E40" i="2"/>
  <c r="Y40" i="2" s="1"/>
  <c r="AC40" i="2" s="1"/>
  <c r="E41" i="2"/>
  <c r="Y41" i="2" s="1"/>
  <c r="AC41" i="2" s="1"/>
  <c r="E42" i="2"/>
  <c r="Y42" i="2" s="1"/>
  <c r="AC42" i="2" s="1"/>
  <c r="E43" i="2"/>
  <c r="Y43" i="2" s="1"/>
  <c r="AC43" i="2" s="1"/>
  <c r="E44" i="2"/>
  <c r="Y44" i="2" s="1"/>
  <c r="AC44" i="2" s="1"/>
  <c r="E45" i="2"/>
  <c r="Y45" i="2" s="1"/>
  <c r="AC45" i="2" s="1"/>
  <c r="E46" i="2"/>
  <c r="Y46" i="2" s="1"/>
  <c r="AC46" i="2" s="1"/>
  <c r="E47" i="2"/>
  <c r="Y47" i="2" s="1"/>
  <c r="AC47" i="2" s="1"/>
  <c r="E48" i="2"/>
  <c r="Y48" i="2" s="1"/>
  <c r="AC48" i="2" s="1"/>
  <c r="E49" i="2"/>
  <c r="Y49" i="2" s="1"/>
  <c r="AC49" i="2" s="1"/>
  <c r="E50" i="2"/>
  <c r="Y50" i="2" s="1"/>
  <c r="AC50" i="2" s="1"/>
  <c r="E51" i="2"/>
  <c r="Y51" i="2" s="1"/>
  <c r="AC51" i="2" s="1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Y82" i="2" s="1"/>
  <c r="AC82" i="2" s="1"/>
  <c r="E83" i="2"/>
  <c r="Y83" i="2" s="1"/>
  <c r="AC83" i="2" s="1"/>
  <c r="E84" i="2"/>
  <c r="Y84" i="2" s="1"/>
  <c r="AC84" i="2" s="1"/>
  <c r="E85" i="2"/>
  <c r="Y85" i="2" s="1"/>
  <c r="AC85" i="2" s="1"/>
  <c r="E86" i="2"/>
  <c r="Y86" i="2" s="1"/>
  <c r="AC86" i="2" s="1"/>
  <c r="E87" i="2"/>
  <c r="Y87" i="2" s="1"/>
  <c r="AC87" i="2" s="1"/>
  <c r="E88" i="2"/>
  <c r="Y88" i="2" s="1"/>
  <c r="AC88" i="2" s="1"/>
  <c r="E89" i="2"/>
  <c r="Y89" i="2" s="1"/>
  <c r="AC89" i="2" s="1"/>
  <c r="E90" i="2"/>
  <c r="Y90" i="2" s="1"/>
  <c r="AC90" i="2" s="1"/>
  <c r="E91" i="2"/>
  <c r="Y91" i="2" s="1"/>
  <c r="AC91" i="2" s="1"/>
  <c r="E92" i="2"/>
  <c r="Y92" i="2" s="1"/>
  <c r="AC92" i="2" s="1"/>
  <c r="E93" i="2"/>
  <c r="Y93" i="2" s="1"/>
  <c r="AC93" i="2" s="1"/>
  <c r="E94" i="2"/>
  <c r="Y94" i="2" s="1"/>
  <c r="AC94" i="2" s="1"/>
  <c r="E95" i="2"/>
  <c r="Y95" i="2" s="1"/>
  <c r="AC95" i="2" s="1"/>
  <c r="E96" i="2"/>
  <c r="Y96" i="2" s="1"/>
  <c r="AC96" i="2" s="1"/>
  <c r="E97" i="2"/>
  <c r="Y97" i="2" s="1"/>
  <c r="AC97" i="2" s="1"/>
  <c r="E98" i="2"/>
  <c r="Y98" i="2" s="1"/>
  <c r="AC98" i="2" s="1"/>
  <c r="E99" i="2"/>
  <c r="Y99" i="2" s="1"/>
  <c r="AC99" i="2" s="1"/>
  <c r="E100" i="2"/>
  <c r="Y100" i="2" s="1"/>
  <c r="AC100" i="2" s="1"/>
  <c r="E101" i="2"/>
  <c r="Y101" i="2" s="1"/>
  <c r="AC101" i="2" s="1"/>
  <c r="E102" i="2"/>
  <c r="Y102" i="2" s="1"/>
  <c r="AC102" i="2" s="1"/>
  <c r="E103" i="2"/>
  <c r="Y103" i="2" s="1"/>
  <c r="AC103" i="2" s="1"/>
  <c r="E104" i="2"/>
  <c r="Y104" i="2" s="1"/>
  <c r="AC104" i="2" s="1"/>
  <c r="E105" i="2"/>
  <c r="Y105" i="2" s="1"/>
  <c r="AC105" i="2" s="1"/>
  <c r="E106" i="2"/>
  <c r="Y106" i="2" s="1"/>
  <c r="AC106" i="2" s="1"/>
  <c r="E107" i="2"/>
  <c r="Y107" i="2" s="1"/>
  <c r="AC107" i="2" s="1"/>
  <c r="E108" i="2"/>
  <c r="Y108" i="2" s="1"/>
  <c r="AC108" i="2" s="1"/>
  <c r="E109" i="2"/>
  <c r="Y109" i="2" s="1"/>
  <c r="AC109" i="2" s="1"/>
  <c r="E110" i="2"/>
  <c r="Y110" i="2" s="1"/>
  <c r="AC110" i="2" s="1"/>
  <c r="E111" i="2"/>
  <c r="Y111" i="2" s="1"/>
  <c r="AC111" i="2" s="1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Y142" i="2" s="1"/>
  <c r="AC142" i="2" s="1"/>
  <c r="E143" i="2"/>
  <c r="Y143" i="2" s="1"/>
  <c r="AC143" i="2" s="1"/>
  <c r="E144" i="2"/>
  <c r="Y144" i="2" s="1"/>
  <c r="AC144" i="2" s="1"/>
  <c r="E145" i="2"/>
  <c r="Y145" i="2" s="1"/>
  <c r="AC145" i="2" s="1"/>
  <c r="E146" i="2"/>
  <c r="Y146" i="2" s="1"/>
  <c r="AC146" i="2" s="1"/>
  <c r="E147" i="2"/>
  <c r="Y147" i="2" s="1"/>
  <c r="AC147" i="2" s="1"/>
  <c r="E148" i="2"/>
  <c r="Y148" i="2" s="1"/>
  <c r="AC148" i="2" s="1"/>
  <c r="E149" i="2"/>
  <c r="Y149" i="2" s="1"/>
  <c r="AC149" i="2" s="1"/>
  <c r="E150" i="2"/>
  <c r="Y150" i="2" s="1"/>
  <c r="AC150" i="2" s="1"/>
  <c r="E151" i="2"/>
  <c r="Y151" i="2" s="1"/>
  <c r="AC151" i="2" s="1"/>
  <c r="E152" i="2"/>
  <c r="Y152" i="2" s="1"/>
  <c r="AC152" i="2" s="1"/>
  <c r="E153" i="2"/>
  <c r="Y153" i="2" s="1"/>
  <c r="AC153" i="2" s="1"/>
  <c r="E154" i="2"/>
  <c r="Y154" i="2" s="1"/>
  <c r="AC154" i="2" s="1"/>
  <c r="E155" i="2"/>
  <c r="Y155" i="2" s="1"/>
  <c r="AC155" i="2" s="1"/>
  <c r="E156" i="2"/>
  <c r="Y156" i="2" s="1"/>
  <c r="AC156" i="2" s="1"/>
  <c r="E157" i="2"/>
  <c r="Y157" i="2" s="1"/>
  <c r="AC157" i="2" s="1"/>
  <c r="E158" i="2"/>
  <c r="Y158" i="2" s="1"/>
  <c r="AC158" i="2" s="1"/>
  <c r="E159" i="2"/>
  <c r="Y159" i="2" s="1"/>
  <c r="AC159" i="2" s="1"/>
  <c r="E160" i="2"/>
  <c r="Y160" i="2" s="1"/>
  <c r="AC160" i="2" s="1"/>
  <c r="E161" i="2"/>
  <c r="Y161" i="2" s="1"/>
  <c r="AC161" i="2" s="1"/>
  <c r="E162" i="2"/>
  <c r="Y162" i="2" s="1"/>
  <c r="AC162" i="2" s="1"/>
  <c r="E163" i="2"/>
  <c r="Y163" i="2" s="1"/>
  <c r="AC163" i="2" s="1"/>
  <c r="E164" i="2"/>
  <c r="Y164" i="2" s="1"/>
  <c r="AC164" i="2" s="1"/>
  <c r="E165" i="2"/>
  <c r="Y165" i="2" s="1"/>
  <c r="AC165" i="2" s="1"/>
  <c r="E166" i="2"/>
  <c r="Y166" i="2" s="1"/>
  <c r="AC166" i="2" s="1"/>
  <c r="E167" i="2"/>
  <c r="Y167" i="2" s="1"/>
  <c r="AC167" i="2" s="1"/>
  <c r="E168" i="2"/>
  <c r="Y168" i="2" s="1"/>
  <c r="AC168" i="2" s="1"/>
  <c r="E169" i="2"/>
  <c r="Y169" i="2" s="1"/>
  <c r="AC169" i="2" s="1"/>
  <c r="E170" i="2"/>
  <c r="Y170" i="2" s="1"/>
  <c r="AC170" i="2" s="1"/>
  <c r="E171" i="2"/>
  <c r="Y171" i="2" s="1"/>
  <c r="AC171" i="2" s="1"/>
  <c r="E172" i="2"/>
  <c r="E173" i="2"/>
  <c r="E174" i="2"/>
  <c r="E175" i="2"/>
  <c r="E176" i="2"/>
  <c r="E177" i="2"/>
  <c r="E178" i="2"/>
  <c r="E179" i="2"/>
  <c r="E180" i="2"/>
  <c r="E181" i="2"/>
  <c r="F12" i="2"/>
  <c r="F13" i="2"/>
  <c r="F14" i="2"/>
  <c r="F15" i="2"/>
  <c r="F16" i="2"/>
  <c r="F17" i="2"/>
  <c r="F18" i="2"/>
  <c r="F19" i="2"/>
  <c r="F20" i="2"/>
  <c r="F21" i="2"/>
  <c r="G12" i="2"/>
  <c r="G2" i="2"/>
  <c r="G3" i="2"/>
  <c r="G4" i="2"/>
  <c r="G5" i="2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AC271" i="2"/>
  <c r="AC272" i="2"/>
  <c r="AC274" i="2"/>
  <c r="AC275" i="2"/>
  <c r="AC182" i="2"/>
  <c r="AC183" i="2"/>
  <c r="AC184" i="2"/>
  <c r="AC185" i="2"/>
  <c r="AC199" i="2" s="1"/>
  <c r="AC186" i="2"/>
  <c r="AC187" i="2"/>
  <c r="AC188" i="2"/>
  <c r="AC189" i="2"/>
  <c r="AC203" i="2" s="1"/>
  <c r="AC190" i="2"/>
  <c r="AC19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2" i="2"/>
  <c r="L2" i="2"/>
  <c r="I83" i="1"/>
  <c r="L83" i="1" s="1"/>
  <c r="I84" i="1"/>
  <c r="I144" i="1" s="1"/>
  <c r="M144" i="1" s="1"/>
  <c r="I85" i="1"/>
  <c r="I145" i="1" s="1"/>
  <c r="I86" i="1"/>
  <c r="I146" i="1" s="1"/>
  <c r="I87" i="1"/>
  <c r="M87" i="1" s="1"/>
  <c r="I88" i="1"/>
  <c r="I148" i="1" s="1"/>
  <c r="M148" i="1" s="1"/>
  <c r="I89" i="1"/>
  <c r="I149" i="1" s="1"/>
  <c r="I90" i="1"/>
  <c r="I150" i="1" s="1"/>
  <c r="I91" i="1"/>
  <c r="I151" i="1" s="1"/>
  <c r="I92" i="1"/>
  <c r="I152" i="1" s="1"/>
  <c r="M152" i="1" s="1"/>
  <c r="I93" i="1"/>
  <c r="I153" i="1" s="1"/>
  <c r="I94" i="1"/>
  <c r="I154" i="1" s="1"/>
  <c r="I95" i="1"/>
  <c r="L95" i="1" s="1"/>
  <c r="I96" i="1"/>
  <c r="I156" i="1" s="1"/>
  <c r="M156" i="1" s="1"/>
  <c r="I97" i="1"/>
  <c r="I157" i="1" s="1"/>
  <c r="I98" i="1"/>
  <c r="I158" i="1" s="1"/>
  <c r="I99" i="1"/>
  <c r="L99" i="1" s="1"/>
  <c r="I100" i="1"/>
  <c r="I160" i="1" s="1"/>
  <c r="M160" i="1" s="1"/>
  <c r="I101" i="1"/>
  <c r="I161" i="1" s="1"/>
  <c r="I102" i="1"/>
  <c r="I162" i="1" s="1"/>
  <c r="I103" i="1"/>
  <c r="M103" i="1" s="1"/>
  <c r="I104" i="1"/>
  <c r="L104" i="1" s="1"/>
  <c r="I105" i="1"/>
  <c r="I165" i="1" s="1"/>
  <c r="I106" i="1"/>
  <c r="I166" i="1" s="1"/>
  <c r="I107" i="1"/>
  <c r="L107" i="1" s="1"/>
  <c r="I108" i="1"/>
  <c r="L108" i="1" s="1"/>
  <c r="I109" i="1"/>
  <c r="I169" i="1" s="1"/>
  <c r="I110" i="1"/>
  <c r="I170" i="1" s="1"/>
  <c r="I111" i="1"/>
  <c r="M111" i="1" s="1"/>
  <c r="I112" i="1"/>
  <c r="L112" i="1" s="1"/>
  <c r="I113" i="1"/>
  <c r="I173" i="1" s="1"/>
  <c r="I114" i="1"/>
  <c r="I174" i="1" s="1"/>
  <c r="I115" i="1"/>
  <c r="L115" i="1" s="1"/>
  <c r="I116" i="1"/>
  <c r="L116" i="1" s="1"/>
  <c r="I117" i="1"/>
  <c r="I177" i="1" s="1"/>
  <c r="I118" i="1"/>
  <c r="I178" i="1" s="1"/>
  <c r="I119" i="1"/>
  <c r="M119" i="1" s="1"/>
  <c r="I120" i="1"/>
  <c r="L120" i="1" s="1"/>
  <c r="I121" i="1"/>
  <c r="I181" i="1" s="1"/>
  <c r="I82" i="1"/>
  <c r="I142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5" i="1"/>
  <c r="L86" i="1"/>
  <c r="L87" i="1"/>
  <c r="L89" i="1"/>
  <c r="L90" i="1"/>
  <c r="L91" i="1"/>
  <c r="L93" i="1"/>
  <c r="L94" i="1"/>
  <c r="L97" i="1"/>
  <c r="L98" i="1"/>
  <c r="L101" i="1"/>
  <c r="L102" i="1"/>
  <c r="L103" i="1"/>
  <c r="L106" i="1"/>
  <c r="L110" i="1"/>
  <c r="L111" i="1"/>
  <c r="L114" i="1"/>
  <c r="L118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5" i="1"/>
  <c r="M86" i="1"/>
  <c r="M89" i="1"/>
  <c r="M90" i="1"/>
  <c r="M91" i="1"/>
  <c r="M93" i="1"/>
  <c r="M94" i="1"/>
  <c r="M95" i="1"/>
  <c r="M97" i="1"/>
  <c r="M98" i="1"/>
  <c r="M101" i="1"/>
  <c r="M102" i="1"/>
  <c r="M106" i="1"/>
  <c r="M107" i="1"/>
  <c r="M110" i="1"/>
  <c r="M114" i="1"/>
  <c r="M115" i="1"/>
  <c r="M118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AA188" i="2" l="1"/>
  <c r="AA238" i="2"/>
  <c r="AA272" i="2" s="1"/>
  <c r="AA184" i="2"/>
  <c r="AA198" i="2" s="1"/>
  <c r="AA234" i="2"/>
  <c r="AA268" i="2" s="1"/>
  <c r="AA228" i="2"/>
  <c r="AA262" i="2" s="1"/>
  <c r="AA224" i="2"/>
  <c r="AA258" i="2" s="1"/>
  <c r="AA218" i="2"/>
  <c r="AA252" i="2" s="1"/>
  <c r="AA214" i="2"/>
  <c r="AA248" i="2" s="1"/>
  <c r="Y190" i="2"/>
  <c r="Y180" i="2"/>
  <c r="AC180" i="2" s="1"/>
  <c r="Y240" i="2"/>
  <c r="Y186" i="2"/>
  <c r="Y176" i="2"/>
  <c r="AC176" i="2" s="1"/>
  <c r="Y236" i="2"/>
  <c r="Y182" i="2"/>
  <c r="Y172" i="2"/>
  <c r="AC172" i="2" s="1"/>
  <c r="Y232" i="2"/>
  <c r="Y120" i="2"/>
  <c r="AC120" i="2" s="1"/>
  <c r="Y230" i="2"/>
  <c r="Y116" i="2"/>
  <c r="AC116" i="2" s="1"/>
  <c r="Y226" i="2"/>
  <c r="Y112" i="2"/>
  <c r="AC112" i="2" s="1"/>
  <c r="Y222" i="2"/>
  <c r="Y60" i="2"/>
  <c r="AC60" i="2" s="1"/>
  <c r="Y220" i="2"/>
  <c r="Y56" i="2"/>
  <c r="AC56" i="2" s="1"/>
  <c r="Y216" i="2"/>
  <c r="Y52" i="2"/>
  <c r="AC52" i="2" s="1"/>
  <c r="Y212" i="2"/>
  <c r="AA191" i="2"/>
  <c r="AA241" i="2"/>
  <c r="AA275" i="2" s="1"/>
  <c r="AA187" i="2"/>
  <c r="AA237" i="2"/>
  <c r="AA271" i="2" s="1"/>
  <c r="AA183" i="2"/>
  <c r="AA233" i="2"/>
  <c r="AA267" i="2" s="1"/>
  <c r="AA231" i="2"/>
  <c r="AA265" i="2" s="1"/>
  <c r="AA227" i="2"/>
  <c r="AA261" i="2" s="1"/>
  <c r="AA223" i="2"/>
  <c r="AA257" i="2" s="1"/>
  <c r="AA221" i="2"/>
  <c r="AA255" i="2" s="1"/>
  <c r="AA217" i="2"/>
  <c r="AA251" i="2" s="1"/>
  <c r="AA213" i="2"/>
  <c r="AA247" i="2" s="1"/>
  <c r="Y189" i="2"/>
  <c r="Y179" i="2"/>
  <c r="AC179" i="2" s="1"/>
  <c r="Y239" i="2"/>
  <c r="Y185" i="2"/>
  <c r="Y193" i="2" s="1"/>
  <c r="Y175" i="2"/>
  <c r="AC175" i="2" s="1"/>
  <c r="Y235" i="2"/>
  <c r="Y119" i="2"/>
  <c r="AC119" i="2" s="1"/>
  <c r="Y229" i="2"/>
  <c r="Y115" i="2"/>
  <c r="AC115" i="2" s="1"/>
  <c r="Y225" i="2"/>
  <c r="Y59" i="2"/>
  <c r="AC59" i="2" s="1"/>
  <c r="Y219" i="2"/>
  <c r="Y55" i="2"/>
  <c r="AC55" i="2" s="1"/>
  <c r="Y215" i="2"/>
  <c r="AA190" i="2"/>
  <c r="AA204" i="2" s="1"/>
  <c r="AA240" i="2"/>
  <c r="AA274" i="2" s="1"/>
  <c r="AA186" i="2"/>
  <c r="AA200" i="2" s="1"/>
  <c r="AA236" i="2"/>
  <c r="AA270" i="2" s="1"/>
  <c r="AA182" i="2"/>
  <c r="AA232" i="2"/>
  <c r="AA266" i="2" s="1"/>
  <c r="AA230" i="2"/>
  <c r="AA264" i="2" s="1"/>
  <c r="AA226" i="2"/>
  <c r="AA260" i="2" s="1"/>
  <c r="AA222" i="2"/>
  <c r="AA256" i="2" s="1"/>
  <c r="AA220" i="2"/>
  <c r="AA254" i="2" s="1"/>
  <c r="AA216" i="2"/>
  <c r="AA250" i="2" s="1"/>
  <c r="AA212" i="2"/>
  <c r="AA246" i="2" s="1"/>
  <c r="Y188" i="2"/>
  <c r="Y178" i="2"/>
  <c r="AC178" i="2" s="1"/>
  <c r="Y238" i="2"/>
  <c r="Y184" i="2"/>
  <c r="Y174" i="2"/>
  <c r="AC174" i="2" s="1"/>
  <c r="Y234" i="2"/>
  <c r="Y118" i="2"/>
  <c r="AC118" i="2" s="1"/>
  <c r="Y228" i="2"/>
  <c r="Y114" i="2"/>
  <c r="AC114" i="2" s="1"/>
  <c r="Y224" i="2"/>
  <c r="Y58" i="2"/>
  <c r="AC58" i="2" s="1"/>
  <c r="Y218" i="2"/>
  <c r="Y54" i="2"/>
  <c r="AC54" i="2" s="1"/>
  <c r="Y214" i="2"/>
  <c r="Y18" i="2"/>
  <c r="Y14" i="2"/>
  <c r="Y12" i="2"/>
  <c r="AA189" i="2"/>
  <c r="AA239" i="2"/>
  <c r="AA273" i="2" s="1"/>
  <c r="AA185" i="2"/>
  <c r="AA235" i="2"/>
  <c r="AA269" i="2" s="1"/>
  <c r="AA229" i="2"/>
  <c r="AA263" i="2" s="1"/>
  <c r="AA225" i="2"/>
  <c r="AA259" i="2" s="1"/>
  <c r="AA219" i="2"/>
  <c r="AA253" i="2" s="1"/>
  <c r="AA215" i="2"/>
  <c r="AA249" i="2" s="1"/>
  <c r="Y191" i="2"/>
  <c r="Y181" i="2"/>
  <c r="AC181" i="2" s="1"/>
  <c r="Y241" i="2"/>
  <c r="Y187" i="2"/>
  <c r="Y177" i="2"/>
  <c r="AC177" i="2" s="1"/>
  <c r="Y237" i="2"/>
  <c r="Y183" i="2"/>
  <c r="Y173" i="2"/>
  <c r="AC173" i="2" s="1"/>
  <c r="Y233" i="2"/>
  <c r="Y121" i="2"/>
  <c r="AC121" i="2" s="1"/>
  <c r="Y231" i="2"/>
  <c r="Y117" i="2"/>
  <c r="AC117" i="2" s="1"/>
  <c r="Y227" i="2"/>
  <c r="Y113" i="2"/>
  <c r="AC113" i="2" s="1"/>
  <c r="Y223" i="2"/>
  <c r="Y61" i="2"/>
  <c r="AC61" i="2" s="1"/>
  <c r="Y221" i="2"/>
  <c r="Y57" i="2"/>
  <c r="AC57" i="2" s="1"/>
  <c r="Y217" i="2"/>
  <c r="Y53" i="2"/>
  <c r="AC53" i="2" s="1"/>
  <c r="Y213" i="2"/>
  <c r="Y244" i="2" s="1"/>
  <c r="Y21" i="2"/>
  <c r="Y17" i="2"/>
  <c r="Y13" i="2"/>
  <c r="AC242" i="2"/>
  <c r="AC276" i="2" s="1"/>
  <c r="AC244" i="2"/>
  <c r="AC278" i="2" s="1"/>
  <c r="AA243" i="2"/>
  <c r="AA277" i="2" s="1"/>
  <c r="AC243" i="2"/>
  <c r="AC277" i="2" s="1"/>
  <c r="Y242" i="2"/>
  <c r="AC202" i="2"/>
  <c r="AC198" i="2"/>
  <c r="AC196" i="2"/>
  <c r="AA202" i="2"/>
  <c r="AC204" i="2"/>
  <c r="AC200" i="2"/>
  <c r="AA196" i="2"/>
  <c r="AC205" i="2"/>
  <c r="AC201" i="2"/>
  <c r="AC197" i="2"/>
  <c r="AA205" i="2"/>
  <c r="AA201" i="2"/>
  <c r="AA197" i="2"/>
  <c r="AA203" i="2"/>
  <c r="AA199" i="2"/>
  <c r="Y194" i="2"/>
  <c r="AC192" i="2"/>
  <c r="AC206" i="2" s="1"/>
  <c r="AC194" i="2"/>
  <c r="AC208" i="2" s="1"/>
  <c r="AC193" i="2"/>
  <c r="AC207" i="2" s="1"/>
  <c r="L119" i="1"/>
  <c r="M142" i="1"/>
  <c r="L142" i="1"/>
  <c r="L178" i="1"/>
  <c r="M178" i="1"/>
  <c r="M174" i="1"/>
  <c r="L174" i="1"/>
  <c r="L170" i="1"/>
  <c r="M170" i="1"/>
  <c r="L166" i="1"/>
  <c r="M166" i="1"/>
  <c r="L162" i="1"/>
  <c r="M162" i="1"/>
  <c r="M158" i="1"/>
  <c r="L158" i="1"/>
  <c r="M154" i="1"/>
  <c r="L154" i="1"/>
  <c r="M150" i="1"/>
  <c r="L150" i="1"/>
  <c r="L146" i="1"/>
  <c r="M146" i="1"/>
  <c r="L181" i="1"/>
  <c r="M181" i="1"/>
  <c r="L177" i="1"/>
  <c r="M177" i="1"/>
  <c r="L173" i="1"/>
  <c r="M173" i="1"/>
  <c r="M169" i="1"/>
  <c r="L169" i="1"/>
  <c r="L165" i="1"/>
  <c r="M165" i="1"/>
  <c r="L161" i="1"/>
  <c r="M161" i="1"/>
  <c r="L157" i="1"/>
  <c r="M157" i="1"/>
  <c r="M153" i="1"/>
  <c r="L153" i="1"/>
  <c r="L149" i="1"/>
  <c r="M149" i="1"/>
  <c r="L145" i="1"/>
  <c r="M145" i="1"/>
  <c r="L151" i="1"/>
  <c r="M151" i="1"/>
  <c r="I180" i="1"/>
  <c r="M180" i="1" s="1"/>
  <c r="I176" i="1"/>
  <c r="M176" i="1" s="1"/>
  <c r="I172" i="1"/>
  <c r="M172" i="1" s="1"/>
  <c r="I168" i="1"/>
  <c r="M168" i="1" s="1"/>
  <c r="I164" i="1"/>
  <c r="M164" i="1" s="1"/>
  <c r="I179" i="1"/>
  <c r="I175" i="1"/>
  <c r="I171" i="1"/>
  <c r="Q171" i="2" s="1"/>
  <c r="I167" i="1"/>
  <c r="I163" i="1"/>
  <c r="I159" i="1"/>
  <c r="I155" i="1"/>
  <c r="Q155" i="2" s="1"/>
  <c r="I147" i="1"/>
  <c r="Q147" i="2" s="1"/>
  <c r="I143" i="1"/>
  <c r="L160" i="1"/>
  <c r="L156" i="1"/>
  <c r="L152" i="1"/>
  <c r="L148" i="1"/>
  <c r="L144" i="1"/>
  <c r="M99" i="1"/>
  <c r="M83" i="1"/>
  <c r="L113" i="1"/>
  <c r="M113" i="1"/>
  <c r="M105" i="1"/>
  <c r="L105" i="1"/>
  <c r="L121" i="1"/>
  <c r="M121" i="1"/>
  <c r="M117" i="1"/>
  <c r="L117" i="1"/>
  <c r="L109" i="1"/>
  <c r="M109" i="1"/>
  <c r="M120" i="1"/>
  <c r="M116" i="1"/>
  <c r="M112" i="1"/>
  <c r="M108" i="1"/>
  <c r="M104" i="1"/>
  <c r="M100" i="1"/>
  <c r="M96" i="1"/>
  <c r="M92" i="1"/>
  <c r="M88" i="1"/>
  <c r="M84" i="1"/>
  <c r="L100" i="1"/>
  <c r="L96" i="1"/>
  <c r="L92" i="1"/>
  <c r="L88" i="1"/>
  <c r="L84" i="1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R164" i="2"/>
  <c r="S164" i="2"/>
  <c r="Q165" i="2"/>
  <c r="R165" i="2"/>
  <c r="S165" i="2"/>
  <c r="Q166" i="2"/>
  <c r="R166" i="2"/>
  <c r="S166" i="2"/>
  <c r="Q167" i="2"/>
  <c r="R167" i="2"/>
  <c r="S167" i="2"/>
  <c r="R168" i="2"/>
  <c r="S168" i="2"/>
  <c r="Q169" i="2"/>
  <c r="R169" i="2"/>
  <c r="S169" i="2"/>
  <c r="Q170" i="2"/>
  <c r="R170" i="2"/>
  <c r="S170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R180" i="2"/>
  <c r="S180" i="2"/>
  <c r="Q181" i="2"/>
  <c r="R181" i="2"/>
  <c r="S181" i="2"/>
  <c r="S2" i="2"/>
  <c r="R2" i="2"/>
  <c r="L168" i="1" l="1"/>
  <c r="Y192" i="2"/>
  <c r="Z250" i="2"/>
  <c r="AA192" i="2"/>
  <c r="AA206" i="2" s="1"/>
  <c r="AA244" i="2"/>
  <c r="AA278" i="2" s="1"/>
  <c r="AA242" i="2"/>
  <c r="AA276" i="2" s="1"/>
  <c r="Q168" i="2"/>
  <c r="AA194" i="2"/>
  <c r="AA208" i="2" s="1"/>
  <c r="AA193" i="2"/>
  <c r="AA207" i="2" s="1"/>
  <c r="Y243" i="2"/>
  <c r="Y254" i="2"/>
  <c r="L164" i="1"/>
  <c r="Q164" i="2"/>
  <c r="Q180" i="2"/>
  <c r="L180" i="1"/>
  <c r="L172" i="1"/>
  <c r="M172" i="2" s="1"/>
  <c r="L147" i="1"/>
  <c r="M147" i="2" s="1"/>
  <c r="M147" i="1"/>
  <c r="L167" i="1"/>
  <c r="M167" i="2" s="1"/>
  <c r="M167" i="1"/>
  <c r="N167" i="2" s="1"/>
  <c r="L143" i="1"/>
  <c r="M143" i="2" s="1"/>
  <c r="M143" i="1"/>
  <c r="L163" i="1"/>
  <c r="M163" i="2" s="1"/>
  <c r="M163" i="1"/>
  <c r="N163" i="2" s="1"/>
  <c r="L179" i="1"/>
  <c r="M179" i="2" s="1"/>
  <c r="M179" i="1"/>
  <c r="L176" i="1"/>
  <c r="M176" i="2" s="1"/>
  <c r="L155" i="1"/>
  <c r="M155" i="2" s="1"/>
  <c r="M155" i="1"/>
  <c r="L171" i="1"/>
  <c r="M171" i="1"/>
  <c r="L159" i="1"/>
  <c r="M159" i="2" s="1"/>
  <c r="M159" i="1"/>
  <c r="L175" i="1"/>
  <c r="M175" i="1"/>
  <c r="Q2" i="2"/>
  <c r="P2" i="2" s="1"/>
  <c r="A2" i="2"/>
  <c r="B2" i="2"/>
  <c r="C2" i="2"/>
  <c r="W246" i="2" s="1"/>
  <c r="F2" i="2"/>
  <c r="Y2" i="2" s="1"/>
  <c r="M2" i="2"/>
  <c r="N2" i="2"/>
  <c r="A3" i="2"/>
  <c r="B3" i="2"/>
  <c r="C3" i="2"/>
  <c r="F3" i="2"/>
  <c r="Y3" i="2" s="1"/>
  <c r="M3" i="2"/>
  <c r="N3" i="2"/>
  <c r="A4" i="2"/>
  <c r="B4" i="2"/>
  <c r="C4" i="2"/>
  <c r="F4" i="2"/>
  <c r="Y4" i="2" s="1"/>
  <c r="M4" i="2"/>
  <c r="N4" i="2"/>
  <c r="A5" i="2"/>
  <c r="B5" i="2"/>
  <c r="C5" i="2"/>
  <c r="F5" i="2"/>
  <c r="Y5" i="2" s="1"/>
  <c r="M5" i="2"/>
  <c r="N5" i="2"/>
  <c r="A6" i="2"/>
  <c r="B6" i="2"/>
  <c r="C6" i="2"/>
  <c r="F6" i="2"/>
  <c r="Y6" i="2" s="1"/>
  <c r="M6" i="2"/>
  <c r="N6" i="2"/>
  <c r="A7" i="2"/>
  <c r="B7" i="2"/>
  <c r="C7" i="2"/>
  <c r="F7" i="2"/>
  <c r="Y7" i="2" s="1"/>
  <c r="M7" i="2"/>
  <c r="N7" i="2"/>
  <c r="A8" i="2"/>
  <c r="B8" i="2"/>
  <c r="C8" i="2"/>
  <c r="F8" i="2"/>
  <c r="Y8" i="2" s="1"/>
  <c r="M8" i="2"/>
  <c r="N8" i="2"/>
  <c r="A9" i="2"/>
  <c r="B9" i="2"/>
  <c r="C9" i="2"/>
  <c r="F9" i="2"/>
  <c r="Y9" i="2" s="1"/>
  <c r="M9" i="2"/>
  <c r="N9" i="2"/>
  <c r="A10" i="2"/>
  <c r="B10" i="2"/>
  <c r="C10" i="2"/>
  <c r="F10" i="2"/>
  <c r="Y10" i="2" s="1"/>
  <c r="M10" i="2"/>
  <c r="N10" i="2"/>
  <c r="A11" i="2"/>
  <c r="B11" i="2"/>
  <c r="C11" i="2"/>
  <c r="F11" i="2"/>
  <c r="Y11" i="2" s="1"/>
  <c r="M11" i="2"/>
  <c r="N11" i="2"/>
  <c r="A12" i="2"/>
  <c r="B12" i="2"/>
  <c r="C12" i="2"/>
  <c r="M12" i="2"/>
  <c r="N12" i="2"/>
  <c r="A13" i="2"/>
  <c r="B13" i="2"/>
  <c r="C13" i="2"/>
  <c r="M13" i="2"/>
  <c r="N13" i="2"/>
  <c r="A14" i="2"/>
  <c r="B14" i="2"/>
  <c r="C14" i="2"/>
  <c r="M14" i="2"/>
  <c r="N14" i="2"/>
  <c r="A15" i="2"/>
  <c r="B15" i="2"/>
  <c r="C15" i="2"/>
  <c r="M15" i="2"/>
  <c r="N15" i="2"/>
  <c r="A16" i="2"/>
  <c r="B16" i="2"/>
  <c r="C16" i="2"/>
  <c r="M16" i="2"/>
  <c r="N16" i="2"/>
  <c r="A17" i="2"/>
  <c r="B17" i="2"/>
  <c r="C17" i="2"/>
  <c r="M17" i="2"/>
  <c r="N17" i="2"/>
  <c r="A18" i="2"/>
  <c r="B18" i="2"/>
  <c r="C18" i="2"/>
  <c r="M18" i="2"/>
  <c r="N18" i="2"/>
  <c r="A19" i="2"/>
  <c r="B19" i="2"/>
  <c r="C19" i="2"/>
  <c r="M19" i="2"/>
  <c r="N19" i="2"/>
  <c r="A20" i="2"/>
  <c r="B20" i="2"/>
  <c r="C20" i="2"/>
  <c r="M20" i="2"/>
  <c r="N20" i="2"/>
  <c r="A21" i="2"/>
  <c r="B21" i="2"/>
  <c r="C21" i="2"/>
  <c r="M21" i="2"/>
  <c r="N21" i="2"/>
  <c r="A22" i="2"/>
  <c r="B22" i="2"/>
  <c r="C22" i="2"/>
  <c r="F22" i="2"/>
  <c r="M22" i="2"/>
  <c r="N22" i="2"/>
  <c r="A23" i="2"/>
  <c r="B23" i="2"/>
  <c r="C23" i="2"/>
  <c r="F23" i="2"/>
  <c r="M23" i="2"/>
  <c r="N23" i="2"/>
  <c r="A24" i="2"/>
  <c r="B24" i="2"/>
  <c r="C24" i="2"/>
  <c r="F24" i="2"/>
  <c r="M24" i="2"/>
  <c r="N24" i="2"/>
  <c r="A25" i="2"/>
  <c r="B25" i="2"/>
  <c r="C25" i="2"/>
  <c r="F25" i="2"/>
  <c r="M25" i="2"/>
  <c r="N25" i="2"/>
  <c r="A26" i="2"/>
  <c r="B26" i="2"/>
  <c r="C26" i="2"/>
  <c r="F26" i="2"/>
  <c r="M26" i="2"/>
  <c r="N26" i="2"/>
  <c r="A27" i="2"/>
  <c r="B27" i="2"/>
  <c r="C27" i="2"/>
  <c r="F27" i="2"/>
  <c r="M27" i="2"/>
  <c r="N27" i="2"/>
  <c r="A28" i="2"/>
  <c r="B28" i="2"/>
  <c r="C28" i="2"/>
  <c r="F28" i="2"/>
  <c r="M28" i="2"/>
  <c r="N28" i="2"/>
  <c r="A29" i="2"/>
  <c r="B29" i="2"/>
  <c r="C29" i="2"/>
  <c r="F29" i="2"/>
  <c r="M29" i="2"/>
  <c r="N29" i="2"/>
  <c r="A30" i="2"/>
  <c r="B30" i="2"/>
  <c r="C30" i="2"/>
  <c r="F30" i="2"/>
  <c r="M30" i="2"/>
  <c r="N30" i="2"/>
  <c r="A31" i="2"/>
  <c r="B31" i="2"/>
  <c r="C31" i="2"/>
  <c r="F31" i="2"/>
  <c r="M31" i="2"/>
  <c r="N31" i="2"/>
  <c r="A32" i="2"/>
  <c r="B32" i="2"/>
  <c r="C32" i="2"/>
  <c r="F32" i="2"/>
  <c r="M32" i="2"/>
  <c r="N32" i="2"/>
  <c r="A33" i="2"/>
  <c r="B33" i="2"/>
  <c r="C33" i="2"/>
  <c r="F33" i="2"/>
  <c r="M33" i="2"/>
  <c r="N33" i="2"/>
  <c r="A34" i="2"/>
  <c r="B34" i="2"/>
  <c r="C34" i="2"/>
  <c r="F34" i="2"/>
  <c r="M34" i="2"/>
  <c r="N34" i="2"/>
  <c r="A35" i="2"/>
  <c r="B35" i="2"/>
  <c r="C35" i="2"/>
  <c r="F35" i="2"/>
  <c r="M35" i="2"/>
  <c r="N35" i="2"/>
  <c r="A36" i="2"/>
  <c r="B36" i="2"/>
  <c r="C36" i="2"/>
  <c r="F36" i="2"/>
  <c r="M36" i="2"/>
  <c r="N36" i="2"/>
  <c r="A37" i="2"/>
  <c r="B37" i="2"/>
  <c r="C37" i="2"/>
  <c r="F37" i="2"/>
  <c r="M37" i="2"/>
  <c r="N37" i="2"/>
  <c r="A38" i="2"/>
  <c r="B38" i="2"/>
  <c r="C38" i="2"/>
  <c r="F38" i="2"/>
  <c r="M38" i="2"/>
  <c r="N38" i="2"/>
  <c r="A39" i="2"/>
  <c r="B39" i="2"/>
  <c r="C39" i="2"/>
  <c r="F39" i="2"/>
  <c r="M39" i="2"/>
  <c r="N39" i="2"/>
  <c r="A40" i="2"/>
  <c r="B40" i="2"/>
  <c r="C40" i="2"/>
  <c r="F40" i="2"/>
  <c r="M40" i="2"/>
  <c r="N40" i="2"/>
  <c r="A41" i="2"/>
  <c r="B41" i="2"/>
  <c r="C41" i="2"/>
  <c r="F41" i="2"/>
  <c r="M41" i="2"/>
  <c r="N41" i="2"/>
  <c r="A42" i="2"/>
  <c r="B42" i="2"/>
  <c r="C42" i="2"/>
  <c r="F42" i="2"/>
  <c r="M42" i="2"/>
  <c r="N42" i="2"/>
  <c r="A43" i="2"/>
  <c r="B43" i="2"/>
  <c r="C43" i="2"/>
  <c r="F43" i="2"/>
  <c r="M43" i="2"/>
  <c r="N43" i="2"/>
  <c r="A44" i="2"/>
  <c r="B44" i="2"/>
  <c r="C44" i="2"/>
  <c r="F44" i="2"/>
  <c r="M44" i="2"/>
  <c r="N44" i="2"/>
  <c r="A45" i="2"/>
  <c r="B45" i="2"/>
  <c r="C45" i="2"/>
  <c r="F45" i="2"/>
  <c r="M45" i="2"/>
  <c r="N45" i="2"/>
  <c r="A46" i="2"/>
  <c r="B46" i="2"/>
  <c r="C46" i="2"/>
  <c r="F46" i="2"/>
  <c r="M46" i="2"/>
  <c r="N46" i="2"/>
  <c r="A47" i="2"/>
  <c r="B47" i="2"/>
  <c r="C47" i="2"/>
  <c r="F47" i="2"/>
  <c r="M47" i="2"/>
  <c r="N47" i="2"/>
  <c r="A48" i="2"/>
  <c r="B48" i="2"/>
  <c r="C48" i="2"/>
  <c r="F48" i="2"/>
  <c r="M48" i="2"/>
  <c r="N48" i="2"/>
  <c r="A49" i="2"/>
  <c r="B49" i="2"/>
  <c r="C49" i="2"/>
  <c r="F49" i="2"/>
  <c r="M49" i="2"/>
  <c r="N49" i="2"/>
  <c r="A50" i="2"/>
  <c r="B50" i="2"/>
  <c r="C50" i="2"/>
  <c r="F50" i="2"/>
  <c r="M50" i="2"/>
  <c r="N50" i="2"/>
  <c r="A51" i="2"/>
  <c r="B51" i="2"/>
  <c r="C51" i="2"/>
  <c r="F51" i="2"/>
  <c r="M51" i="2"/>
  <c r="N51" i="2"/>
  <c r="A52" i="2"/>
  <c r="U212" i="2" s="1"/>
  <c r="B52" i="2"/>
  <c r="V212" i="2" s="1"/>
  <c r="C52" i="2"/>
  <c r="W212" i="2" s="1"/>
  <c r="F52" i="2"/>
  <c r="Z212" i="2" s="1"/>
  <c r="Z246" i="2" s="1"/>
  <c r="M52" i="2"/>
  <c r="N52" i="2"/>
  <c r="A53" i="2"/>
  <c r="U213" i="2" s="1"/>
  <c r="U247" i="2" s="1"/>
  <c r="B53" i="2"/>
  <c r="V213" i="2" s="1"/>
  <c r="V247" i="2" s="1"/>
  <c r="C53" i="2"/>
  <c r="W213" i="2" s="1"/>
  <c r="W247" i="2" s="1"/>
  <c r="F53" i="2"/>
  <c r="Z213" i="2" s="1"/>
  <c r="M53" i="2"/>
  <c r="N53" i="2"/>
  <c r="A54" i="2"/>
  <c r="U214" i="2" s="1"/>
  <c r="U248" i="2" s="1"/>
  <c r="B54" i="2"/>
  <c r="V214" i="2" s="1"/>
  <c r="V248" i="2" s="1"/>
  <c r="C54" i="2"/>
  <c r="W214" i="2" s="1"/>
  <c r="W248" i="2" s="1"/>
  <c r="F54" i="2"/>
  <c r="Z214" i="2" s="1"/>
  <c r="Y248" i="2" s="1"/>
  <c r="M54" i="2"/>
  <c r="N54" i="2"/>
  <c r="A55" i="2"/>
  <c r="U215" i="2" s="1"/>
  <c r="U249" i="2" s="1"/>
  <c r="B55" i="2"/>
  <c r="V215" i="2" s="1"/>
  <c r="V249" i="2" s="1"/>
  <c r="C55" i="2"/>
  <c r="W215" i="2" s="1"/>
  <c r="W249" i="2" s="1"/>
  <c r="F55" i="2"/>
  <c r="Z215" i="2" s="1"/>
  <c r="Z249" i="2" s="1"/>
  <c r="M55" i="2"/>
  <c r="N55" i="2"/>
  <c r="A56" i="2"/>
  <c r="U216" i="2" s="1"/>
  <c r="U250" i="2" s="1"/>
  <c r="B56" i="2"/>
  <c r="V216" i="2" s="1"/>
  <c r="V250" i="2" s="1"/>
  <c r="C56" i="2"/>
  <c r="W216" i="2" s="1"/>
  <c r="W250" i="2" s="1"/>
  <c r="F56" i="2"/>
  <c r="Z216" i="2" s="1"/>
  <c r="Y250" i="2" s="1"/>
  <c r="M56" i="2"/>
  <c r="N56" i="2"/>
  <c r="A57" i="2"/>
  <c r="U217" i="2" s="1"/>
  <c r="U251" i="2" s="1"/>
  <c r="B57" i="2"/>
  <c r="V217" i="2" s="1"/>
  <c r="V251" i="2" s="1"/>
  <c r="C57" i="2"/>
  <c r="W217" i="2" s="1"/>
  <c r="W251" i="2" s="1"/>
  <c r="F57" i="2"/>
  <c r="Z217" i="2" s="1"/>
  <c r="Z251" i="2" s="1"/>
  <c r="M57" i="2"/>
  <c r="N57" i="2"/>
  <c r="A58" i="2"/>
  <c r="U218" i="2" s="1"/>
  <c r="U252" i="2" s="1"/>
  <c r="B58" i="2"/>
  <c r="V218" i="2" s="1"/>
  <c r="V252" i="2" s="1"/>
  <c r="C58" i="2"/>
  <c r="W218" i="2" s="1"/>
  <c r="W252" i="2" s="1"/>
  <c r="F58" i="2"/>
  <c r="Z218" i="2" s="1"/>
  <c r="Y252" i="2" s="1"/>
  <c r="M58" i="2"/>
  <c r="N58" i="2"/>
  <c r="A59" i="2"/>
  <c r="U219" i="2" s="1"/>
  <c r="U253" i="2" s="1"/>
  <c r="B59" i="2"/>
  <c r="V219" i="2" s="1"/>
  <c r="V253" i="2" s="1"/>
  <c r="C59" i="2"/>
  <c r="W219" i="2" s="1"/>
  <c r="W253" i="2" s="1"/>
  <c r="F59" i="2"/>
  <c r="Z219" i="2" s="1"/>
  <c r="Z253" i="2" s="1"/>
  <c r="M59" i="2"/>
  <c r="N59" i="2"/>
  <c r="A60" i="2"/>
  <c r="U220" i="2" s="1"/>
  <c r="U254" i="2" s="1"/>
  <c r="B60" i="2"/>
  <c r="V220" i="2" s="1"/>
  <c r="V254" i="2" s="1"/>
  <c r="C60" i="2"/>
  <c r="W220" i="2" s="1"/>
  <c r="W254" i="2" s="1"/>
  <c r="F60" i="2"/>
  <c r="Z220" i="2" s="1"/>
  <c r="Z254" i="2" s="1"/>
  <c r="M60" i="2"/>
  <c r="N60" i="2"/>
  <c r="A61" i="2"/>
  <c r="U221" i="2" s="1"/>
  <c r="U255" i="2" s="1"/>
  <c r="B61" i="2"/>
  <c r="V221" i="2" s="1"/>
  <c r="V255" i="2" s="1"/>
  <c r="C61" i="2"/>
  <c r="W221" i="2" s="1"/>
  <c r="W255" i="2" s="1"/>
  <c r="F61" i="2"/>
  <c r="Z221" i="2" s="1"/>
  <c r="Z255" i="2" s="1"/>
  <c r="M61" i="2"/>
  <c r="N61" i="2"/>
  <c r="A62" i="2"/>
  <c r="B62" i="2"/>
  <c r="C62" i="2"/>
  <c r="F62" i="2"/>
  <c r="Y62" i="2" s="1"/>
  <c r="M62" i="2"/>
  <c r="N62" i="2"/>
  <c r="A63" i="2"/>
  <c r="B63" i="2"/>
  <c r="C63" i="2"/>
  <c r="F63" i="2"/>
  <c r="Y63" i="2" s="1"/>
  <c r="M63" i="2"/>
  <c r="N63" i="2"/>
  <c r="A64" i="2"/>
  <c r="B64" i="2"/>
  <c r="C64" i="2"/>
  <c r="F64" i="2"/>
  <c r="Y64" i="2" s="1"/>
  <c r="M64" i="2"/>
  <c r="N64" i="2"/>
  <c r="A65" i="2"/>
  <c r="B65" i="2"/>
  <c r="C65" i="2"/>
  <c r="F65" i="2"/>
  <c r="Y65" i="2" s="1"/>
  <c r="M65" i="2"/>
  <c r="N65" i="2"/>
  <c r="A66" i="2"/>
  <c r="B66" i="2"/>
  <c r="C66" i="2"/>
  <c r="F66" i="2"/>
  <c r="Y66" i="2" s="1"/>
  <c r="M66" i="2"/>
  <c r="N66" i="2"/>
  <c r="A67" i="2"/>
  <c r="B67" i="2"/>
  <c r="C67" i="2"/>
  <c r="F67" i="2"/>
  <c r="Y67" i="2" s="1"/>
  <c r="M67" i="2"/>
  <c r="N67" i="2"/>
  <c r="A68" i="2"/>
  <c r="B68" i="2"/>
  <c r="C68" i="2"/>
  <c r="F68" i="2"/>
  <c r="Y68" i="2" s="1"/>
  <c r="M68" i="2"/>
  <c r="N68" i="2"/>
  <c r="A69" i="2"/>
  <c r="B69" i="2"/>
  <c r="C69" i="2"/>
  <c r="F69" i="2"/>
  <c r="Y69" i="2" s="1"/>
  <c r="M69" i="2"/>
  <c r="N69" i="2"/>
  <c r="A70" i="2"/>
  <c r="B70" i="2"/>
  <c r="C70" i="2"/>
  <c r="F70" i="2"/>
  <c r="Y70" i="2" s="1"/>
  <c r="M70" i="2"/>
  <c r="N70" i="2"/>
  <c r="A71" i="2"/>
  <c r="B71" i="2"/>
  <c r="C71" i="2"/>
  <c r="F71" i="2"/>
  <c r="Y71" i="2" s="1"/>
  <c r="M71" i="2"/>
  <c r="N71" i="2"/>
  <c r="A72" i="2"/>
  <c r="B72" i="2"/>
  <c r="C72" i="2"/>
  <c r="F72" i="2"/>
  <c r="Y72" i="2" s="1"/>
  <c r="M72" i="2"/>
  <c r="N72" i="2"/>
  <c r="A73" i="2"/>
  <c r="B73" i="2"/>
  <c r="C73" i="2"/>
  <c r="F73" i="2"/>
  <c r="Y73" i="2" s="1"/>
  <c r="M73" i="2"/>
  <c r="N73" i="2"/>
  <c r="A74" i="2"/>
  <c r="B74" i="2"/>
  <c r="C74" i="2"/>
  <c r="F74" i="2"/>
  <c r="Y74" i="2" s="1"/>
  <c r="M74" i="2"/>
  <c r="N74" i="2"/>
  <c r="A75" i="2"/>
  <c r="B75" i="2"/>
  <c r="C75" i="2"/>
  <c r="F75" i="2"/>
  <c r="Y75" i="2" s="1"/>
  <c r="M75" i="2"/>
  <c r="N75" i="2"/>
  <c r="A76" i="2"/>
  <c r="B76" i="2"/>
  <c r="C76" i="2"/>
  <c r="F76" i="2"/>
  <c r="Y76" i="2" s="1"/>
  <c r="M76" i="2"/>
  <c r="N76" i="2"/>
  <c r="A77" i="2"/>
  <c r="B77" i="2"/>
  <c r="C77" i="2"/>
  <c r="F77" i="2"/>
  <c r="Y77" i="2" s="1"/>
  <c r="M77" i="2"/>
  <c r="N77" i="2"/>
  <c r="A78" i="2"/>
  <c r="B78" i="2"/>
  <c r="C78" i="2"/>
  <c r="F78" i="2"/>
  <c r="Y78" i="2" s="1"/>
  <c r="M78" i="2"/>
  <c r="N78" i="2"/>
  <c r="A79" i="2"/>
  <c r="B79" i="2"/>
  <c r="C79" i="2"/>
  <c r="F79" i="2"/>
  <c r="Y79" i="2" s="1"/>
  <c r="M79" i="2"/>
  <c r="N79" i="2"/>
  <c r="A80" i="2"/>
  <c r="B80" i="2"/>
  <c r="C80" i="2"/>
  <c r="F80" i="2"/>
  <c r="Y80" i="2" s="1"/>
  <c r="M80" i="2"/>
  <c r="N80" i="2"/>
  <c r="A81" i="2"/>
  <c r="B81" i="2"/>
  <c r="C81" i="2"/>
  <c r="F81" i="2"/>
  <c r="Y81" i="2" s="1"/>
  <c r="M81" i="2"/>
  <c r="N81" i="2"/>
  <c r="A82" i="2"/>
  <c r="B82" i="2"/>
  <c r="C82" i="2"/>
  <c r="F82" i="2"/>
  <c r="M82" i="2"/>
  <c r="N82" i="2"/>
  <c r="A83" i="2"/>
  <c r="B83" i="2"/>
  <c r="C83" i="2"/>
  <c r="F83" i="2"/>
  <c r="M83" i="2"/>
  <c r="N83" i="2"/>
  <c r="A84" i="2"/>
  <c r="B84" i="2"/>
  <c r="C84" i="2"/>
  <c r="F84" i="2"/>
  <c r="M84" i="2"/>
  <c r="N84" i="2"/>
  <c r="A85" i="2"/>
  <c r="B85" i="2"/>
  <c r="C85" i="2"/>
  <c r="F85" i="2"/>
  <c r="M85" i="2"/>
  <c r="N85" i="2"/>
  <c r="A86" i="2"/>
  <c r="B86" i="2"/>
  <c r="C86" i="2"/>
  <c r="F86" i="2"/>
  <c r="M86" i="2"/>
  <c r="N86" i="2"/>
  <c r="A87" i="2"/>
  <c r="B87" i="2"/>
  <c r="C87" i="2"/>
  <c r="F87" i="2"/>
  <c r="M87" i="2"/>
  <c r="N87" i="2"/>
  <c r="A88" i="2"/>
  <c r="B88" i="2"/>
  <c r="C88" i="2"/>
  <c r="F88" i="2"/>
  <c r="M88" i="2"/>
  <c r="N88" i="2"/>
  <c r="A89" i="2"/>
  <c r="B89" i="2"/>
  <c r="C89" i="2"/>
  <c r="F89" i="2"/>
  <c r="M89" i="2"/>
  <c r="N89" i="2"/>
  <c r="A90" i="2"/>
  <c r="B90" i="2"/>
  <c r="C90" i="2"/>
  <c r="F90" i="2"/>
  <c r="M90" i="2"/>
  <c r="N90" i="2"/>
  <c r="A91" i="2"/>
  <c r="B91" i="2"/>
  <c r="C91" i="2"/>
  <c r="F91" i="2"/>
  <c r="M91" i="2"/>
  <c r="N91" i="2"/>
  <c r="A92" i="2"/>
  <c r="B92" i="2"/>
  <c r="C92" i="2"/>
  <c r="F92" i="2"/>
  <c r="M92" i="2"/>
  <c r="N92" i="2"/>
  <c r="A93" i="2"/>
  <c r="B93" i="2"/>
  <c r="C93" i="2"/>
  <c r="F93" i="2"/>
  <c r="M93" i="2"/>
  <c r="N93" i="2"/>
  <c r="A94" i="2"/>
  <c r="B94" i="2"/>
  <c r="C94" i="2"/>
  <c r="F94" i="2"/>
  <c r="M94" i="2"/>
  <c r="N94" i="2"/>
  <c r="A95" i="2"/>
  <c r="B95" i="2"/>
  <c r="C95" i="2"/>
  <c r="F95" i="2"/>
  <c r="M95" i="2"/>
  <c r="N95" i="2"/>
  <c r="A96" i="2"/>
  <c r="B96" i="2"/>
  <c r="C96" i="2"/>
  <c r="F96" i="2"/>
  <c r="M96" i="2"/>
  <c r="N96" i="2"/>
  <c r="A97" i="2"/>
  <c r="B97" i="2"/>
  <c r="C97" i="2"/>
  <c r="F97" i="2"/>
  <c r="M97" i="2"/>
  <c r="N97" i="2"/>
  <c r="A98" i="2"/>
  <c r="B98" i="2"/>
  <c r="C98" i="2"/>
  <c r="F98" i="2"/>
  <c r="M98" i="2"/>
  <c r="N98" i="2"/>
  <c r="A99" i="2"/>
  <c r="B99" i="2"/>
  <c r="C99" i="2"/>
  <c r="F99" i="2"/>
  <c r="M99" i="2"/>
  <c r="N99" i="2"/>
  <c r="A100" i="2"/>
  <c r="B100" i="2"/>
  <c r="C100" i="2"/>
  <c r="F100" i="2"/>
  <c r="M100" i="2"/>
  <c r="N100" i="2"/>
  <c r="A101" i="2"/>
  <c r="B101" i="2"/>
  <c r="C101" i="2"/>
  <c r="F101" i="2"/>
  <c r="M101" i="2"/>
  <c r="N101" i="2"/>
  <c r="A102" i="2"/>
  <c r="B102" i="2"/>
  <c r="C102" i="2"/>
  <c r="F102" i="2"/>
  <c r="M102" i="2"/>
  <c r="N102" i="2"/>
  <c r="A103" i="2"/>
  <c r="B103" i="2"/>
  <c r="C103" i="2"/>
  <c r="F103" i="2"/>
  <c r="M103" i="2"/>
  <c r="N103" i="2"/>
  <c r="A104" i="2"/>
  <c r="B104" i="2"/>
  <c r="C104" i="2"/>
  <c r="F104" i="2"/>
  <c r="M104" i="2"/>
  <c r="N104" i="2"/>
  <c r="A105" i="2"/>
  <c r="B105" i="2"/>
  <c r="C105" i="2"/>
  <c r="F105" i="2"/>
  <c r="M105" i="2"/>
  <c r="N105" i="2"/>
  <c r="A106" i="2"/>
  <c r="B106" i="2"/>
  <c r="C106" i="2"/>
  <c r="F106" i="2"/>
  <c r="M106" i="2"/>
  <c r="N106" i="2"/>
  <c r="A107" i="2"/>
  <c r="B107" i="2"/>
  <c r="C107" i="2"/>
  <c r="F107" i="2"/>
  <c r="M107" i="2"/>
  <c r="N107" i="2"/>
  <c r="A108" i="2"/>
  <c r="B108" i="2"/>
  <c r="C108" i="2"/>
  <c r="F108" i="2"/>
  <c r="M108" i="2"/>
  <c r="N108" i="2"/>
  <c r="A109" i="2"/>
  <c r="B109" i="2"/>
  <c r="C109" i="2"/>
  <c r="F109" i="2"/>
  <c r="M109" i="2"/>
  <c r="N109" i="2"/>
  <c r="A110" i="2"/>
  <c r="B110" i="2"/>
  <c r="C110" i="2"/>
  <c r="F110" i="2"/>
  <c r="M110" i="2"/>
  <c r="N110" i="2"/>
  <c r="A111" i="2"/>
  <c r="B111" i="2"/>
  <c r="C111" i="2"/>
  <c r="F111" i="2"/>
  <c r="M111" i="2"/>
  <c r="N111" i="2"/>
  <c r="A112" i="2"/>
  <c r="U222" i="2" s="1"/>
  <c r="U256" i="2" s="1"/>
  <c r="B112" i="2"/>
  <c r="V222" i="2" s="1"/>
  <c r="V256" i="2" s="1"/>
  <c r="C112" i="2"/>
  <c r="W222" i="2" s="1"/>
  <c r="W256" i="2" s="1"/>
  <c r="F112" i="2"/>
  <c r="Z222" i="2" s="1"/>
  <c r="Y256" i="2" s="1"/>
  <c r="M112" i="2"/>
  <c r="N112" i="2"/>
  <c r="A113" i="2"/>
  <c r="U223" i="2" s="1"/>
  <c r="U257" i="2" s="1"/>
  <c r="B113" i="2"/>
  <c r="V223" i="2" s="1"/>
  <c r="V257" i="2" s="1"/>
  <c r="C113" i="2"/>
  <c r="W223" i="2" s="1"/>
  <c r="W257" i="2" s="1"/>
  <c r="F113" i="2"/>
  <c r="Z223" i="2" s="1"/>
  <c r="M113" i="2"/>
  <c r="N113" i="2"/>
  <c r="A114" i="2"/>
  <c r="U224" i="2" s="1"/>
  <c r="U258" i="2" s="1"/>
  <c r="B114" i="2"/>
  <c r="V224" i="2" s="1"/>
  <c r="V258" i="2" s="1"/>
  <c r="C114" i="2"/>
  <c r="W224" i="2" s="1"/>
  <c r="W258" i="2" s="1"/>
  <c r="F114" i="2"/>
  <c r="Z224" i="2" s="1"/>
  <c r="Y258" i="2" s="1"/>
  <c r="M114" i="2"/>
  <c r="N114" i="2"/>
  <c r="A115" i="2"/>
  <c r="U225" i="2" s="1"/>
  <c r="U259" i="2" s="1"/>
  <c r="B115" i="2"/>
  <c r="V225" i="2" s="1"/>
  <c r="V259" i="2" s="1"/>
  <c r="C115" i="2"/>
  <c r="W225" i="2" s="1"/>
  <c r="W259" i="2" s="1"/>
  <c r="F115" i="2"/>
  <c r="Z225" i="2" s="1"/>
  <c r="Y259" i="2" s="1"/>
  <c r="M115" i="2"/>
  <c r="N115" i="2"/>
  <c r="A116" i="2"/>
  <c r="U226" i="2" s="1"/>
  <c r="U260" i="2" s="1"/>
  <c r="B116" i="2"/>
  <c r="V226" i="2" s="1"/>
  <c r="V260" i="2" s="1"/>
  <c r="C116" i="2"/>
  <c r="W226" i="2" s="1"/>
  <c r="W260" i="2" s="1"/>
  <c r="F116" i="2"/>
  <c r="Z226" i="2" s="1"/>
  <c r="Y260" i="2" s="1"/>
  <c r="M116" i="2"/>
  <c r="N116" i="2"/>
  <c r="A117" i="2"/>
  <c r="U227" i="2" s="1"/>
  <c r="U261" i="2" s="1"/>
  <c r="B117" i="2"/>
  <c r="V227" i="2" s="1"/>
  <c r="V261" i="2" s="1"/>
  <c r="C117" i="2"/>
  <c r="W227" i="2" s="1"/>
  <c r="W261" i="2" s="1"/>
  <c r="F117" i="2"/>
  <c r="Z227" i="2" s="1"/>
  <c r="Y261" i="2" s="1"/>
  <c r="M117" i="2"/>
  <c r="N117" i="2"/>
  <c r="A118" i="2"/>
  <c r="U228" i="2" s="1"/>
  <c r="U262" i="2" s="1"/>
  <c r="B118" i="2"/>
  <c r="V228" i="2" s="1"/>
  <c r="V262" i="2" s="1"/>
  <c r="C118" i="2"/>
  <c r="W228" i="2" s="1"/>
  <c r="W262" i="2" s="1"/>
  <c r="F118" i="2"/>
  <c r="Z228" i="2" s="1"/>
  <c r="Y262" i="2" s="1"/>
  <c r="M118" i="2"/>
  <c r="N118" i="2"/>
  <c r="A119" i="2"/>
  <c r="U229" i="2" s="1"/>
  <c r="U263" i="2" s="1"/>
  <c r="B119" i="2"/>
  <c r="V229" i="2" s="1"/>
  <c r="V263" i="2" s="1"/>
  <c r="C119" i="2"/>
  <c r="W229" i="2" s="1"/>
  <c r="W263" i="2" s="1"/>
  <c r="F119" i="2"/>
  <c r="Z229" i="2" s="1"/>
  <c r="Z263" i="2" s="1"/>
  <c r="M119" i="2"/>
  <c r="N119" i="2"/>
  <c r="A120" i="2"/>
  <c r="U230" i="2" s="1"/>
  <c r="U264" i="2" s="1"/>
  <c r="B120" i="2"/>
  <c r="V230" i="2" s="1"/>
  <c r="V264" i="2" s="1"/>
  <c r="C120" i="2"/>
  <c r="W230" i="2" s="1"/>
  <c r="W264" i="2" s="1"/>
  <c r="F120" i="2"/>
  <c r="Z230" i="2" s="1"/>
  <c r="Y264" i="2" s="1"/>
  <c r="M120" i="2"/>
  <c r="N120" i="2"/>
  <c r="A121" i="2"/>
  <c r="U231" i="2" s="1"/>
  <c r="U265" i="2" s="1"/>
  <c r="B121" i="2"/>
  <c r="V231" i="2" s="1"/>
  <c r="V265" i="2" s="1"/>
  <c r="C121" i="2"/>
  <c r="W231" i="2" s="1"/>
  <c r="W265" i="2" s="1"/>
  <c r="F121" i="2"/>
  <c r="Z231" i="2" s="1"/>
  <c r="Z265" i="2" s="1"/>
  <c r="M121" i="2"/>
  <c r="N121" i="2"/>
  <c r="A122" i="2"/>
  <c r="B122" i="2"/>
  <c r="C122" i="2"/>
  <c r="F122" i="2"/>
  <c r="Y122" i="2" s="1"/>
  <c r="M122" i="2"/>
  <c r="N122" i="2"/>
  <c r="A123" i="2"/>
  <c r="B123" i="2"/>
  <c r="C123" i="2"/>
  <c r="F123" i="2"/>
  <c r="Y123" i="2" s="1"/>
  <c r="M123" i="2"/>
  <c r="N123" i="2"/>
  <c r="A124" i="2"/>
  <c r="B124" i="2"/>
  <c r="C124" i="2"/>
  <c r="F124" i="2"/>
  <c r="Y124" i="2" s="1"/>
  <c r="M124" i="2"/>
  <c r="N124" i="2"/>
  <c r="A125" i="2"/>
  <c r="B125" i="2"/>
  <c r="C125" i="2"/>
  <c r="F125" i="2"/>
  <c r="Y125" i="2" s="1"/>
  <c r="M125" i="2"/>
  <c r="N125" i="2"/>
  <c r="A126" i="2"/>
  <c r="B126" i="2"/>
  <c r="C126" i="2"/>
  <c r="F126" i="2"/>
  <c r="Y126" i="2" s="1"/>
  <c r="M126" i="2"/>
  <c r="N126" i="2"/>
  <c r="A127" i="2"/>
  <c r="B127" i="2"/>
  <c r="C127" i="2"/>
  <c r="F127" i="2"/>
  <c r="Y127" i="2" s="1"/>
  <c r="M127" i="2"/>
  <c r="N127" i="2"/>
  <c r="A128" i="2"/>
  <c r="B128" i="2"/>
  <c r="C128" i="2"/>
  <c r="F128" i="2"/>
  <c r="Y128" i="2" s="1"/>
  <c r="M128" i="2"/>
  <c r="N128" i="2"/>
  <c r="A129" i="2"/>
  <c r="B129" i="2"/>
  <c r="C129" i="2"/>
  <c r="F129" i="2"/>
  <c r="Y129" i="2" s="1"/>
  <c r="M129" i="2"/>
  <c r="N129" i="2"/>
  <c r="A130" i="2"/>
  <c r="B130" i="2"/>
  <c r="C130" i="2"/>
  <c r="F130" i="2"/>
  <c r="Y130" i="2" s="1"/>
  <c r="M130" i="2"/>
  <c r="N130" i="2"/>
  <c r="A131" i="2"/>
  <c r="B131" i="2"/>
  <c r="C131" i="2"/>
  <c r="F131" i="2"/>
  <c r="Y131" i="2" s="1"/>
  <c r="M131" i="2"/>
  <c r="N131" i="2"/>
  <c r="A132" i="2"/>
  <c r="B132" i="2"/>
  <c r="C132" i="2"/>
  <c r="F132" i="2"/>
  <c r="Y132" i="2" s="1"/>
  <c r="M132" i="2"/>
  <c r="N132" i="2"/>
  <c r="A133" i="2"/>
  <c r="B133" i="2"/>
  <c r="C133" i="2"/>
  <c r="F133" i="2"/>
  <c r="Y133" i="2" s="1"/>
  <c r="M133" i="2"/>
  <c r="N133" i="2"/>
  <c r="A134" i="2"/>
  <c r="B134" i="2"/>
  <c r="C134" i="2"/>
  <c r="F134" i="2"/>
  <c r="Y134" i="2" s="1"/>
  <c r="M134" i="2"/>
  <c r="N134" i="2"/>
  <c r="A135" i="2"/>
  <c r="B135" i="2"/>
  <c r="C135" i="2"/>
  <c r="F135" i="2"/>
  <c r="Y135" i="2" s="1"/>
  <c r="M135" i="2"/>
  <c r="N135" i="2"/>
  <c r="A136" i="2"/>
  <c r="B136" i="2"/>
  <c r="C136" i="2"/>
  <c r="F136" i="2"/>
  <c r="Y136" i="2" s="1"/>
  <c r="M136" i="2"/>
  <c r="N136" i="2"/>
  <c r="A137" i="2"/>
  <c r="B137" i="2"/>
  <c r="C137" i="2"/>
  <c r="F137" i="2"/>
  <c r="Y137" i="2" s="1"/>
  <c r="M137" i="2"/>
  <c r="N137" i="2"/>
  <c r="A138" i="2"/>
  <c r="B138" i="2"/>
  <c r="C138" i="2"/>
  <c r="F138" i="2"/>
  <c r="Y138" i="2" s="1"/>
  <c r="M138" i="2"/>
  <c r="N138" i="2"/>
  <c r="A139" i="2"/>
  <c r="B139" i="2"/>
  <c r="C139" i="2"/>
  <c r="F139" i="2"/>
  <c r="Y139" i="2" s="1"/>
  <c r="M139" i="2"/>
  <c r="N139" i="2"/>
  <c r="A140" i="2"/>
  <c r="B140" i="2"/>
  <c r="C140" i="2"/>
  <c r="F140" i="2"/>
  <c r="Y140" i="2" s="1"/>
  <c r="M140" i="2"/>
  <c r="N140" i="2"/>
  <c r="A141" i="2"/>
  <c r="B141" i="2"/>
  <c r="C141" i="2"/>
  <c r="F141" i="2"/>
  <c r="Y141" i="2" s="1"/>
  <c r="M141" i="2"/>
  <c r="N141" i="2"/>
  <c r="A142" i="2"/>
  <c r="B142" i="2"/>
  <c r="C142" i="2"/>
  <c r="F142" i="2"/>
  <c r="M142" i="2"/>
  <c r="N142" i="2"/>
  <c r="A143" i="2"/>
  <c r="B143" i="2"/>
  <c r="C143" i="2"/>
  <c r="F143" i="2"/>
  <c r="N143" i="2"/>
  <c r="A144" i="2"/>
  <c r="B144" i="2"/>
  <c r="C144" i="2"/>
  <c r="F144" i="2"/>
  <c r="M144" i="2"/>
  <c r="N144" i="2"/>
  <c r="A145" i="2"/>
  <c r="B145" i="2"/>
  <c r="C145" i="2"/>
  <c r="F145" i="2"/>
  <c r="M145" i="2"/>
  <c r="N145" i="2"/>
  <c r="A146" i="2"/>
  <c r="B146" i="2"/>
  <c r="C146" i="2"/>
  <c r="F146" i="2"/>
  <c r="M146" i="2"/>
  <c r="N146" i="2"/>
  <c r="A147" i="2"/>
  <c r="B147" i="2"/>
  <c r="C147" i="2"/>
  <c r="F147" i="2"/>
  <c r="N147" i="2"/>
  <c r="A148" i="2"/>
  <c r="B148" i="2"/>
  <c r="C148" i="2"/>
  <c r="F148" i="2"/>
  <c r="M148" i="2"/>
  <c r="N148" i="2"/>
  <c r="A149" i="2"/>
  <c r="B149" i="2"/>
  <c r="C149" i="2"/>
  <c r="F149" i="2"/>
  <c r="M149" i="2"/>
  <c r="N149" i="2"/>
  <c r="A150" i="2"/>
  <c r="B150" i="2"/>
  <c r="C150" i="2"/>
  <c r="F150" i="2"/>
  <c r="M150" i="2"/>
  <c r="N150" i="2"/>
  <c r="A151" i="2"/>
  <c r="B151" i="2"/>
  <c r="C151" i="2"/>
  <c r="F151" i="2"/>
  <c r="M151" i="2"/>
  <c r="N151" i="2"/>
  <c r="A152" i="2"/>
  <c r="B152" i="2"/>
  <c r="C152" i="2"/>
  <c r="F152" i="2"/>
  <c r="M152" i="2"/>
  <c r="N152" i="2"/>
  <c r="A153" i="2"/>
  <c r="B153" i="2"/>
  <c r="C153" i="2"/>
  <c r="F153" i="2"/>
  <c r="M153" i="2"/>
  <c r="N153" i="2"/>
  <c r="A154" i="2"/>
  <c r="B154" i="2"/>
  <c r="C154" i="2"/>
  <c r="F154" i="2"/>
  <c r="M154" i="2"/>
  <c r="N154" i="2"/>
  <c r="A155" i="2"/>
  <c r="B155" i="2"/>
  <c r="C155" i="2"/>
  <c r="F155" i="2"/>
  <c r="N155" i="2"/>
  <c r="A156" i="2"/>
  <c r="B156" i="2"/>
  <c r="C156" i="2"/>
  <c r="F156" i="2"/>
  <c r="M156" i="2"/>
  <c r="N156" i="2"/>
  <c r="A157" i="2"/>
  <c r="B157" i="2"/>
  <c r="C157" i="2"/>
  <c r="F157" i="2"/>
  <c r="M157" i="2"/>
  <c r="N157" i="2"/>
  <c r="A158" i="2"/>
  <c r="B158" i="2"/>
  <c r="C158" i="2"/>
  <c r="F158" i="2"/>
  <c r="M158" i="2"/>
  <c r="N158" i="2"/>
  <c r="A159" i="2"/>
  <c r="B159" i="2"/>
  <c r="C159" i="2"/>
  <c r="F159" i="2"/>
  <c r="N159" i="2"/>
  <c r="A160" i="2"/>
  <c r="B160" i="2"/>
  <c r="C160" i="2"/>
  <c r="F160" i="2"/>
  <c r="M160" i="2"/>
  <c r="N160" i="2"/>
  <c r="A161" i="2"/>
  <c r="B161" i="2"/>
  <c r="C161" i="2"/>
  <c r="F161" i="2"/>
  <c r="M161" i="2"/>
  <c r="N161" i="2"/>
  <c r="A162" i="2"/>
  <c r="B162" i="2"/>
  <c r="C162" i="2"/>
  <c r="F162" i="2"/>
  <c r="M162" i="2"/>
  <c r="N162" i="2"/>
  <c r="A163" i="2"/>
  <c r="B163" i="2"/>
  <c r="C163" i="2"/>
  <c r="F163" i="2"/>
  <c r="A164" i="2"/>
  <c r="B164" i="2"/>
  <c r="C164" i="2"/>
  <c r="F164" i="2"/>
  <c r="M164" i="2"/>
  <c r="N164" i="2"/>
  <c r="A165" i="2"/>
  <c r="B165" i="2"/>
  <c r="C165" i="2"/>
  <c r="F165" i="2"/>
  <c r="M165" i="2"/>
  <c r="N165" i="2"/>
  <c r="A166" i="2"/>
  <c r="B166" i="2"/>
  <c r="C166" i="2"/>
  <c r="F166" i="2"/>
  <c r="M166" i="2"/>
  <c r="N166" i="2"/>
  <c r="A167" i="2"/>
  <c r="B167" i="2"/>
  <c r="C167" i="2"/>
  <c r="F167" i="2"/>
  <c r="A168" i="2"/>
  <c r="B168" i="2"/>
  <c r="C168" i="2"/>
  <c r="F168" i="2"/>
  <c r="M168" i="2"/>
  <c r="N168" i="2"/>
  <c r="A169" i="2"/>
  <c r="B169" i="2"/>
  <c r="C169" i="2"/>
  <c r="F169" i="2"/>
  <c r="M169" i="2"/>
  <c r="N169" i="2"/>
  <c r="A170" i="2"/>
  <c r="B170" i="2"/>
  <c r="C170" i="2"/>
  <c r="F170" i="2"/>
  <c r="M170" i="2"/>
  <c r="N170" i="2"/>
  <c r="A171" i="2"/>
  <c r="B171" i="2"/>
  <c r="C171" i="2"/>
  <c r="F171" i="2"/>
  <c r="M171" i="2"/>
  <c r="N171" i="2"/>
  <c r="A172" i="2"/>
  <c r="B172" i="2"/>
  <c r="C172" i="2"/>
  <c r="F172" i="2"/>
  <c r="N172" i="2"/>
  <c r="A173" i="2"/>
  <c r="B173" i="2"/>
  <c r="C173" i="2"/>
  <c r="F173" i="2"/>
  <c r="M173" i="2"/>
  <c r="N173" i="2"/>
  <c r="A174" i="2"/>
  <c r="B174" i="2"/>
  <c r="C174" i="2"/>
  <c r="F174" i="2"/>
  <c r="M174" i="2"/>
  <c r="N174" i="2"/>
  <c r="A175" i="2"/>
  <c r="B175" i="2"/>
  <c r="C175" i="2"/>
  <c r="F175" i="2"/>
  <c r="M175" i="2"/>
  <c r="N175" i="2"/>
  <c r="A176" i="2"/>
  <c r="B176" i="2"/>
  <c r="C176" i="2"/>
  <c r="F176" i="2"/>
  <c r="N176" i="2"/>
  <c r="A177" i="2"/>
  <c r="B177" i="2"/>
  <c r="C177" i="2"/>
  <c r="F177" i="2"/>
  <c r="M177" i="2"/>
  <c r="N177" i="2"/>
  <c r="A178" i="2"/>
  <c r="B178" i="2"/>
  <c r="C178" i="2"/>
  <c r="F178" i="2"/>
  <c r="M178" i="2"/>
  <c r="N178" i="2"/>
  <c r="A179" i="2"/>
  <c r="B179" i="2"/>
  <c r="C179" i="2"/>
  <c r="F179" i="2"/>
  <c r="N179" i="2"/>
  <c r="A180" i="2"/>
  <c r="B180" i="2"/>
  <c r="C180" i="2"/>
  <c r="F180" i="2"/>
  <c r="M180" i="2"/>
  <c r="N180" i="2"/>
  <c r="A181" i="2"/>
  <c r="B181" i="2"/>
  <c r="C181" i="2"/>
  <c r="F181" i="2"/>
  <c r="M181" i="2"/>
  <c r="N181" i="2"/>
  <c r="V189" i="2" l="1"/>
  <c r="V239" i="2"/>
  <c r="W186" i="2"/>
  <c r="W236" i="2"/>
  <c r="W270" i="2" s="1"/>
  <c r="U185" i="2"/>
  <c r="U235" i="2"/>
  <c r="U269" i="2" s="1"/>
  <c r="V182" i="2"/>
  <c r="V232" i="2"/>
  <c r="V266" i="2" s="1"/>
  <c r="V274" i="2"/>
  <c r="Z257" i="2"/>
  <c r="Y257" i="2"/>
  <c r="V191" i="2"/>
  <c r="V241" i="2"/>
  <c r="U189" i="2"/>
  <c r="U203" i="2" s="1"/>
  <c r="U239" i="2"/>
  <c r="U187" i="2"/>
  <c r="U237" i="2"/>
  <c r="U274" i="2"/>
  <c r="Z264" i="2"/>
  <c r="Y265" i="2"/>
  <c r="Z261" i="2"/>
  <c r="Z260" i="2"/>
  <c r="Z259" i="2"/>
  <c r="W191" i="2"/>
  <c r="W241" i="2"/>
  <c r="W275" i="2" s="1"/>
  <c r="U190" i="2"/>
  <c r="U240" i="2"/>
  <c r="Z188" i="2"/>
  <c r="Z238" i="2"/>
  <c r="Z272" i="2" s="1"/>
  <c r="V187" i="2"/>
  <c r="V237" i="2"/>
  <c r="W184" i="2"/>
  <c r="W234" i="2"/>
  <c r="W268" i="2" s="1"/>
  <c r="U183" i="2"/>
  <c r="U233" i="2"/>
  <c r="U267" i="2" s="1"/>
  <c r="Y247" i="2"/>
  <c r="Z247" i="2"/>
  <c r="Z185" i="2"/>
  <c r="Z235" i="2"/>
  <c r="Z242" i="2" s="1"/>
  <c r="Z183" i="2"/>
  <c r="Z233" i="2"/>
  <c r="W190" i="2"/>
  <c r="W204" i="2" s="1"/>
  <c r="W240" i="2"/>
  <c r="V188" i="2"/>
  <c r="V238" i="2"/>
  <c r="V272" i="2" s="1"/>
  <c r="W185" i="2"/>
  <c r="W199" i="2" s="1"/>
  <c r="W235" i="2"/>
  <c r="W269" i="2" s="1"/>
  <c r="U184" i="2"/>
  <c r="U234" i="2"/>
  <c r="U268" i="2" s="1"/>
  <c r="Z182" i="2"/>
  <c r="Y196" i="2" s="1"/>
  <c r="Z232" i="2"/>
  <c r="V275" i="2"/>
  <c r="V273" i="2"/>
  <c r="V271" i="2"/>
  <c r="V246" i="2"/>
  <c r="Y255" i="2"/>
  <c r="Y263" i="2"/>
  <c r="Z262" i="2"/>
  <c r="Y253" i="2"/>
  <c r="Z190" i="2"/>
  <c r="Y204" i="2" s="1"/>
  <c r="Z240" i="2"/>
  <c r="W188" i="2"/>
  <c r="W238" i="2"/>
  <c r="V186" i="2"/>
  <c r="V200" i="2" s="1"/>
  <c r="V236" i="2"/>
  <c r="V270" i="2" s="1"/>
  <c r="V184" i="2"/>
  <c r="V234" i="2"/>
  <c r="V268" i="2" s="1"/>
  <c r="U182" i="2"/>
  <c r="U196" i="2" s="1"/>
  <c r="U232" i="2"/>
  <c r="U266" i="2" s="1"/>
  <c r="U191" i="2"/>
  <c r="U205" i="2" s="1"/>
  <c r="U241" i="2"/>
  <c r="Z189" i="2"/>
  <c r="Z239" i="2"/>
  <c r="Z187" i="2"/>
  <c r="Y201" i="2" s="1"/>
  <c r="Z237" i="2"/>
  <c r="U186" i="2"/>
  <c r="U236" i="2"/>
  <c r="U270" i="2" s="1"/>
  <c r="W183" i="2"/>
  <c r="W233" i="2"/>
  <c r="W267" i="2" s="1"/>
  <c r="Z191" i="2"/>
  <c r="Z241" i="2"/>
  <c r="Y275" i="2" s="1"/>
  <c r="V190" i="2"/>
  <c r="V240" i="2"/>
  <c r="W189" i="2"/>
  <c r="W239" i="2"/>
  <c r="W273" i="2" s="1"/>
  <c r="U188" i="2"/>
  <c r="U238" i="2"/>
  <c r="U272" i="2" s="1"/>
  <c r="W187" i="2"/>
  <c r="W237" i="2"/>
  <c r="W271" i="2" s="1"/>
  <c r="Z186" i="2"/>
  <c r="Z236" i="2"/>
  <c r="V185" i="2"/>
  <c r="V235" i="2"/>
  <c r="V269" i="2" s="1"/>
  <c r="Z184" i="2"/>
  <c r="Z234" i="2"/>
  <c r="V183" i="2"/>
  <c r="V233" i="2"/>
  <c r="V267" i="2" s="1"/>
  <c r="W182" i="2"/>
  <c r="W232" i="2"/>
  <c r="W266" i="2" s="1"/>
  <c r="U275" i="2"/>
  <c r="W274" i="2"/>
  <c r="U273" i="2"/>
  <c r="W272" i="2"/>
  <c r="U271" i="2"/>
  <c r="U246" i="2"/>
  <c r="Y246" i="2"/>
  <c r="Z252" i="2"/>
  <c r="Z256" i="2"/>
  <c r="Z258" i="2"/>
  <c r="Z248" i="2"/>
  <c r="Y251" i="2"/>
  <c r="Y249" i="2"/>
  <c r="Y274" i="2"/>
  <c r="Z274" i="2"/>
  <c r="Z275" i="2"/>
  <c r="Z273" i="2"/>
  <c r="Y273" i="2"/>
  <c r="Y271" i="2"/>
  <c r="Z271" i="2"/>
  <c r="Z244" i="2"/>
  <c r="Y205" i="2"/>
  <c r="Z205" i="2"/>
  <c r="Y200" i="2"/>
  <c r="Z200" i="2"/>
  <c r="Y198" i="2"/>
  <c r="Z198" i="2"/>
  <c r="U204" i="2"/>
  <c r="V203" i="2"/>
  <c r="W202" i="2"/>
  <c r="U200" i="2"/>
  <c r="V199" i="2"/>
  <c r="W198" i="2"/>
  <c r="W205" i="2"/>
  <c r="V202" i="2"/>
  <c r="W201" i="2"/>
  <c r="U199" i="2"/>
  <c r="V198" i="2"/>
  <c r="W197" i="2"/>
  <c r="Y202" i="2"/>
  <c r="Z202" i="2"/>
  <c r="Z204" i="2"/>
  <c r="Y199" i="2"/>
  <c r="Z199" i="2"/>
  <c r="Z197" i="2"/>
  <c r="Y197" i="2"/>
  <c r="V205" i="2"/>
  <c r="U202" i="2"/>
  <c r="V201" i="2"/>
  <c r="W200" i="2"/>
  <c r="U198" i="2"/>
  <c r="V197" i="2"/>
  <c r="W196" i="2"/>
  <c r="Y203" i="2"/>
  <c r="Z203" i="2"/>
  <c r="Z201" i="2"/>
  <c r="Z196" i="2"/>
  <c r="V204" i="2"/>
  <c r="W203" i="2"/>
  <c r="U201" i="2"/>
  <c r="U197" i="2"/>
  <c r="V196" i="2"/>
  <c r="D2" i="2"/>
  <c r="X2" i="2" s="1"/>
  <c r="AC2" i="2" s="1"/>
  <c r="J2" i="2"/>
  <c r="AA2" i="2" s="1"/>
  <c r="AE2" i="2" s="1"/>
  <c r="H2" i="2"/>
  <c r="Z2" i="2" s="1"/>
  <c r="AD2" i="2" s="1"/>
  <c r="P24" i="2"/>
  <c r="P32" i="2"/>
  <c r="P40" i="2"/>
  <c r="P56" i="2"/>
  <c r="P72" i="2"/>
  <c r="P88" i="2"/>
  <c r="P96" i="2"/>
  <c r="P104" i="2"/>
  <c r="P120" i="2"/>
  <c r="P64" i="2"/>
  <c r="P28" i="2"/>
  <c r="P36" i="2"/>
  <c r="P44" i="2"/>
  <c r="P52" i="2"/>
  <c r="P60" i="2"/>
  <c r="P68" i="2"/>
  <c r="P76" i="2"/>
  <c r="P84" i="2"/>
  <c r="P92" i="2"/>
  <c r="P100" i="2"/>
  <c r="P108" i="2"/>
  <c r="P116" i="2"/>
  <c r="P124" i="2"/>
  <c r="P128" i="2"/>
  <c r="P136" i="2"/>
  <c r="P152" i="2"/>
  <c r="P160" i="2"/>
  <c r="P168" i="2"/>
  <c r="P112" i="2"/>
  <c r="P48" i="2"/>
  <c r="P80" i="2"/>
  <c r="P9" i="2"/>
  <c r="P17" i="2"/>
  <c r="P144" i="2"/>
  <c r="P140" i="2"/>
  <c r="P172" i="2"/>
  <c r="P22" i="2"/>
  <c r="P176" i="2"/>
  <c r="P132" i="2"/>
  <c r="P164" i="2"/>
  <c r="P5" i="2"/>
  <c r="P13" i="2"/>
  <c r="P30" i="2"/>
  <c r="P148" i="2"/>
  <c r="P156" i="2"/>
  <c r="P180" i="2"/>
  <c r="P26" i="2"/>
  <c r="P34" i="2"/>
  <c r="P50" i="2"/>
  <c r="P66" i="2"/>
  <c r="P82" i="2"/>
  <c r="P98" i="2"/>
  <c r="P114" i="2"/>
  <c r="P130" i="2"/>
  <c r="P146" i="2"/>
  <c r="P38" i="2"/>
  <c r="P54" i="2"/>
  <c r="P70" i="2"/>
  <c r="P86" i="2"/>
  <c r="P102" i="2"/>
  <c r="P118" i="2"/>
  <c r="P134" i="2"/>
  <c r="P150" i="2"/>
  <c r="P158" i="2"/>
  <c r="P166" i="2"/>
  <c r="P174" i="2"/>
  <c r="P3" i="2"/>
  <c r="P11" i="2"/>
  <c r="P19" i="2"/>
  <c r="P33" i="2"/>
  <c r="P49" i="2"/>
  <c r="P65" i="2"/>
  <c r="P81" i="2"/>
  <c r="P97" i="2"/>
  <c r="P113" i="2"/>
  <c r="P129" i="2"/>
  <c r="P145" i="2"/>
  <c r="P161" i="2"/>
  <c r="P177" i="2"/>
  <c r="P14" i="2"/>
  <c r="P35" i="2"/>
  <c r="P51" i="2"/>
  <c r="P67" i="2"/>
  <c r="P83" i="2"/>
  <c r="P99" i="2"/>
  <c r="P115" i="2"/>
  <c r="P131" i="2"/>
  <c r="P147" i="2"/>
  <c r="P163" i="2"/>
  <c r="P179" i="2"/>
  <c r="P16" i="2"/>
  <c r="P37" i="2"/>
  <c r="P53" i="2"/>
  <c r="P69" i="2"/>
  <c r="P85" i="2"/>
  <c r="P101" i="2"/>
  <c r="P117" i="2"/>
  <c r="P133" i="2"/>
  <c r="P149" i="2"/>
  <c r="P165" i="2"/>
  <c r="P181" i="2"/>
  <c r="P18" i="2"/>
  <c r="P31" i="2"/>
  <c r="P47" i="2"/>
  <c r="P63" i="2"/>
  <c r="P79" i="2"/>
  <c r="P95" i="2"/>
  <c r="P111" i="2"/>
  <c r="P127" i="2"/>
  <c r="P143" i="2"/>
  <c r="P159" i="2"/>
  <c r="P175" i="2"/>
  <c r="P12" i="2"/>
  <c r="P21" i="2"/>
  <c r="P42" i="2"/>
  <c r="P58" i="2"/>
  <c r="P74" i="2"/>
  <c r="P90" i="2"/>
  <c r="P106" i="2"/>
  <c r="P122" i="2"/>
  <c r="P138" i="2"/>
  <c r="P46" i="2"/>
  <c r="P62" i="2"/>
  <c r="P78" i="2"/>
  <c r="P94" i="2"/>
  <c r="P110" i="2"/>
  <c r="P126" i="2"/>
  <c r="P142" i="2"/>
  <c r="P154" i="2"/>
  <c r="P162" i="2"/>
  <c r="P170" i="2"/>
  <c r="P178" i="2"/>
  <c r="P7" i="2"/>
  <c r="P15" i="2"/>
  <c r="P25" i="2"/>
  <c r="P41" i="2"/>
  <c r="P57" i="2"/>
  <c r="P73" i="2"/>
  <c r="P89" i="2"/>
  <c r="P105" i="2"/>
  <c r="P121" i="2"/>
  <c r="P137" i="2"/>
  <c r="P153" i="2"/>
  <c r="P169" i="2"/>
  <c r="P6" i="2"/>
  <c r="P27" i="2"/>
  <c r="P43" i="2"/>
  <c r="P59" i="2"/>
  <c r="P75" i="2"/>
  <c r="P91" i="2"/>
  <c r="P107" i="2"/>
  <c r="P123" i="2"/>
  <c r="P139" i="2"/>
  <c r="P155" i="2"/>
  <c r="P171" i="2"/>
  <c r="P8" i="2"/>
  <c r="P29" i="2"/>
  <c r="P45" i="2"/>
  <c r="P61" i="2"/>
  <c r="P77" i="2"/>
  <c r="P93" i="2"/>
  <c r="P109" i="2"/>
  <c r="P125" i="2"/>
  <c r="P141" i="2"/>
  <c r="P157" i="2"/>
  <c r="P173" i="2"/>
  <c r="P10" i="2"/>
  <c r="P23" i="2"/>
  <c r="P39" i="2"/>
  <c r="P55" i="2"/>
  <c r="P71" i="2"/>
  <c r="P87" i="2"/>
  <c r="P103" i="2"/>
  <c r="P119" i="2"/>
  <c r="P135" i="2"/>
  <c r="P151" i="2"/>
  <c r="P167" i="2"/>
  <c r="P4" i="2"/>
  <c r="P20" i="2"/>
  <c r="Z193" i="2" l="1"/>
  <c r="Z243" i="2"/>
  <c r="Y272" i="2"/>
  <c r="Z194" i="2"/>
  <c r="Z208" i="2" s="1"/>
  <c r="Z268" i="2"/>
  <c r="Y268" i="2"/>
  <c r="Y270" i="2"/>
  <c r="Z270" i="2"/>
  <c r="Y267" i="2"/>
  <c r="Z267" i="2"/>
  <c r="Y269" i="2"/>
  <c r="Z269" i="2"/>
  <c r="Z192" i="2"/>
  <c r="Z266" i="2"/>
  <c r="Y266" i="2"/>
  <c r="Z276" i="2"/>
  <c r="Y276" i="2"/>
  <c r="Z277" i="2"/>
  <c r="Y277" i="2"/>
  <c r="Y278" i="2"/>
  <c r="Z278" i="2"/>
  <c r="Y207" i="2"/>
  <c r="Z207" i="2"/>
  <c r="Z206" i="2"/>
  <c r="Y206" i="2"/>
  <c r="D119" i="2"/>
  <c r="H119" i="2"/>
  <c r="J119" i="2"/>
  <c r="D39" i="2"/>
  <c r="X39" i="2" s="1"/>
  <c r="H39" i="2"/>
  <c r="Z39" i="2" s="1"/>
  <c r="AD39" i="2" s="1"/>
  <c r="J39" i="2"/>
  <c r="AA39" i="2" s="1"/>
  <c r="D93" i="2"/>
  <c r="X93" i="2" s="1"/>
  <c r="J93" i="2"/>
  <c r="AA93" i="2" s="1"/>
  <c r="AE93" i="2" s="1"/>
  <c r="H93" i="2"/>
  <c r="Z93" i="2" s="1"/>
  <c r="AD93" i="2" s="1"/>
  <c r="D29" i="2"/>
  <c r="X29" i="2" s="1"/>
  <c r="J29" i="2"/>
  <c r="AA29" i="2" s="1"/>
  <c r="AE29" i="2" s="1"/>
  <c r="H29" i="2"/>
  <c r="Z29" i="2" s="1"/>
  <c r="AD29" i="2" s="1"/>
  <c r="D139" i="2"/>
  <c r="X139" i="2" s="1"/>
  <c r="AC139" i="2" s="1"/>
  <c r="J139" i="2"/>
  <c r="AA139" i="2" s="1"/>
  <c r="H139" i="2"/>
  <c r="Z139" i="2" s="1"/>
  <c r="D75" i="2"/>
  <c r="X75" i="2" s="1"/>
  <c r="AC75" i="2" s="1"/>
  <c r="H75" i="2"/>
  <c r="Z75" i="2" s="1"/>
  <c r="AD75" i="2" s="1"/>
  <c r="J75" i="2"/>
  <c r="AA75" i="2" s="1"/>
  <c r="D6" i="2"/>
  <c r="X6" i="2" s="1"/>
  <c r="AC6" i="2" s="1"/>
  <c r="J6" i="2"/>
  <c r="AA6" i="2" s="1"/>
  <c r="AE6" i="2" s="1"/>
  <c r="H6" i="2"/>
  <c r="Z6" i="2" s="1"/>
  <c r="AD6" i="2" s="1"/>
  <c r="D121" i="2"/>
  <c r="H121" i="2"/>
  <c r="J121" i="2"/>
  <c r="D57" i="2"/>
  <c r="H57" i="2"/>
  <c r="J57" i="2"/>
  <c r="D7" i="2"/>
  <c r="X7" i="2" s="1"/>
  <c r="AC7" i="2" s="1"/>
  <c r="H7" i="2"/>
  <c r="Z7" i="2" s="1"/>
  <c r="AD7" i="2" s="1"/>
  <c r="J7" i="2"/>
  <c r="AA7" i="2" s="1"/>
  <c r="D154" i="2"/>
  <c r="X154" i="2" s="1"/>
  <c r="J154" i="2"/>
  <c r="AA154" i="2" s="1"/>
  <c r="AE154" i="2" s="1"/>
  <c r="H154" i="2"/>
  <c r="Z154" i="2" s="1"/>
  <c r="AD154" i="2" s="1"/>
  <c r="D94" i="2"/>
  <c r="X94" i="2" s="1"/>
  <c r="J94" i="2"/>
  <c r="AA94" i="2" s="1"/>
  <c r="H94" i="2"/>
  <c r="Z94" i="2" s="1"/>
  <c r="AD94" i="2" s="1"/>
  <c r="D138" i="2"/>
  <c r="X138" i="2" s="1"/>
  <c r="AC138" i="2" s="1"/>
  <c r="H138" i="2"/>
  <c r="Z138" i="2" s="1"/>
  <c r="J138" i="2"/>
  <c r="AA138" i="2" s="1"/>
  <c r="D74" i="2"/>
  <c r="X74" i="2" s="1"/>
  <c r="AC74" i="2" s="1"/>
  <c r="H74" i="2"/>
  <c r="Z74" i="2" s="1"/>
  <c r="AD74" i="2" s="1"/>
  <c r="J74" i="2"/>
  <c r="AA74" i="2" s="1"/>
  <c r="D12" i="2"/>
  <c r="X12" i="2" s="1"/>
  <c r="AC12" i="2" s="1"/>
  <c r="J12" i="2"/>
  <c r="AA12" i="2" s="1"/>
  <c r="AE12" i="2" s="1"/>
  <c r="H12" i="2"/>
  <c r="Z12" i="2" s="1"/>
  <c r="AD12" i="2" s="1"/>
  <c r="D127" i="2"/>
  <c r="X127" i="2" s="1"/>
  <c r="AC127" i="2" s="1"/>
  <c r="H127" i="2"/>
  <c r="Z127" i="2" s="1"/>
  <c r="J127" i="2"/>
  <c r="AA127" i="2" s="1"/>
  <c r="AE127" i="2" s="1"/>
  <c r="D63" i="2"/>
  <c r="X63" i="2" s="1"/>
  <c r="AC63" i="2" s="1"/>
  <c r="H63" i="2"/>
  <c r="Z63" i="2" s="1"/>
  <c r="J63" i="2"/>
  <c r="AA63" i="2" s="1"/>
  <c r="D181" i="2"/>
  <c r="X181" i="2" s="1"/>
  <c r="J181" i="2"/>
  <c r="AA181" i="2" s="1"/>
  <c r="AE181" i="2" s="1"/>
  <c r="H181" i="2"/>
  <c r="Z181" i="2" s="1"/>
  <c r="D117" i="2"/>
  <c r="J117" i="2"/>
  <c r="H117" i="2"/>
  <c r="D53" i="2"/>
  <c r="J53" i="2"/>
  <c r="H53" i="2"/>
  <c r="D163" i="2"/>
  <c r="X163" i="2" s="1"/>
  <c r="J163" i="2"/>
  <c r="AA163" i="2" s="1"/>
  <c r="H163" i="2"/>
  <c r="Z163" i="2" s="1"/>
  <c r="D99" i="2"/>
  <c r="X99" i="2" s="1"/>
  <c r="H99" i="2"/>
  <c r="Z99" i="2" s="1"/>
  <c r="AD99" i="2" s="1"/>
  <c r="J99" i="2"/>
  <c r="AA99" i="2" s="1"/>
  <c r="D35" i="2"/>
  <c r="X35" i="2" s="1"/>
  <c r="H35" i="2"/>
  <c r="Z35" i="2" s="1"/>
  <c r="AD35" i="2" s="1"/>
  <c r="J35" i="2"/>
  <c r="AA35" i="2" s="1"/>
  <c r="AE35" i="2" s="1"/>
  <c r="D145" i="2"/>
  <c r="X145" i="2" s="1"/>
  <c r="J145" i="2"/>
  <c r="AA145" i="2" s="1"/>
  <c r="H145" i="2"/>
  <c r="Z145" i="2" s="1"/>
  <c r="AD145" i="2" s="1"/>
  <c r="D81" i="2"/>
  <c r="X81" i="2" s="1"/>
  <c r="AC81" i="2" s="1"/>
  <c r="H81" i="2"/>
  <c r="Z81" i="2" s="1"/>
  <c r="J81" i="2"/>
  <c r="AA81" i="2" s="1"/>
  <c r="D19" i="2"/>
  <c r="X19" i="2" s="1"/>
  <c r="AC19" i="2" s="1"/>
  <c r="H19" i="2"/>
  <c r="Z19" i="2" s="1"/>
  <c r="AD19" i="2" s="1"/>
  <c r="J19" i="2"/>
  <c r="AA19" i="2" s="1"/>
  <c r="D166" i="2"/>
  <c r="X166" i="2" s="1"/>
  <c r="J166" i="2"/>
  <c r="AA166" i="2" s="1"/>
  <c r="AE166" i="2" s="1"/>
  <c r="H166" i="2"/>
  <c r="Z166" i="2" s="1"/>
  <c r="AD166" i="2" s="1"/>
  <c r="D118" i="2"/>
  <c r="J118" i="2"/>
  <c r="H118" i="2"/>
  <c r="D54" i="2"/>
  <c r="J54" i="2"/>
  <c r="H54" i="2"/>
  <c r="D114" i="2"/>
  <c r="H114" i="2"/>
  <c r="J114" i="2"/>
  <c r="D50" i="2"/>
  <c r="X50" i="2" s="1"/>
  <c r="H50" i="2"/>
  <c r="Z50" i="2" s="1"/>
  <c r="AD50" i="2" s="1"/>
  <c r="J50" i="2"/>
  <c r="AA50" i="2" s="1"/>
  <c r="AE50" i="2" s="1"/>
  <c r="D156" i="2"/>
  <c r="X156" i="2" s="1"/>
  <c r="J156" i="2"/>
  <c r="AA156" i="2" s="1"/>
  <c r="H156" i="2"/>
  <c r="Z156" i="2" s="1"/>
  <c r="AD156" i="2" s="1"/>
  <c r="D5" i="2"/>
  <c r="X5" i="2" s="1"/>
  <c r="AC5" i="2" s="1"/>
  <c r="J5" i="2"/>
  <c r="AA5" i="2" s="1"/>
  <c r="H5" i="2"/>
  <c r="Z5" i="2" s="1"/>
  <c r="D22" i="2"/>
  <c r="X22" i="2" s="1"/>
  <c r="J22" i="2"/>
  <c r="AA22" i="2" s="1"/>
  <c r="AE22" i="2" s="1"/>
  <c r="H22" i="2"/>
  <c r="Z22" i="2" s="1"/>
  <c r="D17" i="2"/>
  <c r="X17" i="2" s="1"/>
  <c r="AC17" i="2" s="1"/>
  <c r="H17" i="2"/>
  <c r="Z17" i="2" s="1"/>
  <c r="AD17" i="2" s="1"/>
  <c r="J17" i="2"/>
  <c r="AA17" i="2" s="1"/>
  <c r="AE17" i="2" s="1"/>
  <c r="D112" i="2"/>
  <c r="H112" i="2"/>
  <c r="J112" i="2"/>
  <c r="D136" i="2"/>
  <c r="X136" i="2" s="1"/>
  <c r="AC136" i="2" s="1"/>
  <c r="H136" i="2"/>
  <c r="Z136" i="2" s="1"/>
  <c r="J136" i="2"/>
  <c r="AA136" i="2" s="1"/>
  <c r="D108" i="2"/>
  <c r="X108" i="2" s="1"/>
  <c r="J108" i="2"/>
  <c r="AA108" i="2" s="1"/>
  <c r="AE108" i="2" s="1"/>
  <c r="H108" i="2"/>
  <c r="Z108" i="2" s="1"/>
  <c r="D76" i="2"/>
  <c r="X76" i="2" s="1"/>
  <c r="AC76" i="2" s="1"/>
  <c r="J76" i="2"/>
  <c r="AA76" i="2" s="1"/>
  <c r="AE76" i="2" s="1"/>
  <c r="H76" i="2"/>
  <c r="Z76" i="2" s="1"/>
  <c r="AD76" i="2" s="1"/>
  <c r="D44" i="2"/>
  <c r="X44" i="2" s="1"/>
  <c r="J44" i="2"/>
  <c r="AA44" i="2" s="1"/>
  <c r="H44" i="2"/>
  <c r="Z44" i="2" s="1"/>
  <c r="AD44" i="2" s="1"/>
  <c r="D120" i="2"/>
  <c r="J120" i="2"/>
  <c r="H120" i="2"/>
  <c r="D72" i="2"/>
  <c r="X72" i="2" s="1"/>
  <c r="AC72" i="2" s="1"/>
  <c r="H72" i="2"/>
  <c r="Z72" i="2" s="1"/>
  <c r="AD72" i="2" s="1"/>
  <c r="J72" i="2"/>
  <c r="AA72" i="2" s="1"/>
  <c r="D24" i="2"/>
  <c r="X24" i="2" s="1"/>
  <c r="H24" i="2"/>
  <c r="Z24" i="2" s="1"/>
  <c r="AD24" i="2" s="1"/>
  <c r="J24" i="2"/>
  <c r="AA24" i="2" s="1"/>
  <c r="AE24" i="2" s="1"/>
  <c r="D4" i="2"/>
  <c r="X4" i="2" s="1"/>
  <c r="AC4" i="2" s="1"/>
  <c r="J4" i="2"/>
  <c r="AA4" i="2" s="1"/>
  <c r="AE4" i="2" s="1"/>
  <c r="H4" i="2"/>
  <c r="Z4" i="2" s="1"/>
  <c r="AD4" i="2" s="1"/>
  <c r="D103" i="2"/>
  <c r="X103" i="2" s="1"/>
  <c r="H103" i="2"/>
  <c r="Z103" i="2" s="1"/>
  <c r="J103" i="2"/>
  <c r="AA103" i="2" s="1"/>
  <c r="D87" i="2"/>
  <c r="X87" i="2" s="1"/>
  <c r="H87" i="2"/>
  <c r="Z87" i="2" s="1"/>
  <c r="AD87" i="2" s="1"/>
  <c r="J87" i="2"/>
  <c r="AA87" i="2" s="1"/>
  <c r="D23" i="2"/>
  <c r="X23" i="2" s="1"/>
  <c r="H23" i="2"/>
  <c r="Z23" i="2" s="1"/>
  <c r="AD23" i="2" s="1"/>
  <c r="J23" i="2"/>
  <c r="AA23" i="2" s="1"/>
  <c r="AE23" i="2" s="1"/>
  <c r="D141" i="2"/>
  <c r="X141" i="2" s="1"/>
  <c r="AC141" i="2" s="1"/>
  <c r="J141" i="2"/>
  <c r="AA141" i="2" s="1"/>
  <c r="AE141" i="2" s="1"/>
  <c r="H141" i="2"/>
  <c r="Z141" i="2" s="1"/>
  <c r="AD141" i="2" s="1"/>
  <c r="D77" i="2"/>
  <c r="X77" i="2" s="1"/>
  <c r="AC77" i="2" s="1"/>
  <c r="J77" i="2"/>
  <c r="AA77" i="2" s="1"/>
  <c r="H77" i="2"/>
  <c r="Z77" i="2" s="1"/>
  <c r="D8" i="2"/>
  <c r="X8" i="2" s="1"/>
  <c r="AC8" i="2" s="1"/>
  <c r="H8" i="2"/>
  <c r="Z8" i="2" s="1"/>
  <c r="AD8" i="2" s="1"/>
  <c r="J8" i="2"/>
  <c r="AA8" i="2" s="1"/>
  <c r="D123" i="2"/>
  <c r="X123" i="2" s="1"/>
  <c r="AC123" i="2" s="1"/>
  <c r="J123" i="2"/>
  <c r="AA123" i="2" s="1"/>
  <c r="AE123" i="2" s="1"/>
  <c r="H123" i="2"/>
  <c r="Z123" i="2" s="1"/>
  <c r="AD123" i="2" s="1"/>
  <c r="D59" i="2"/>
  <c r="H59" i="2"/>
  <c r="J59" i="2"/>
  <c r="D169" i="2"/>
  <c r="X169" i="2" s="1"/>
  <c r="J169" i="2"/>
  <c r="AA169" i="2" s="1"/>
  <c r="H169" i="2"/>
  <c r="Z169" i="2" s="1"/>
  <c r="D105" i="2"/>
  <c r="X105" i="2" s="1"/>
  <c r="H105" i="2"/>
  <c r="Z105" i="2" s="1"/>
  <c r="AD105" i="2" s="1"/>
  <c r="J105" i="2"/>
  <c r="AA105" i="2" s="1"/>
  <c r="D41" i="2"/>
  <c r="X41" i="2" s="1"/>
  <c r="H41" i="2"/>
  <c r="Z41" i="2" s="1"/>
  <c r="AD41" i="2" s="1"/>
  <c r="J41" i="2"/>
  <c r="AA41" i="2" s="1"/>
  <c r="AE41" i="2" s="1"/>
  <c r="D178" i="2"/>
  <c r="X178" i="2" s="1"/>
  <c r="H178" i="2"/>
  <c r="Z178" i="2" s="1"/>
  <c r="J178" i="2"/>
  <c r="AA178" i="2" s="1"/>
  <c r="AE178" i="2" s="1"/>
  <c r="D142" i="2"/>
  <c r="X142" i="2" s="1"/>
  <c r="H142" i="2"/>
  <c r="Z142" i="2" s="1"/>
  <c r="J142" i="2"/>
  <c r="AA142" i="2" s="1"/>
  <c r="D78" i="2"/>
  <c r="X78" i="2" s="1"/>
  <c r="AC78" i="2" s="1"/>
  <c r="J78" i="2"/>
  <c r="AA78" i="2" s="1"/>
  <c r="AE78" i="2" s="1"/>
  <c r="H78" i="2"/>
  <c r="Z78" i="2" s="1"/>
  <c r="D122" i="2"/>
  <c r="X122" i="2" s="1"/>
  <c r="AC122" i="2" s="1"/>
  <c r="H122" i="2"/>
  <c r="Z122" i="2" s="1"/>
  <c r="AD122" i="2" s="1"/>
  <c r="J122" i="2"/>
  <c r="AA122" i="2" s="1"/>
  <c r="AE122" i="2" s="1"/>
  <c r="D58" i="2"/>
  <c r="H58" i="2"/>
  <c r="J58" i="2"/>
  <c r="D175" i="2"/>
  <c r="X175" i="2" s="1"/>
  <c r="J175" i="2"/>
  <c r="AA175" i="2" s="1"/>
  <c r="H175" i="2"/>
  <c r="Z175" i="2" s="1"/>
  <c r="D111" i="2"/>
  <c r="X111" i="2" s="1"/>
  <c r="H111" i="2"/>
  <c r="Z111" i="2" s="1"/>
  <c r="AD111" i="2" s="1"/>
  <c r="J111" i="2"/>
  <c r="AA111" i="2" s="1"/>
  <c r="D47" i="2"/>
  <c r="X47" i="2" s="1"/>
  <c r="H47" i="2"/>
  <c r="Z47" i="2" s="1"/>
  <c r="AD47" i="2" s="1"/>
  <c r="J47" i="2"/>
  <c r="AA47" i="2" s="1"/>
  <c r="AE47" i="2" s="1"/>
  <c r="D165" i="2"/>
  <c r="X165" i="2" s="1"/>
  <c r="H165" i="2"/>
  <c r="Z165" i="2" s="1"/>
  <c r="J165" i="2"/>
  <c r="AA165" i="2" s="1"/>
  <c r="AE165" i="2" s="1"/>
  <c r="D101" i="2"/>
  <c r="X101" i="2" s="1"/>
  <c r="J101" i="2"/>
  <c r="AA101" i="2" s="1"/>
  <c r="H101" i="2"/>
  <c r="Z101" i="2" s="1"/>
  <c r="D37" i="2"/>
  <c r="X37" i="2" s="1"/>
  <c r="J37" i="2"/>
  <c r="AA37" i="2" s="1"/>
  <c r="AE37" i="2" s="1"/>
  <c r="H37" i="2"/>
  <c r="Z37" i="2" s="1"/>
  <c r="D147" i="2"/>
  <c r="X147" i="2" s="1"/>
  <c r="H147" i="2"/>
  <c r="Z147" i="2" s="1"/>
  <c r="AD147" i="2" s="1"/>
  <c r="J147" i="2"/>
  <c r="AA147" i="2" s="1"/>
  <c r="AE147" i="2" s="1"/>
  <c r="D83" i="2"/>
  <c r="X83" i="2" s="1"/>
  <c r="H83" i="2"/>
  <c r="Z83" i="2" s="1"/>
  <c r="J83" i="2"/>
  <c r="AA83" i="2" s="1"/>
  <c r="AE83" i="2" s="1"/>
  <c r="D14" i="2"/>
  <c r="X14" i="2" s="1"/>
  <c r="AC14" i="2" s="1"/>
  <c r="J14" i="2"/>
  <c r="AA14" i="2" s="1"/>
  <c r="H14" i="2"/>
  <c r="Z14" i="2" s="1"/>
  <c r="D129" i="2"/>
  <c r="X129" i="2" s="1"/>
  <c r="AC129" i="2" s="1"/>
  <c r="J129" i="2"/>
  <c r="AA129" i="2" s="1"/>
  <c r="AE129" i="2" s="1"/>
  <c r="H129" i="2"/>
  <c r="Z129" i="2" s="1"/>
  <c r="D65" i="2"/>
  <c r="X65" i="2" s="1"/>
  <c r="AC65" i="2" s="1"/>
  <c r="H65" i="2"/>
  <c r="Z65" i="2" s="1"/>
  <c r="AD65" i="2" s="1"/>
  <c r="J65" i="2"/>
  <c r="AA65" i="2" s="1"/>
  <c r="AE65" i="2" s="1"/>
  <c r="D11" i="2"/>
  <c r="X11" i="2" s="1"/>
  <c r="AC11" i="2" s="1"/>
  <c r="H11" i="2"/>
  <c r="Z11" i="2" s="1"/>
  <c r="J11" i="2"/>
  <c r="AA11" i="2" s="1"/>
  <c r="AE11" i="2" s="1"/>
  <c r="D158" i="2"/>
  <c r="X158" i="2" s="1"/>
  <c r="H158" i="2"/>
  <c r="Z158" i="2" s="1"/>
  <c r="J158" i="2"/>
  <c r="AA158" i="2" s="1"/>
  <c r="D102" i="2"/>
  <c r="X102" i="2" s="1"/>
  <c r="J102" i="2"/>
  <c r="AA102" i="2" s="1"/>
  <c r="AE102" i="2" s="1"/>
  <c r="H102" i="2"/>
  <c r="Z102" i="2" s="1"/>
  <c r="D38" i="2"/>
  <c r="X38" i="2" s="1"/>
  <c r="J38" i="2"/>
  <c r="AA38" i="2" s="1"/>
  <c r="AE38" i="2" s="1"/>
  <c r="H38" i="2"/>
  <c r="Z38" i="2" s="1"/>
  <c r="AD38" i="2" s="1"/>
  <c r="D98" i="2"/>
  <c r="X98" i="2" s="1"/>
  <c r="H98" i="2"/>
  <c r="Z98" i="2" s="1"/>
  <c r="J98" i="2"/>
  <c r="AA98" i="2" s="1"/>
  <c r="AE98" i="2" s="1"/>
  <c r="D34" i="2"/>
  <c r="X34" i="2" s="1"/>
  <c r="J34" i="2"/>
  <c r="AA34" i="2" s="1"/>
  <c r="H34" i="2"/>
  <c r="Z34" i="2" s="1"/>
  <c r="D148" i="2"/>
  <c r="X148" i="2" s="1"/>
  <c r="H148" i="2"/>
  <c r="Z148" i="2" s="1"/>
  <c r="AD148" i="2" s="1"/>
  <c r="J148" i="2"/>
  <c r="AA148" i="2" s="1"/>
  <c r="D164" i="2"/>
  <c r="X164" i="2" s="1"/>
  <c r="H164" i="2"/>
  <c r="Z164" i="2" s="1"/>
  <c r="AD164" i="2" s="1"/>
  <c r="J164" i="2"/>
  <c r="AA164" i="2" s="1"/>
  <c r="AE164" i="2" s="1"/>
  <c r="D172" i="2"/>
  <c r="X172" i="2" s="1"/>
  <c r="H172" i="2"/>
  <c r="Z172" i="2" s="1"/>
  <c r="J172" i="2"/>
  <c r="AA172" i="2" s="1"/>
  <c r="AE172" i="2" s="1"/>
  <c r="D9" i="2"/>
  <c r="X9" i="2" s="1"/>
  <c r="AC9" i="2" s="1"/>
  <c r="H9" i="2"/>
  <c r="Z9" i="2" s="1"/>
  <c r="J9" i="2"/>
  <c r="AA9" i="2" s="1"/>
  <c r="D168" i="2"/>
  <c r="X168" i="2" s="1"/>
  <c r="J168" i="2"/>
  <c r="AA168" i="2" s="1"/>
  <c r="AE168" i="2" s="1"/>
  <c r="H168" i="2"/>
  <c r="Z168" i="2" s="1"/>
  <c r="D128" i="2"/>
  <c r="X128" i="2" s="1"/>
  <c r="AC128" i="2" s="1"/>
  <c r="H128" i="2"/>
  <c r="Z128" i="2" s="1"/>
  <c r="AD128" i="2" s="1"/>
  <c r="J128" i="2"/>
  <c r="AA128" i="2" s="1"/>
  <c r="AE128" i="2" s="1"/>
  <c r="D100" i="2"/>
  <c r="X100" i="2" s="1"/>
  <c r="J100" i="2"/>
  <c r="AA100" i="2" s="1"/>
  <c r="H100" i="2"/>
  <c r="Z100" i="2" s="1"/>
  <c r="AD100" i="2" s="1"/>
  <c r="D68" i="2"/>
  <c r="X68" i="2" s="1"/>
  <c r="AC68" i="2" s="1"/>
  <c r="J68" i="2"/>
  <c r="AA68" i="2" s="1"/>
  <c r="H68" i="2"/>
  <c r="Z68" i="2" s="1"/>
  <c r="D36" i="2"/>
  <c r="X36" i="2" s="1"/>
  <c r="J36" i="2"/>
  <c r="AA36" i="2" s="1"/>
  <c r="AE36" i="2" s="1"/>
  <c r="H36" i="2"/>
  <c r="Z36" i="2" s="1"/>
  <c r="D104" i="2"/>
  <c r="X104" i="2" s="1"/>
  <c r="H104" i="2"/>
  <c r="Z104" i="2" s="1"/>
  <c r="AD104" i="2" s="1"/>
  <c r="J104" i="2"/>
  <c r="AA104" i="2" s="1"/>
  <c r="AE104" i="2" s="1"/>
  <c r="D56" i="2"/>
  <c r="H56" i="2"/>
  <c r="J56" i="2"/>
  <c r="D167" i="2"/>
  <c r="X167" i="2" s="1"/>
  <c r="H167" i="2"/>
  <c r="Z167" i="2" s="1"/>
  <c r="J167" i="2"/>
  <c r="AA167" i="2" s="1"/>
  <c r="D157" i="2"/>
  <c r="X157" i="2" s="1"/>
  <c r="H157" i="2"/>
  <c r="Z157" i="2" s="1"/>
  <c r="AD157" i="2" s="1"/>
  <c r="J157" i="2"/>
  <c r="AA157" i="2" s="1"/>
  <c r="D151" i="2"/>
  <c r="X151" i="2" s="1"/>
  <c r="J151" i="2"/>
  <c r="AA151" i="2" s="1"/>
  <c r="AE151" i="2" s="1"/>
  <c r="H151" i="2"/>
  <c r="Z151" i="2" s="1"/>
  <c r="AD151" i="2" s="1"/>
  <c r="D20" i="2"/>
  <c r="X20" i="2" s="1"/>
  <c r="AC20" i="2" s="1"/>
  <c r="J20" i="2"/>
  <c r="AA20" i="2" s="1"/>
  <c r="H20" i="2"/>
  <c r="Z20" i="2" s="1"/>
  <c r="AD20" i="2" s="1"/>
  <c r="D135" i="2"/>
  <c r="X135" i="2" s="1"/>
  <c r="AC135" i="2" s="1"/>
  <c r="H135" i="2"/>
  <c r="Z135" i="2" s="1"/>
  <c r="J135" i="2"/>
  <c r="AA135" i="2" s="1"/>
  <c r="D71" i="2"/>
  <c r="X71" i="2" s="1"/>
  <c r="AC71" i="2" s="1"/>
  <c r="H71" i="2"/>
  <c r="Z71" i="2" s="1"/>
  <c r="AD71" i="2" s="1"/>
  <c r="J71" i="2"/>
  <c r="AA71" i="2" s="1"/>
  <c r="D10" i="2"/>
  <c r="X10" i="2" s="1"/>
  <c r="AC10" i="2" s="1"/>
  <c r="J10" i="2"/>
  <c r="AA10" i="2" s="1"/>
  <c r="AE10" i="2" s="1"/>
  <c r="H10" i="2"/>
  <c r="Z10" i="2" s="1"/>
  <c r="AD10" i="2" s="1"/>
  <c r="D125" i="2"/>
  <c r="X125" i="2" s="1"/>
  <c r="AC125" i="2" s="1"/>
  <c r="J125" i="2"/>
  <c r="AA125" i="2" s="1"/>
  <c r="H125" i="2"/>
  <c r="Z125" i="2" s="1"/>
  <c r="AD125" i="2" s="1"/>
  <c r="D61" i="2"/>
  <c r="J61" i="2"/>
  <c r="H61" i="2"/>
  <c r="D171" i="2"/>
  <c r="X171" i="2" s="1"/>
  <c r="J171" i="2"/>
  <c r="AA171" i="2" s="1"/>
  <c r="AE171" i="2" s="1"/>
  <c r="H171" i="2"/>
  <c r="Z171" i="2" s="1"/>
  <c r="D107" i="2"/>
  <c r="X107" i="2" s="1"/>
  <c r="H107" i="2"/>
  <c r="Z107" i="2" s="1"/>
  <c r="AD107" i="2" s="1"/>
  <c r="J107" i="2"/>
  <c r="AA107" i="2" s="1"/>
  <c r="AE107" i="2" s="1"/>
  <c r="D43" i="2"/>
  <c r="X43" i="2" s="1"/>
  <c r="H43" i="2"/>
  <c r="Z43" i="2" s="1"/>
  <c r="J43" i="2"/>
  <c r="AA43" i="2" s="1"/>
  <c r="AE43" i="2" s="1"/>
  <c r="D153" i="2"/>
  <c r="X153" i="2" s="1"/>
  <c r="H153" i="2"/>
  <c r="Z153" i="2" s="1"/>
  <c r="J153" i="2"/>
  <c r="AA153" i="2" s="1"/>
  <c r="D89" i="2"/>
  <c r="X89" i="2" s="1"/>
  <c r="H89" i="2"/>
  <c r="Z89" i="2" s="1"/>
  <c r="AD89" i="2" s="1"/>
  <c r="J89" i="2"/>
  <c r="AA89" i="2" s="1"/>
  <c r="D25" i="2"/>
  <c r="X25" i="2" s="1"/>
  <c r="H25" i="2"/>
  <c r="Z25" i="2" s="1"/>
  <c r="AD25" i="2" s="1"/>
  <c r="J25" i="2"/>
  <c r="AA25" i="2" s="1"/>
  <c r="AE25" i="2" s="1"/>
  <c r="D170" i="2"/>
  <c r="X170" i="2" s="1"/>
  <c r="H170" i="2"/>
  <c r="Z170" i="2" s="1"/>
  <c r="J170" i="2"/>
  <c r="AA170" i="2" s="1"/>
  <c r="AE170" i="2" s="1"/>
  <c r="D126" i="2"/>
  <c r="X126" i="2" s="1"/>
  <c r="AC126" i="2" s="1"/>
  <c r="H126" i="2"/>
  <c r="Z126" i="2" s="1"/>
  <c r="J126" i="2"/>
  <c r="AA126" i="2" s="1"/>
  <c r="D62" i="2"/>
  <c r="X62" i="2" s="1"/>
  <c r="AC62" i="2" s="1"/>
  <c r="J62" i="2"/>
  <c r="AA62" i="2" s="1"/>
  <c r="AE62" i="2" s="1"/>
  <c r="H62" i="2"/>
  <c r="Z62" i="2" s="1"/>
  <c r="D106" i="2"/>
  <c r="X106" i="2" s="1"/>
  <c r="H106" i="2"/>
  <c r="Z106" i="2" s="1"/>
  <c r="AD106" i="2" s="1"/>
  <c r="J106" i="2"/>
  <c r="AA106" i="2" s="1"/>
  <c r="AE106" i="2" s="1"/>
  <c r="D42" i="2"/>
  <c r="X42" i="2" s="1"/>
  <c r="J42" i="2"/>
  <c r="AA42" i="2" s="1"/>
  <c r="H42" i="2"/>
  <c r="Z42" i="2" s="1"/>
  <c r="AD42" i="2" s="1"/>
  <c r="D159" i="2"/>
  <c r="X159" i="2" s="1"/>
  <c r="J159" i="2"/>
  <c r="AA159" i="2" s="1"/>
  <c r="H159" i="2"/>
  <c r="Z159" i="2" s="1"/>
  <c r="D95" i="2"/>
  <c r="X95" i="2" s="1"/>
  <c r="H95" i="2"/>
  <c r="Z95" i="2" s="1"/>
  <c r="AD95" i="2" s="1"/>
  <c r="J95" i="2"/>
  <c r="AA95" i="2" s="1"/>
  <c r="D31" i="2"/>
  <c r="X31" i="2" s="1"/>
  <c r="H31" i="2"/>
  <c r="Z31" i="2" s="1"/>
  <c r="AD31" i="2" s="1"/>
  <c r="J31" i="2"/>
  <c r="AA31" i="2" s="1"/>
  <c r="AE31" i="2" s="1"/>
  <c r="D149" i="2"/>
  <c r="X149" i="2" s="1"/>
  <c r="J149" i="2"/>
  <c r="AA149" i="2" s="1"/>
  <c r="AE149" i="2" s="1"/>
  <c r="H149" i="2"/>
  <c r="Z149" i="2" s="1"/>
  <c r="AD149" i="2" s="1"/>
  <c r="D85" i="2"/>
  <c r="X85" i="2" s="1"/>
  <c r="J85" i="2"/>
  <c r="AA85" i="2" s="1"/>
  <c r="H85" i="2"/>
  <c r="Z85" i="2" s="1"/>
  <c r="D16" i="2"/>
  <c r="X16" i="2" s="1"/>
  <c r="AC16" i="2" s="1"/>
  <c r="H16" i="2"/>
  <c r="Z16" i="2" s="1"/>
  <c r="AD16" i="2" s="1"/>
  <c r="J16" i="2"/>
  <c r="AA16" i="2" s="1"/>
  <c r="D131" i="2"/>
  <c r="X131" i="2" s="1"/>
  <c r="AC131" i="2" s="1"/>
  <c r="H131" i="2"/>
  <c r="Z131" i="2" s="1"/>
  <c r="AD131" i="2" s="1"/>
  <c r="J131" i="2"/>
  <c r="AA131" i="2" s="1"/>
  <c r="AE131" i="2" s="1"/>
  <c r="D67" i="2"/>
  <c r="X67" i="2" s="1"/>
  <c r="AC67" i="2" s="1"/>
  <c r="H67" i="2"/>
  <c r="Z67" i="2" s="1"/>
  <c r="AD67" i="2" s="1"/>
  <c r="J67" i="2"/>
  <c r="AA67" i="2" s="1"/>
  <c r="AE67" i="2" s="1"/>
  <c r="D177" i="2"/>
  <c r="X177" i="2" s="1"/>
  <c r="J177" i="2"/>
  <c r="AA177" i="2" s="1"/>
  <c r="H177" i="2"/>
  <c r="Z177" i="2" s="1"/>
  <c r="D113" i="2"/>
  <c r="H113" i="2"/>
  <c r="J113" i="2"/>
  <c r="D49" i="2"/>
  <c r="X49" i="2" s="1"/>
  <c r="H49" i="2"/>
  <c r="Z49" i="2" s="1"/>
  <c r="AD49" i="2" s="1"/>
  <c r="J49" i="2"/>
  <c r="AA49" i="2" s="1"/>
  <c r="AE49" i="2" s="1"/>
  <c r="D3" i="2"/>
  <c r="X3" i="2" s="1"/>
  <c r="AC3" i="2" s="1"/>
  <c r="H3" i="2"/>
  <c r="Z3" i="2" s="1"/>
  <c r="AD3" i="2" s="1"/>
  <c r="J3" i="2"/>
  <c r="AA3" i="2" s="1"/>
  <c r="AE3" i="2" s="1"/>
  <c r="D150" i="2"/>
  <c r="X150" i="2" s="1"/>
  <c r="J150" i="2"/>
  <c r="AA150" i="2" s="1"/>
  <c r="H150" i="2"/>
  <c r="Z150" i="2" s="1"/>
  <c r="D86" i="2"/>
  <c r="X86" i="2" s="1"/>
  <c r="J86" i="2"/>
  <c r="AA86" i="2" s="1"/>
  <c r="AE86" i="2" s="1"/>
  <c r="H86" i="2"/>
  <c r="Z86" i="2" s="1"/>
  <c r="D146" i="2"/>
  <c r="X146" i="2" s="1"/>
  <c r="J146" i="2"/>
  <c r="AA146" i="2" s="1"/>
  <c r="AE146" i="2" s="1"/>
  <c r="H146" i="2"/>
  <c r="Z146" i="2" s="1"/>
  <c r="AD146" i="2" s="1"/>
  <c r="D82" i="2"/>
  <c r="X82" i="2" s="1"/>
  <c r="H82" i="2"/>
  <c r="Z82" i="2" s="1"/>
  <c r="AD82" i="2" s="1"/>
  <c r="J82" i="2"/>
  <c r="AA82" i="2" s="1"/>
  <c r="AE82" i="2" s="1"/>
  <c r="D26" i="2"/>
  <c r="X26" i="2" s="1"/>
  <c r="J26" i="2"/>
  <c r="AA26" i="2" s="1"/>
  <c r="H26" i="2"/>
  <c r="Z26" i="2" s="1"/>
  <c r="D30" i="2"/>
  <c r="X30" i="2" s="1"/>
  <c r="J30" i="2"/>
  <c r="AA30" i="2" s="1"/>
  <c r="AE30" i="2" s="1"/>
  <c r="H30" i="2"/>
  <c r="Z30" i="2" s="1"/>
  <c r="D132" i="2"/>
  <c r="X132" i="2" s="1"/>
  <c r="AC132" i="2" s="1"/>
  <c r="H132" i="2"/>
  <c r="Z132" i="2" s="1"/>
  <c r="AD132" i="2" s="1"/>
  <c r="J132" i="2"/>
  <c r="AA132" i="2" s="1"/>
  <c r="AE132" i="2" s="1"/>
  <c r="D140" i="2"/>
  <c r="X140" i="2" s="1"/>
  <c r="AC140" i="2" s="1"/>
  <c r="J140" i="2"/>
  <c r="AA140" i="2" s="1"/>
  <c r="AE140" i="2" s="1"/>
  <c r="H140" i="2"/>
  <c r="Z140" i="2" s="1"/>
  <c r="AD140" i="2" s="1"/>
  <c r="D80" i="2"/>
  <c r="X80" i="2" s="1"/>
  <c r="AC80" i="2" s="1"/>
  <c r="H80" i="2"/>
  <c r="Z80" i="2" s="1"/>
  <c r="J80" i="2"/>
  <c r="AA80" i="2" s="1"/>
  <c r="D160" i="2"/>
  <c r="X160" i="2" s="1"/>
  <c r="J160" i="2"/>
  <c r="AA160" i="2" s="1"/>
  <c r="AE160" i="2" s="1"/>
  <c r="H160" i="2"/>
  <c r="Z160" i="2" s="1"/>
  <c r="D124" i="2"/>
  <c r="X124" i="2" s="1"/>
  <c r="AC124" i="2" s="1"/>
  <c r="J124" i="2"/>
  <c r="AA124" i="2" s="1"/>
  <c r="AE124" i="2" s="1"/>
  <c r="H124" i="2"/>
  <c r="Z124" i="2" s="1"/>
  <c r="AD124" i="2" s="1"/>
  <c r="D92" i="2"/>
  <c r="X92" i="2" s="1"/>
  <c r="J92" i="2"/>
  <c r="AA92" i="2" s="1"/>
  <c r="AE92" i="2" s="1"/>
  <c r="H92" i="2"/>
  <c r="Z92" i="2" s="1"/>
  <c r="AD92" i="2" s="1"/>
  <c r="D60" i="2"/>
  <c r="J60" i="2"/>
  <c r="H60" i="2"/>
  <c r="D28" i="2"/>
  <c r="X28" i="2" s="1"/>
  <c r="J28" i="2"/>
  <c r="AA28" i="2" s="1"/>
  <c r="AE28" i="2" s="1"/>
  <c r="H28" i="2"/>
  <c r="Z28" i="2" s="1"/>
  <c r="D96" i="2"/>
  <c r="X96" i="2" s="1"/>
  <c r="H96" i="2"/>
  <c r="Z96" i="2" s="1"/>
  <c r="AD96" i="2" s="1"/>
  <c r="J96" i="2"/>
  <c r="AA96" i="2" s="1"/>
  <c r="AE96" i="2" s="1"/>
  <c r="D40" i="2"/>
  <c r="X40" i="2" s="1"/>
  <c r="H40" i="2"/>
  <c r="Z40" i="2" s="1"/>
  <c r="AD40" i="2" s="1"/>
  <c r="J40" i="2"/>
  <c r="AA40" i="2" s="1"/>
  <c r="AE40" i="2" s="1"/>
  <c r="D55" i="2"/>
  <c r="H55" i="2"/>
  <c r="J55" i="2"/>
  <c r="D173" i="2"/>
  <c r="X173" i="2" s="1"/>
  <c r="J173" i="2"/>
  <c r="AA173" i="2" s="1"/>
  <c r="AE173" i="2" s="1"/>
  <c r="H173" i="2"/>
  <c r="Z173" i="2" s="1"/>
  <c r="D109" i="2"/>
  <c r="X109" i="2" s="1"/>
  <c r="J109" i="2"/>
  <c r="AA109" i="2" s="1"/>
  <c r="AE109" i="2" s="1"/>
  <c r="H109" i="2"/>
  <c r="Z109" i="2" s="1"/>
  <c r="AD109" i="2" s="1"/>
  <c r="D45" i="2"/>
  <c r="X45" i="2" s="1"/>
  <c r="J45" i="2"/>
  <c r="AA45" i="2" s="1"/>
  <c r="AE45" i="2" s="1"/>
  <c r="H45" i="2"/>
  <c r="Z45" i="2" s="1"/>
  <c r="AD45" i="2" s="1"/>
  <c r="D155" i="2"/>
  <c r="X155" i="2" s="1"/>
  <c r="J155" i="2"/>
  <c r="AA155" i="2" s="1"/>
  <c r="H155" i="2"/>
  <c r="Z155" i="2" s="1"/>
  <c r="D91" i="2"/>
  <c r="X91" i="2" s="1"/>
  <c r="H91" i="2"/>
  <c r="Z91" i="2" s="1"/>
  <c r="AD91" i="2" s="1"/>
  <c r="J91" i="2"/>
  <c r="AA91" i="2" s="1"/>
  <c r="D27" i="2"/>
  <c r="X27" i="2" s="1"/>
  <c r="H27" i="2"/>
  <c r="Z27" i="2" s="1"/>
  <c r="AD27" i="2" s="1"/>
  <c r="J27" i="2"/>
  <c r="AA27" i="2" s="1"/>
  <c r="AE27" i="2" s="1"/>
  <c r="D137" i="2"/>
  <c r="X137" i="2" s="1"/>
  <c r="AC137" i="2" s="1"/>
  <c r="H137" i="2"/>
  <c r="Z137" i="2" s="1"/>
  <c r="AD137" i="2" s="1"/>
  <c r="J137" i="2"/>
  <c r="AA137" i="2" s="1"/>
  <c r="AE137" i="2" s="1"/>
  <c r="D73" i="2"/>
  <c r="X73" i="2" s="1"/>
  <c r="AC73" i="2" s="1"/>
  <c r="H73" i="2"/>
  <c r="Z73" i="2" s="1"/>
  <c r="J73" i="2"/>
  <c r="AA73" i="2" s="1"/>
  <c r="D15" i="2"/>
  <c r="X15" i="2" s="1"/>
  <c r="AC15" i="2" s="1"/>
  <c r="H15" i="2"/>
  <c r="Z15" i="2" s="1"/>
  <c r="AD15" i="2" s="1"/>
  <c r="J15" i="2"/>
  <c r="AA15" i="2" s="1"/>
  <c r="D162" i="2"/>
  <c r="X162" i="2" s="1"/>
  <c r="H162" i="2"/>
  <c r="Z162" i="2" s="1"/>
  <c r="AD162" i="2" s="1"/>
  <c r="J162" i="2"/>
  <c r="AA162" i="2" s="1"/>
  <c r="AE162" i="2" s="1"/>
  <c r="D110" i="2"/>
  <c r="X110" i="2" s="1"/>
  <c r="J110" i="2"/>
  <c r="AA110" i="2" s="1"/>
  <c r="AE110" i="2" s="1"/>
  <c r="H110" i="2"/>
  <c r="Z110" i="2" s="1"/>
  <c r="AD110" i="2" s="1"/>
  <c r="D46" i="2"/>
  <c r="X46" i="2" s="1"/>
  <c r="J46" i="2"/>
  <c r="AA46" i="2" s="1"/>
  <c r="H46" i="2"/>
  <c r="Z46" i="2" s="1"/>
  <c r="D90" i="2"/>
  <c r="X90" i="2" s="1"/>
  <c r="H90" i="2"/>
  <c r="Z90" i="2" s="1"/>
  <c r="AD90" i="2" s="1"/>
  <c r="J90" i="2"/>
  <c r="AA90" i="2" s="1"/>
  <c r="D21" i="2"/>
  <c r="X21" i="2" s="1"/>
  <c r="AC21" i="2" s="1"/>
  <c r="J21" i="2"/>
  <c r="AA21" i="2" s="1"/>
  <c r="AE21" i="2" s="1"/>
  <c r="H21" i="2"/>
  <c r="Z21" i="2" s="1"/>
  <c r="AD21" i="2" s="1"/>
  <c r="D143" i="2"/>
  <c r="X143" i="2" s="1"/>
  <c r="H143" i="2"/>
  <c r="Z143" i="2" s="1"/>
  <c r="AD143" i="2" s="1"/>
  <c r="J143" i="2"/>
  <c r="AA143" i="2" s="1"/>
  <c r="AE143" i="2" s="1"/>
  <c r="D79" i="2"/>
  <c r="X79" i="2" s="1"/>
  <c r="AC79" i="2" s="1"/>
  <c r="H79" i="2"/>
  <c r="Z79" i="2" s="1"/>
  <c r="J79" i="2"/>
  <c r="AA79" i="2" s="1"/>
  <c r="D18" i="2"/>
  <c r="X18" i="2" s="1"/>
  <c r="AC18" i="2" s="1"/>
  <c r="J18" i="2"/>
  <c r="AA18" i="2" s="1"/>
  <c r="AE18" i="2" s="1"/>
  <c r="H18" i="2"/>
  <c r="Z18" i="2" s="1"/>
  <c r="D133" i="2"/>
  <c r="X133" i="2" s="1"/>
  <c r="AC133" i="2" s="1"/>
  <c r="H133" i="2"/>
  <c r="Z133" i="2" s="1"/>
  <c r="AD133" i="2" s="1"/>
  <c r="J133" i="2"/>
  <c r="AA133" i="2" s="1"/>
  <c r="AE133" i="2" s="1"/>
  <c r="D69" i="2"/>
  <c r="X69" i="2" s="1"/>
  <c r="AC69" i="2" s="1"/>
  <c r="J69" i="2"/>
  <c r="AA69" i="2" s="1"/>
  <c r="AE69" i="2" s="1"/>
  <c r="H69" i="2"/>
  <c r="Z69" i="2" s="1"/>
  <c r="AD69" i="2" s="1"/>
  <c r="D179" i="2"/>
  <c r="X179" i="2" s="1"/>
  <c r="J179" i="2"/>
  <c r="AA179" i="2" s="1"/>
  <c r="H179" i="2"/>
  <c r="Z179" i="2" s="1"/>
  <c r="D115" i="2"/>
  <c r="H115" i="2"/>
  <c r="J115" i="2"/>
  <c r="D51" i="2"/>
  <c r="X51" i="2" s="1"/>
  <c r="H51" i="2"/>
  <c r="Z51" i="2" s="1"/>
  <c r="AD51" i="2" s="1"/>
  <c r="J51" i="2"/>
  <c r="AA51" i="2" s="1"/>
  <c r="AE51" i="2" s="1"/>
  <c r="D161" i="2"/>
  <c r="X161" i="2" s="1"/>
  <c r="H161" i="2"/>
  <c r="Z161" i="2" s="1"/>
  <c r="AD161" i="2" s="1"/>
  <c r="J161" i="2"/>
  <c r="AA161" i="2" s="1"/>
  <c r="AE161" i="2" s="1"/>
  <c r="D97" i="2"/>
  <c r="X97" i="2" s="1"/>
  <c r="H97" i="2"/>
  <c r="Z97" i="2" s="1"/>
  <c r="J97" i="2"/>
  <c r="AA97" i="2" s="1"/>
  <c r="D33" i="2"/>
  <c r="X33" i="2" s="1"/>
  <c r="H33" i="2"/>
  <c r="Z33" i="2" s="1"/>
  <c r="AD33" i="2" s="1"/>
  <c r="J33" i="2"/>
  <c r="AA33" i="2" s="1"/>
  <c r="D174" i="2"/>
  <c r="X174" i="2" s="1"/>
  <c r="J174" i="2"/>
  <c r="AA174" i="2" s="1"/>
  <c r="AE174" i="2" s="1"/>
  <c r="H174" i="2"/>
  <c r="Z174" i="2" s="1"/>
  <c r="AD174" i="2" s="1"/>
  <c r="D134" i="2"/>
  <c r="X134" i="2" s="1"/>
  <c r="AC134" i="2" s="1"/>
  <c r="J134" i="2"/>
  <c r="AA134" i="2" s="1"/>
  <c r="AE134" i="2" s="1"/>
  <c r="H134" i="2"/>
  <c r="Z134" i="2" s="1"/>
  <c r="AD134" i="2" s="1"/>
  <c r="D70" i="2"/>
  <c r="X70" i="2" s="1"/>
  <c r="AC70" i="2" s="1"/>
  <c r="J70" i="2"/>
  <c r="AA70" i="2" s="1"/>
  <c r="H70" i="2"/>
  <c r="Z70" i="2" s="1"/>
  <c r="D130" i="2"/>
  <c r="X130" i="2" s="1"/>
  <c r="AC130" i="2" s="1"/>
  <c r="H130" i="2"/>
  <c r="Z130" i="2" s="1"/>
  <c r="AD130" i="2" s="1"/>
  <c r="J130" i="2"/>
  <c r="AA130" i="2" s="1"/>
  <c r="D66" i="2"/>
  <c r="X66" i="2" s="1"/>
  <c r="AC66" i="2" s="1"/>
  <c r="H66" i="2"/>
  <c r="Z66" i="2" s="1"/>
  <c r="AD66" i="2" s="1"/>
  <c r="J66" i="2"/>
  <c r="AA66" i="2" s="1"/>
  <c r="AE66" i="2" s="1"/>
  <c r="D180" i="2"/>
  <c r="X180" i="2" s="1"/>
  <c r="H180" i="2"/>
  <c r="Z180" i="2" s="1"/>
  <c r="AD180" i="2" s="1"/>
  <c r="J180" i="2"/>
  <c r="AA180" i="2" s="1"/>
  <c r="AE180" i="2" s="1"/>
  <c r="D13" i="2"/>
  <c r="X13" i="2" s="1"/>
  <c r="AC13" i="2" s="1"/>
  <c r="J13" i="2"/>
  <c r="AA13" i="2" s="1"/>
  <c r="H13" i="2"/>
  <c r="Z13" i="2" s="1"/>
  <c r="D176" i="2"/>
  <c r="X176" i="2" s="1"/>
  <c r="J176" i="2"/>
  <c r="AA176" i="2" s="1"/>
  <c r="AE176" i="2" s="1"/>
  <c r="H176" i="2"/>
  <c r="Z176" i="2" s="1"/>
  <c r="D144" i="2"/>
  <c r="X144" i="2" s="1"/>
  <c r="H144" i="2"/>
  <c r="Z144" i="2" s="1"/>
  <c r="AD144" i="2" s="1"/>
  <c r="J144" i="2"/>
  <c r="AA144" i="2" s="1"/>
  <c r="AE144" i="2" s="1"/>
  <c r="D48" i="2"/>
  <c r="X48" i="2" s="1"/>
  <c r="H48" i="2"/>
  <c r="Z48" i="2" s="1"/>
  <c r="AD48" i="2" s="1"/>
  <c r="J48" i="2"/>
  <c r="AA48" i="2" s="1"/>
  <c r="AE48" i="2" s="1"/>
  <c r="D152" i="2"/>
  <c r="X152" i="2" s="1"/>
  <c r="H152" i="2"/>
  <c r="Z152" i="2" s="1"/>
  <c r="J152" i="2"/>
  <c r="AA152" i="2" s="1"/>
  <c r="D116" i="2"/>
  <c r="J116" i="2"/>
  <c r="H116" i="2"/>
  <c r="D84" i="2"/>
  <c r="X84" i="2" s="1"/>
  <c r="J84" i="2"/>
  <c r="AA84" i="2" s="1"/>
  <c r="AE84" i="2" s="1"/>
  <c r="H84" i="2"/>
  <c r="Z84" i="2" s="1"/>
  <c r="AD84" i="2" s="1"/>
  <c r="D52" i="2"/>
  <c r="J52" i="2"/>
  <c r="H52" i="2"/>
  <c r="D64" i="2"/>
  <c r="X64" i="2" s="1"/>
  <c r="AC64" i="2" s="1"/>
  <c r="H64" i="2"/>
  <c r="Z64" i="2" s="1"/>
  <c r="J64" i="2"/>
  <c r="AA64" i="2" s="1"/>
  <c r="D88" i="2"/>
  <c r="X88" i="2" s="1"/>
  <c r="H88" i="2"/>
  <c r="Z88" i="2" s="1"/>
  <c r="AD88" i="2" s="1"/>
  <c r="J88" i="2"/>
  <c r="AA88" i="2" s="1"/>
  <c r="D32" i="2"/>
  <c r="X32" i="2" s="1"/>
  <c r="H32" i="2"/>
  <c r="Z32" i="2" s="1"/>
  <c r="AD32" i="2" s="1"/>
  <c r="J32" i="2"/>
  <c r="AA32" i="2" s="1"/>
  <c r="AE32" i="2" s="1"/>
  <c r="O22" i="2"/>
  <c r="X217" i="2" l="1"/>
  <c r="X57" i="2"/>
  <c r="X229" i="2"/>
  <c r="X119" i="2"/>
  <c r="Y208" i="2"/>
  <c r="X225" i="2"/>
  <c r="X115" i="2"/>
  <c r="X223" i="2"/>
  <c r="X113" i="2"/>
  <c r="AD216" i="2"/>
  <c r="AA56" i="2"/>
  <c r="AD218" i="2"/>
  <c r="AD252" i="2" s="1"/>
  <c r="AA58" i="2"/>
  <c r="AD219" i="2"/>
  <c r="AA59" i="2"/>
  <c r="AD222" i="2"/>
  <c r="AD256" i="2" s="1"/>
  <c r="AA112" i="2"/>
  <c r="X224" i="2"/>
  <c r="X114" i="2"/>
  <c r="AB228" i="2"/>
  <c r="AB262" i="2" s="1"/>
  <c r="Z118" i="2"/>
  <c r="AB213" i="2"/>
  <c r="Z53" i="2"/>
  <c r="AD227" i="2"/>
  <c r="AD261" i="2" s="1"/>
  <c r="AA117" i="2"/>
  <c r="AD231" i="2"/>
  <c r="AA121" i="2"/>
  <c r="AD226" i="2"/>
  <c r="AD260" i="2" s="1"/>
  <c r="AA116" i="2"/>
  <c r="AB225" i="2"/>
  <c r="Z115" i="2"/>
  <c r="AD115" i="2" s="1"/>
  <c r="X215" i="2"/>
  <c r="X249" i="2" s="1"/>
  <c r="X55" i="2"/>
  <c r="AB223" i="2"/>
  <c r="Z113" i="2"/>
  <c r="AD113" i="2" s="1"/>
  <c r="X221" i="2"/>
  <c r="X255" i="2" s="1"/>
  <c r="X61" i="2"/>
  <c r="AB212" i="2"/>
  <c r="Z52" i="2"/>
  <c r="X226" i="2"/>
  <c r="X260" i="2" s="1"/>
  <c r="X116" i="2"/>
  <c r="AE64" i="2"/>
  <c r="AD212" i="2"/>
  <c r="AA52" i="2"/>
  <c r="AE52" i="2" s="1"/>
  <c r="AE152" i="2"/>
  <c r="AD13" i="2"/>
  <c r="AD70" i="2"/>
  <c r="AE97" i="2"/>
  <c r="AD179" i="2"/>
  <c r="AE79" i="2"/>
  <c r="AD46" i="2"/>
  <c r="AE73" i="2"/>
  <c r="AD155" i="2"/>
  <c r="AD215" i="2"/>
  <c r="AA55" i="2"/>
  <c r="AE55" i="2" s="1"/>
  <c r="AB220" i="2"/>
  <c r="AB254" i="2" s="1"/>
  <c r="Z60" i="2"/>
  <c r="AE80" i="2"/>
  <c r="AD26" i="2"/>
  <c r="AD150" i="2"/>
  <c r="AD177" i="2"/>
  <c r="AD85" i="2"/>
  <c r="AD159" i="2"/>
  <c r="AE42" i="2"/>
  <c r="AE126" i="2"/>
  <c r="AD170" i="2"/>
  <c r="AE153" i="2"/>
  <c r="AD43" i="2"/>
  <c r="AB221" i="2"/>
  <c r="Z61" i="2"/>
  <c r="AE125" i="2"/>
  <c r="AE135" i="2"/>
  <c r="AE20" i="2"/>
  <c r="AE167" i="2"/>
  <c r="AB216" i="2"/>
  <c r="Z56" i="2"/>
  <c r="AD56" i="2" s="1"/>
  <c r="AD68" i="2"/>
  <c r="AE100" i="2"/>
  <c r="AE9" i="2"/>
  <c r="AD172" i="2"/>
  <c r="AD34" i="2"/>
  <c r="AD98" i="2"/>
  <c r="AE158" i="2"/>
  <c r="AD11" i="2"/>
  <c r="AD14" i="2"/>
  <c r="AD83" i="2"/>
  <c r="AD101" i="2"/>
  <c r="AD165" i="2"/>
  <c r="AD175" i="2"/>
  <c r="AB218" i="2"/>
  <c r="Z58" i="2"/>
  <c r="AE142" i="2"/>
  <c r="AD178" i="2"/>
  <c r="AD169" i="2"/>
  <c r="AB219" i="2"/>
  <c r="Z59" i="2"/>
  <c r="AD77" i="2"/>
  <c r="AE103" i="2"/>
  <c r="AB230" i="2"/>
  <c r="Z120" i="2"/>
  <c r="AE44" i="2"/>
  <c r="AE136" i="2"/>
  <c r="AB222" i="2"/>
  <c r="Z112" i="2"/>
  <c r="AD112" i="2" s="1"/>
  <c r="AD5" i="2"/>
  <c r="AE156" i="2"/>
  <c r="AB214" i="2"/>
  <c r="Z54" i="2"/>
  <c r="AD228" i="2"/>
  <c r="AA118" i="2"/>
  <c r="AE81" i="2"/>
  <c r="AE145" i="2"/>
  <c r="AD163" i="2"/>
  <c r="AD213" i="2"/>
  <c r="AA53" i="2"/>
  <c r="X227" i="2"/>
  <c r="X261" i="2" s="1"/>
  <c r="X117" i="2"/>
  <c r="AE63" i="2"/>
  <c r="AD127" i="2"/>
  <c r="AE138" i="2"/>
  <c r="AE94" i="2"/>
  <c r="AD217" i="2"/>
  <c r="AA57" i="2"/>
  <c r="AE57" i="2" s="1"/>
  <c r="AB231" i="2"/>
  <c r="AB265" i="2" s="1"/>
  <c r="Z121" i="2"/>
  <c r="AD139" i="2"/>
  <c r="AD229" i="2"/>
  <c r="AA119" i="2"/>
  <c r="AE119" i="2" s="1"/>
  <c r="X220" i="2"/>
  <c r="X60" i="2"/>
  <c r="X230" i="2"/>
  <c r="X120" i="2"/>
  <c r="AB224" i="2"/>
  <c r="Z114" i="2"/>
  <c r="AD114" i="2" s="1"/>
  <c r="X214" i="2"/>
  <c r="X54" i="2"/>
  <c r="AB227" i="2"/>
  <c r="Z117" i="2"/>
  <c r="AE88" i="2"/>
  <c r="AD64" i="2"/>
  <c r="X212" i="2"/>
  <c r="X52" i="2"/>
  <c r="AB226" i="2"/>
  <c r="Z116" i="2"/>
  <c r="AD116" i="2" s="1"/>
  <c r="AD152" i="2"/>
  <c r="AD176" i="2"/>
  <c r="AE13" i="2"/>
  <c r="AE130" i="2"/>
  <c r="AE70" i="2"/>
  <c r="AE33" i="2"/>
  <c r="AD97" i="2"/>
  <c r="AD225" i="2"/>
  <c r="AD259" i="2" s="1"/>
  <c r="AA115" i="2"/>
  <c r="AE115" i="2" s="1"/>
  <c r="AE179" i="2"/>
  <c r="AD18" i="2"/>
  <c r="AD79" i="2"/>
  <c r="AE90" i="2"/>
  <c r="AE46" i="2"/>
  <c r="AE15" i="2"/>
  <c r="AD73" i="2"/>
  <c r="AE91" i="2"/>
  <c r="AE155" i="2"/>
  <c r="AD173" i="2"/>
  <c r="AB215" i="2"/>
  <c r="AB244" i="2" s="1"/>
  <c r="AB278" i="2" s="1"/>
  <c r="Z55" i="2"/>
  <c r="AD55" i="2" s="1"/>
  <c r="AD28" i="2"/>
  <c r="AD220" i="2"/>
  <c r="AA60" i="2"/>
  <c r="AE60" i="2" s="1"/>
  <c r="AD160" i="2"/>
  <c r="AD80" i="2"/>
  <c r="AD30" i="2"/>
  <c r="AE26" i="2"/>
  <c r="AD86" i="2"/>
  <c r="AE150" i="2"/>
  <c r="AD223" i="2"/>
  <c r="AA113" i="2"/>
  <c r="AE113" i="2" s="1"/>
  <c r="AE177" i="2"/>
  <c r="AE16" i="2"/>
  <c r="AE85" i="2"/>
  <c r="AE95" i="2"/>
  <c r="AE159" i="2"/>
  <c r="AD62" i="2"/>
  <c r="AD126" i="2"/>
  <c r="AE89" i="2"/>
  <c r="AD153" i="2"/>
  <c r="AD171" i="2"/>
  <c r="AD221" i="2"/>
  <c r="AA61" i="2"/>
  <c r="AE61" i="2" s="1"/>
  <c r="AE71" i="2"/>
  <c r="AD135" i="2"/>
  <c r="AE157" i="2"/>
  <c r="AD167" i="2"/>
  <c r="X216" i="2"/>
  <c r="X56" i="2"/>
  <c r="AD36" i="2"/>
  <c r="AE68" i="2"/>
  <c r="AD168" i="2"/>
  <c r="AD9" i="2"/>
  <c r="AE148" i="2"/>
  <c r="AE34" i="2"/>
  <c r="AD102" i="2"/>
  <c r="AD158" i="2"/>
  <c r="AD129" i="2"/>
  <c r="AE14" i="2"/>
  <c r="AD37" i="2"/>
  <c r="AE101" i="2"/>
  <c r="AE111" i="2"/>
  <c r="AE175" i="2"/>
  <c r="X218" i="2"/>
  <c r="X58" i="2"/>
  <c r="AD78" i="2"/>
  <c r="AD142" i="2"/>
  <c r="AE105" i="2"/>
  <c r="AE169" i="2"/>
  <c r="X219" i="2"/>
  <c r="X59" i="2"/>
  <c r="AE8" i="2"/>
  <c r="AE77" i="2"/>
  <c r="AE87" i="2"/>
  <c r="AD103" i="2"/>
  <c r="AE72" i="2"/>
  <c r="AD230" i="2"/>
  <c r="AA120" i="2"/>
  <c r="AD108" i="2"/>
  <c r="AD136" i="2"/>
  <c r="X222" i="2"/>
  <c r="X112" i="2"/>
  <c r="AD22" i="2"/>
  <c r="AE5" i="2"/>
  <c r="AD224" i="2"/>
  <c r="AA114" i="2"/>
  <c r="AE114" i="2" s="1"/>
  <c r="AD214" i="2"/>
  <c r="AD248" i="2" s="1"/>
  <c r="AA54" i="2"/>
  <c r="X228" i="2"/>
  <c r="X118" i="2"/>
  <c r="AE19" i="2"/>
  <c r="AD81" i="2"/>
  <c r="AE99" i="2"/>
  <c r="AE163" i="2"/>
  <c r="X213" i="2"/>
  <c r="X247" i="2" s="1"/>
  <c r="X53" i="2"/>
  <c r="AD181" i="2"/>
  <c r="AD63" i="2"/>
  <c r="AE74" i="2"/>
  <c r="AD138" i="2"/>
  <c r="AE7" i="2"/>
  <c r="AB217" i="2"/>
  <c r="Z57" i="2"/>
  <c r="AD57" i="2" s="1"/>
  <c r="X231" i="2"/>
  <c r="X121" i="2"/>
  <c r="AE75" i="2"/>
  <c r="AE139" i="2"/>
  <c r="AE39" i="2"/>
  <c r="AB229" i="2"/>
  <c r="Z119" i="2"/>
  <c r="X182" i="2"/>
  <c r="X196" i="2" s="1"/>
  <c r="X232" i="2"/>
  <c r="AD190" i="2"/>
  <c r="AD240" i="2"/>
  <c r="AD274" i="2" s="1"/>
  <c r="AD182" i="2"/>
  <c r="AD192" i="2" s="1"/>
  <c r="AD206" i="2" s="1"/>
  <c r="AD232" i="2"/>
  <c r="AD188" i="2"/>
  <c r="AD238" i="2"/>
  <c r="X191" i="2"/>
  <c r="X205" i="2" s="1"/>
  <c r="X241" i="2"/>
  <c r="AB186" i="2"/>
  <c r="AB236" i="2"/>
  <c r="AB270" i="2" s="1"/>
  <c r="AB183" i="2"/>
  <c r="AB194" i="2" s="1"/>
  <c r="AB208" i="2" s="1"/>
  <c r="AB233" i="2"/>
  <c r="AD187" i="2"/>
  <c r="AD237" i="2"/>
  <c r="AD271" i="2" s="1"/>
  <c r="X186" i="2"/>
  <c r="X200" i="2" s="1"/>
  <c r="X236" i="2"/>
  <c r="AD184" i="2"/>
  <c r="AD234" i="2"/>
  <c r="X183" i="2"/>
  <c r="X197" i="2" s="1"/>
  <c r="X233" i="2"/>
  <c r="AB190" i="2"/>
  <c r="AB240" i="2"/>
  <c r="AB274" i="2" s="1"/>
  <c r="X184" i="2"/>
  <c r="X198" i="2" s="1"/>
  <c r="X234" i="2"/>
  <c r="AB189" i="2"/>
  <c r="AB239" i="2"/>
  <c r="AB273" i="2" s="1"/>
  <c r="AB187" i="2"/>
  <c r="AB201" i="2" s="1"/>
  <c r="AB237" i="2"/>
  <c r="AB182" i="2"/>
  <c r="AB232" i="2"/>
  <c r="AB266" i="2" s="1"/>
  <c r="AB185" i="2"/>
  <c r="AB199" i="2" s="1"/>
  <c r="AB235" i="2"/>
  <c r="AB188" i="2"/>
  <c r="AB238" i="2"/>
  <c r="AB272" i="2" s="1"/>
  <c r="X190" i="2"/>
  <c r="X204" i="2" s="1"/>
  <c r="X240" i="2"/>
  <c r="AD189" i="2"/>
  <c r="AD239" i="2"/>
  <c r="AD273" i="2" s="1"/>
  <c r="AD185" i="2"/>
  <c r="AD199" i="2" s="1"/>
  <c r="AD235" i="2"/>
  <c r="X188" i="2"/>
  <c r="X238" i="2"/>
  <c r="X272" i="2" s="1"/>
  <c r="AB191" i="2"/>
  <c r="AB241" i="2"/>
  <c r="AD186" i="2"/>
  <c r="AD236" i="2"/>
  <c r="AD270" i="2" s="1"/>
  <c r="AB184" i="2"/>
  <c r="AB198" i="2" s="1"/>
  <c r="AB234" i="2"/>
  <c r="AB268" i="2" s="1"/>
  <c r="X189" i="2"/>
  <c r="X239" i="2"/>
  <c r="X273" i="2" s="1"/>
  <c r="AD183" i="2"/>
  <c r="AD233" i="2"/>
  <c r="X187" i="2"/>
  <c r="X237" i="2"/>
  <c r="X271" i="2" s="1"/>
  <c r="X185" i="2"/>
  <c r="X199" i="2" s="1"/>
  <c r="X235" i="2"/>
  <c r="AD191" i="2"/>
  <c r="AD241" i="2"/>
  <c r="AD275" i="2" s="1"/>
  <c r="AD266" i="2"/>
  <c r="AD246" i="2"/>
  <c r="AB260" i="2"/>
  <c r="AB250" i="2"/>
  <c r="X269" i="2"/>
  <c r="AB259" i="2"/>
  <c r="AD267" i="2"/>
  <c r="AD262" i="2"/>
  <c r="X270" i="2"/>
  <c r="AD249" i="2"/>
  <c r="AD254" i="2"/>
  <c r="AB252" i="2"/>
  <c r="AD250" i="2"/>
  <c r="AB247" i="2"/>
  <c r="X256" i="2"/>
  <c r="X246" i="2"/>
  <c r="X257" i="2"/>
  <c r="AB267" i="2"/>
  <c r="AD265" i="2"/>
  <c r="AD251" i="2"/>
  <c r="X265" i="2"/>
  <c r="X262" i="2"/>
  <c r="AD255" i="2"/>
  <c r="AB257" i="2"/>
  <c r="AB251" i="2"/>
  <c r="X275" i="2"/>
  <c r="X254" i="2"/>
  <c r="X267" i="2"/>
  <c r="AB271" i="2"/>
  <c r="X250" i="2"/>
  <c r="AD263" i="2"/>
  <c r="AD247" i="2"/>
  <c r="AB264" i="2"/>
  <c r="X264" i="2"/>
  <c r="AD268" i="2"/>
  <c r="AB256" i="2"/>
  <c r="AD253" i="2"/>
  <c r="X268" i="2"/>
  <c r="AB255" i="2"/>
  <c r="AD264" i="2"/>
  <c r="AD272" i="2"/>
  <c r="X253" i="2"/>
  <c r="X258" i="2"/>
  <c r="AD257" i="2"/>
  <c r="AD258" i="2"/>
  <c r="AB253" i="2"/>
  <c r="AD269" i="2"/>
  <c r="X274" i="2"/>
  <c r="X259" i="2"/>
  <c r="AB261" i="2"/>
  <c r="X252" i="2"/>
  <c r="AB258" i="2"/>
  <c r="X266" i="2"/>
  <c r="X263" i="2"/>
  <c r="AB269" i="2"/>
  <c r="X251" i="2"/>
  <c r="AB263" i="2"/>
  <c r="AB246" i="2"/>
  <c r="AB205" i="2"/>
  <c r="AD205" i="2"/>
  <c r="AB202" i="2"/>
  <c r="X202" i="2"/>
  <c r="AD202" i="2"/>
  <c r="AD197" i="2"/>
  <c r="AD204" i="2"/>
  <c r="X201" i="2"/>
  <c r="AD200" i="2"/>
  <c r="AD198" i="2"/>
  <c r="AB200" i="2"/>
  <c r="AD201" i="2"/>
  <c r="AD196" i="2"/>
  <c r="AB204" i="2"/>
  <c r="X203" i="2"/>
  <c r="AD203" i="2"/>
  <c r="AB203" i="2"/>
  <c r="AB192" i="2"/>
  <c r="AB206" i="2" s="1"/>
  <c r="AB196" i="2"/>
  <c r="AD193" i="2"/>
  <c r="AD207" i="2" s="1"/>
  <c r="AB193" i="2"/>
  <c r="AB207" i="2" s="1"/>
  <c r="AD54" i="2" l="1"/>
  <c r="AD59" i="2"/>
  <c r="AD194" i="2"/>
  <c r="AD208" i="2" s="1"/>
  <c r="AD119" i="2"/>
  <c r="AE120" i="2"/>
  <c r="AE53" i="2"/>
  <c r="AD58" i="2"/>
  <c r="AD52" i="2"/>
  <c r="AE121" i="2"/>
  <c r="AD53" i="2"/>
  <c r="AE59" i="2"/>
  <c r="AE56" i="2"/>
  <c r="X194" i="2"/>
  <c r="X208" i="2" s="1"/>
  <c r="AB249" i="2"/>
  <c r="AD117" i="2"/>
  <c r="AE118" i="2"/>
  <c r="AD61" i="2"/>
  <c r="AD120" i="2"/>
  <c r="X193" i="2"/>
  <c r="X207" i="2" s="1"/>
  <c r="AB197" i="2"/>
  <c r="X192" i="2"/>
  <c r="X206" i="2" s="1"/>
  <c r="AE54" i="2"/>
  <c r="AD121" i="2"/>
  <c r="AD60" i="2"/>
  <c r="AE116" i="2"/>
  <c r="AE117" i="2"/>
  <c r="AD118" i="2"/>
  <c r="AE112" i="2"/>
  <c r="AE58" i="2"/>
  <c r="X244" i="2"/>
  <c r="X278" i="2" s="1"/>
  <c r="AD244" i="2"/>
  <c r="AD278" i="2" s="1"/>
  <c r="AB242" i="2"/>
  <c r="AB276" i="2" s="1"/>
  <c r="AD243" i="2"/>
  <c r="AD277" i="2" s="1"/>
  <c r="AB248" i="2"/>
  <c r="X243" i="2"/>
  <c r="X277" i="2" s="1"/>
  <c r="AB243" i="2"/>
  <c r="AB277" i="2" s="1"/>
  <c r="AB275" i="2"/>
  <c r="X248" i="2"/>
  <c r="X242" i="2"/>
  <c r="X276" i="2" s="1"/>
  <c r="AD242" i="2"/>
  <c r="AD276" i="2" s="1"/>
</calcChain>
</file>

<file path=xl/sharedStrings.xml><?xml version="1.0" encoding="utf-8"?>
<sst xmlns="http://schemas.openxmlformats.org/spreadsheetml/2006/main" count="580" uniqueCount="566">
  <si>
    <t>GAP</t>
  </si>
  <si>
    <t>Heuristic Objetive</t>
  </si>
  <si>
    <t>Greedy Objetive</t>
  </si>
  <si>
    <t>Heuristic GAP</t>
  </si>
  <si>
    <t>Greedy GAP</t>
  </si>
  <si>
    <t>Time_H</t>
  </si>
  <si>
    <t>Time_G</t>
  </si>
  <si>
    <t>p1</t>
  </si>
  <si>
    <t>g1</t>
  </si>
  <si>
    <t>H2V_n10_r2_nmr1</t>
  </si>
  <si>
    <t>p2</t>
  </si>
  <si>
    <t>g2</t>
  </si>
  <si>
    <t>H2V_n10_r2_nmr2</t>
  </si>
  <si>
    <t>p3</t>
  </si>
  <si>
    <t>g3</t>
  </si>
  <si>
    <t>H2V_n10_r2_nmr3</t>
  </si>
  <si>
    <t>p4</t>
  </si>
  <si>
    <t>g4</t>
  </si>
  <si>
    <t>H2V_n10_r2_nmr4</t>
  </si>
  <si>
    <t>p5</t>
  </si>
  <si>
    <t>g5</t>
  </si>
  <si>
    <t>H2V_n10_r2_nmr5</t>
  </si>
  <si>
    <t>p6</t>
  </si>
  <si>
    <t>g6</t>
  </si>
  <si>
    <t>H2V_n10_r2_nmr6</t>
  </si>
  <si>
    <t>p7</t>
  </si>
  <si>
    <t>g7</t>
  </si>
  <si>
    <t>H2V_n10_r2_nmr7</t>
  </si>
  <si>
    <t>p8</t>
  </si>
  <si>
    <t>g8</t>
  </si>
  <si>
    <t>H2V_n10_r2_nmr8</t>
  </si>
  <si>
    <t>p9</t>
  </si>
  <si>
    <t>g9</t>
  </si>
  <si>
    <t>H2V_n10_r2_nmr9</t>
  </si>
  <si>
    <t>p10</t>
  </si>
  <si>
    <t>g10</t>
  </si>
  <si>
    <t>H2V_n10_r2_nmr10</t>
  </si>
  <si>
    <t>p11</t>
  </si>
  <si>
    <t>g11</t>
  </si>
  <si>
    <t>H2V_n25_r2_nmr11</t>
  </si>
  <si>
    <t>p12</t>
  </si>
  <si>
    <t>g12</t>
  </si>
  <si>
    <t>H2V_n25_r2_nmr12</t>
  </si>
  <si>
    <t>p13</t>
  </si>
  <si>
    <t>g13</t>
  </si>
  <si>
    <t>H2V_n25_r2_nmr13</t>
  </si>
  <si>
    <t>p14</t>
  </si>
  <si>
    <t>g14</t>
  </si>
  <si>
    <t>H2V_n25_r2_nmr14</t>
  </si>
  <si>
    <t>p15</t>
  </si>
  <si>
    <t>g15</t>
  </si>
  <si>
    <t>H2V_n25_r2_nmr15</t>
  </si>
  <si>
    <t>p16</t>
  </si>
  <si>
    <t>g16</t>
  </si>
  <si>
    <t>H2V_n25_r2_nmr16</t>
  </si>
  <si>
    <t>p17</t>
  </si>
  <si>
    <t>g17</t>
  </si>
  <si>
    <t>H2V_n25_r2_nmr17</t>
  </si>
  <si>
    <t>p18</t>
  </si>
  <si>
    <t>g18</t>
  </si>
  <si>
    <t>H2V_n25_r2_nmr18</t>
  </si>
  <si>
    <t>p19</t>
  </si>
  <si>
    <t>g19</t>
  </si>
  <si>
    <t>H2V_n25_r2_nmr19</t>
  </si>
  <si>
    <t>p20</t>
  </si>
  <si>
    <t>g20</t>
  </si>
  <si>
    <t>H2V_n25_r2_nmr20</t>
  </si>
  <si>
    <t>p21</t>
  </si>
  <si>
    <t>g21</t>
  </si>
  <si>
    <t>H2V_n50_r2_nmr21</t>
  </si>
  <si>
    <t>p22</t>
  </si>
  <si>
    <t>g22</t>
  </si>
  <si>
    <t>H2V_n50_r2_nmr22</t>
  </si>
  <si>
    <t>p23</t>
  </si>
  <si>
    <t>g23</t>
  </si>
  <si>
    <t>H2V_n50_r2_nmr23</t>
  </si>
  <si>
    <t>p24</t>
  </si>
  <si>
    <t>g24</t>
  </si>
  <si>
    <t>H2V_n50_r2_nmr24</t>
  </si>
  <si>
    <t>p25</t>
  </si>
  <si>
    <t>g25</t>
  </si>
  <si>
    <t>H2V_n50_r2_nmr25</t>
  </si>
  <si>
    <t>p26</t>
  </si>
  <si>
    <t>g26</t>
  </si>
  <si>
    <t>H2V_n50_r2_nmr26</t>
  </si>
  <si>
    <t>p27</t>
  </si>
  <si>
    <t>g27</t>
  </si>
  <si>
    <t>H2V_n50_r2_nmr27</t>
  </si>
  <si>
    <t>p28</t>
  </si>
  <si>
    <t>g28</t>
  </si>
  <si>
    <t>H2V_n50_r2_nmr28</t>
  </si>
  <si>
    <t>p29</t>
  </si>
  <si>
    <t>g29</t>
  </si>
  <si>
    <t>H2V_n50_r2_nmr29</t>
  </si>
  <si>
    <t>p30</t>
  </si>
  <si>
    <t>g30</t>
  </si>
  <si>
    <t>H2V_n50_r2_nmr30</t>
  </si>
  <si>
    <t>p31</t>
  </si>
  <si>
    <t>g31</t>
  </si>
  <si>
    <t>H2V_n100_r2_nmr31</t>
  </si>
  <si>
    <t>p32</t>
  </si>
  <si>
    <t>g32</t>
  </si>
  <si>
    <t>H2V_n100_r2_nmr32</t>
  </si>
  <si>
    <t>p33</t>
  </si>
  <si>
    <t>g33</t>
  </si>
  <si>
    <t>H2V_n100_r2_nmr33</t>
  </si>
  <si>
    <t>p34</t>
  </si>
  <si>
    <t>g34</t>
  </si>
  <si>
    <t>H2V_n100_r2_nmr34</t>
  </si>
  <si>
    <t>p35</t>
  </si>
  <si>
    <t>g35</t>
  </si>
  <si>
    <t>H2V_n100_r2_nmr35</t>
  </si>
  <si>
    <t>p36</t>
  </si>
  <si>
    <t>g36</t>
  </si>
  <si>
    <t>H2V_n100_r2_nmr36</t>
  </si>
  <si>
    <t>p37</t>
  </si>
  <si>
    <t>g37</t>
  </si>
  <si>
    <t>H2V_n100_r2_nmr37</t>
  </si>
  <si>
    <t>p38</t>
  </si>
  <si>
    <t>g38</t>
  </si>
  <si>
    <t>H2V_n100_r2_nmr38</t>
  </si>
  <si>
    <t>p39</t>
  </si>
  <si>
    <t>g39</t>
  </si>
  <si>
    <t>H2V_n100_r2_nmr39</t>
  </si>
  <si>
    <t>p40</t>
  </si>
  <si>
    <t>g40</t>
  </si>
  <si>
    <t>H2V_n100_r2_nmr40</t>
  </si>
  <si>
    <t>p41</t>
  </si>
  <si>
    <t>g41</t>
  </si>
  <si>
    <t>H2V_n250_r2_nmr41</t>
  </si>
  <si>
    <t>p42</t>
  </si>
  <si>
    <t>g42</t>
  </si>
  <si>
    <t>H2V_n250_r2_nmr42</t>
  </si>
  <si>
    <t>p43</t>
  </si>
  <si>
    <t>g43</t>
  </si>
  <si>
    <t>H2V_n250_r2_nmr43</t>
  </si>
  <si>
    <t>p44</t>
  </si>
  <si>
    <t>g44</t>
  </si>
  <si>
    <t>H2V_n250_r2_nmr44</t>
  </si>
  <si>
    <t>p45</t>
  </si>
  <si>
    <t>g45</t>
  </si>
  <si>
    <t>H2V_n250_r2_nmr45</t>
  </si>
  <si>
    <t>p46</t>
  </si>
  <si>
    <t>g46</t>
  </si>
  <si>
    <t>H2V_n250_r2_nmr46</t>
  </si>
  <si>
    <t>p47</t>
  </si>
  <si>
    <t>g47</t>
  </si>
  <si>
    <t>H2V_n250_r2_nmr47</t>
  </si>
  <si>
    <t>p48</t>
  </si>
  <si>
    <t>g48</t>
  </si>
  <si>
    <t>H2V_n250_r2_nmr48</t>
  </si>
  <si>
    <t>p49</t>
  </si>
  <si>
    <t>g49</t>
  </si>
  <si>
    <t>H2V_n250_r2_nmr49</t>
  </si>
  <si>
    <t>p50</t>
  </si>
  <si>
    <t>g50</t>
  </si>
  <si>
    <t>H2V_n250_r2_nmr50</t>
  </si>
  <si>
    <t>p51</t>
  </si>
  <si>
    <t>g51</t>
  </si>
  <si>
    <t>H2V_n500_r2_nmr51</t>
  </si>
  <si>
    <t>p52</t>
  </si>
  <si>
    <t>g52</t>
  </si>
  <si>
    <t>H2V_n500_r2_nmr52</t>
  </si>
  <si>
    <t>p53</t>
  </si>
  <si>
    <t>g53</t>
  </si>
  <si>
    <t>H2V_n500_r2_nmr53</t>
  </si>
  <si>
    <t>p54</t>
  </si>
  <si>
    <t>g54</t>
  </si>
  <si>
    <t>H2V_n500_r2_nmr54</t>
  </si>
  <si>
    <t>p55</t>
  </si>
  <si>
    <t>g55</t>
  </si>
  <si>
    <t>H2V_n500_r2_nmr55</t>
  </si>
  <si>
    <t>p56</t>
  </si>
  <si>
    <t>g56</t>
  </si>
  <si>
    <t>H2V_n500_r2_nmr56</t>
  </si>
  <si>
    <t>p57</t>
  </si>
  <si>
    <t>g57</t>
  </si>
  <si>
    <t>H2V_n500_r2_nmr57</t>
  </si>
  <si>
    <t>p58</t>
  </si>
  <si>
    <t>g58</t>
  </si>
  <si>
    <t>H2V_n500_r2_nmr58</t>
  </si>
  <si>
    <t>p59</t>
  </si>
  <si>
    <t>g59</t>
  </si>
  <si>
    <t>H2V_n500_r2_nmr59</t>
  </si>
  <si>
    <t>p60</t>
  </si>
  <si>
    <t>g60</t>
  </si>
  <si>
    <t>H2V_n500_r2_nmr60</t>
  </si>
  <si>
    <t>p61</t>
  </si>
  <si>
    <t>g61</t>
  </si>
  <si>
    <t>H2V_n10_r3_nmr61</t>
  </si>
  <si>
    <t>p62</t>
  </si>
  <si>
    <t>g62</t>
  </si>
  <si>
    <t>H2V_n10_r3_nmr62</t>
  </si>
  <si>
    <t>p63</t>
  </si>
  <si>
    <t>g63</t>
  </si>
  <si>
    <t>H2V_n10_r3_nmr63</t>
  </si>
  <si>
    <t>p64</t>
  </si>
  <si>
    <t>g64</t>
  </si>
  <si>
    <t>H2V_n10_r3_nmr64</t>
  </si>
  <si>
    <t>p65</t>
  </si>
  <si>
    <t>g65</t>
  </si>
  <si>
    <t>H2V_n10_r3_nmr65</t>
  </si>
  <si>
    <t>p66</t>
  </si>
  <si>
    <t>g66</t>
  </si>
  <si>
    <t>H2V_n10_r3_nmr66</t>
  </si>
  <si>
    <t>p67</t>
  </si>
  <si>
    <t>g67</t>
  </si>
  <si>
    <t>H2V_n10_r3_nmr67</t>
  </si>
  <si>
    <t>p68</t>
  </si>
  <si>
    <t>g68</t>
  </si>
  <si>
    <t>H2V_n10_r3_nmr68</t>
  </si>
  <si>
    <t>p69</t>
  </si>
  <si>
    <t>g69</t>
  </si>
  <si>
    <t>H2V_n10_r3_nmr69</t>
  </si>
  <si>
    <t>p70</t>
  </si>
  <si>
    <t>g70</t>
  </si>
  <si>
    <t>H2V_n10_r3_nmr70</t>
  </si>
  <si>
    <t>p71</t>
  </si>
  <si>
    <t>g71</t>
  </si>
  <si>
    <t>H2V_n25_r3_nmr71</t>
  </si>
  <si>
    <t>p72</t>
  </si>
  <si>
    <t>g72</t>
  </si>
  <si>
    <t>H2V_n25_r3_nmr72</t>
  </si>
  <si>
    <t>p73</t>
  </si>
  <si>
    <t>g73</t>
  </si>
  <si>
    <t>H2V_n25_r3_nmr73</t>
  </si>
  <si>
    <t>p74</t>
  </si>
  <si>
    <t>g74</t>
  </si>
  <si>
    <t>H2V_n25_r3_nmr74</t>
  </si>
  <si>
    <t>p75</t>
  </si>
  <si>
    <t>g75</t>
  </si>
  <si>
    <t>H2V_n25_r3_nmr75</t>
  </si>
  <si>
    <t>p76</t>
  </si>
  <si>
    <t>g76</t>
  </si>
  <si>
    <t>H2V_n25_r3_nmr76</t>
  </si>
  <si>
    <t>p77</t>
  </si>
  <si>
    <t>g77</t>
  </si>
  <si>
    <t>H2V_n25_r3_nmr77</t>
  </si>
  <si>
    <t>p78</t>
  </si>
  <si>
    <t>g78</t>
  </si>
  <si>
    <t>H2V_n25_r3_nmr78</t>
  </si>
  <si>
    <t>p79</t>
  </si>
  <si>
    <t>g79</t>
  </si>
  <si>
    <t>H2V_n25_r3_nmr79</t>
  </si>
  <si>
    <t>p80</t>
  </si>
  <si>
    <t>g80</t>
  </si>
  <si>
    <t>H2V_n25_r3_nmr80</t>
  </si>
  <si>
    <t>p81</t>
  </si>
  <si>
    <t>g81</t>
  </si>
  <si>
    <t>H2V_n50_r3_nmr81</t>
  </si>
  <si>
    <t>p82</t>
  </si>
  <si>
    <t>g82</t>
  </si>
  <si>
    <t>H2V_n50_r3_nmr82</t>
  </si>
  <si>
    <t>p83</t>
  </si>
  <si>
    <t>g83</t>
  </si>
  <si>
    <t>H2V_n50_r3_nmr83</t>
  </si>
  <si>
    <t>p84</t>
  </si>
  <si>
    <t>g84</t>
  </si>
  <si>
    <t>H2V_n50_r3_nmr84</t>
  </si>
  <si>
    <t>p85</t>
  </si>
  <si>
    <t>g85</t>
  </si>
  <si>
    <t>H2V_n50_r3_nmr85</t>
  </si>
  <si>
    <t>p86</t>
  </si>
  <si>
    <t>g86</t>
  </si>
  <si>
    <t>H2V_n50_r3_nmr86</t>
  </si>
  <si>
    <t>p87</t>
  </si>
  <si>
    <t>g87</t>
  </si>
  <si>
    <t>H2V_n50_r3_nmr87</t>
  </si>
  <si>
    <t>p88</t>
  </si>
  <si>
    <t>g88</t>
  </si>
  <si>
    <t>H2V_n50_r3_nmr88</t>
  </si>
  <si>
    <t>p89</t>
  </si>
  <si>
    <t>g89</t>
  </si>
  <si>
    <t>H2V_n50_r3_nmr89</t>
  </si>
  <si>
    <t>p90</t>
  </si>
  <si>
    <t>g90</t>
  </si>
  <si>
    <t>H2V_n50_r3_nmr90</t>
  </si>
  <si>
    <t>p91</t>
  </si>
  <si>
    <t>g91</t>
  </si>
  <si>
    <t>H2V_n100_r3_nmr91</t>
  </si>
  <si>
    <t>p92</t>
  </si>
  <si>
    <t>g92</t>
  </si>
  <si>
    <t>H2V_n100_r3_nmr92</t>
  </si>
  <si>
    <t>p93</t>
  </si>
  <si>
    <t>g93</t>
  </si>
  <si>
    <t>H2V_n100_r3_nmr93</t>
  </si>
  <si>
    <t>p94</t>
  </si>
  <si>
    <t>g94</t>
  </si>
  <si>
    <t>H2V_n100_r3_nmr94</t>
  </si>
  <si>
    <t>p95</t>
  </si>
  <si>
    <t>g95</t>
  </si>
  <si>
    <t>H2V_n100_r3_nmr95</t>
  </si>
  <si>
    <t>p96</t>
  </si>
  <si>
    <t>g96</t>
  </si>
  <si>
    <t>H2V_n100_r3_nmr96</t>
  </si>
  <si>
    <t>p97</t>
  </si>
  <si>
    <t>g97</t>
  </si>
  <si>
    <t>H2V_n100_r3_nmr97</t>
  </si>
  <si>
    <t>p98</t>
  </si>
  <si>
    <t>g98</t>
  </si>
  <si>
    <t>H2V_n100_r3_nmr98</t>
  </si>
  <si>
    <t>p99</t>
  </si>
  <si>
    <t>g99</t>
  </si>
  <si>
    <t>H2V_n100_r3_nmr99</t>
  </si>
  <si>
    <t>p100</t>
  </si>
  <si>
    <t>g100</t>
  </si>
  <si>
    <t>H2V_n100_r3_nmr100</t>
  </si>
  <si>
    <t>p101</t>
  </si>
  <si>
    <t>g101</t>
  </si>
  <si>
    <t>H2V_n250_r3_nmr101</t>
  </si>
  <si>
    <t>p102</t>
  </si>
  <si>
    <t>g102</t>
  </si>
  <si>
    <t>H2V_n250_r3_nmr102</t>
  </si>
  <si>
    <t>p103</t>
  </si>
  <si>
    <t>g103</t>
  </si>
  <si>
    <t>H2V_n250_r3_nmr103</t>
  </si>
  <si>
    <t>p104</t>
  </si>
  <si>
    <t>g104</t>
  </si>
  <si>
    <t>H2V_n250_r3_nmr104</t>
  </si>
  <si>
    <t>p105</t>
  </si>
  <si>
    <t>g105</t>
  </si>
  <si>
    <t>H2V_n250_r3_nmr105</t>
  </si>
  <si>
    <t>p106</t>
  </si>
  <si>
    <t>g106</t>
  </si>
  <si>
    <t>H2V_n250_r3_nmr106</t>
  </si>
  <si>
    <t>p107</t>
  </si>
  <si>
    <t>g107</t>
  </si>
  <si>
    <t>H2V_n250_r3_nmr107</t>
  </si>
  <si>
    <t>p108</t>
  </si>
  <si>
    <t>g108</t>
  </si>
  <si>
    <t>H2V_n250_r3_nmr108</t>
  </si>
  <si>
    <t>p109</t>
  </si>
  <si>
    <t>g109</t>
  </si>
  <si>
    <t>H2V_n250_r3_nmr109</t>
  </si>
  <si>
    <t>p110</t>
  </si>
  <si>
    <t>g110</t>
  </si>
  <si>
    <t>H2V_n250_r3_nmr110</t>
  </si>
  <si>
    <t>p111</t>
  </si>
  <si>
    <t>g111</t>
  </si>
  <si>
    <t>H2V_n500_r3_nmr111</t>
  </si>
  <si>
    <t>p112</t>
  </si>
  <si>
    <t>g112</t>
  </si>
  <si>
    <t>H2V_n500_r3_nmr112</t>
  </si>
  <si>
    <t>p113</t>
  </si>
  <si>
    <t>g113</t>
  </si>
  <si>
    <t>H2V_n500_r3_nmr113</t>
  </si>
  <si>
    <t>p114</t>
  </si>
  <si>
    <t>g114</t>
  </si>
  <si>
    <t>H2V_n500_r3_nmr114</t>
  </si>
  <si>
    <t>p115</t>
  </si>
  <si>
    <t>g115</t>
  </si>
  <si>
    <t>H2V_n500_r3_nmr115</t>
  </si>
  <si>
    <t>p116</t>
  </si>
  <si>
    <t>g116</t>
  </si>
  <si>
    <t>H2V_n500_r3_nmr116</t>
  </si>
  <si>
    <t>p117</t>
  </si>
  <si>
    <t>g117</t>
  </si>
  <si>
    <t>H2V_n500_r3_nmr117</t>
  </si>
  <si>
    <t>p118</t>
  </si>
  <si>
    <t>g118</t>
  </si>
  <si>
    <t>H2V_n500_r3_nmr118</t>
  </si>
  <si>
    <t>p119</t>
  </si>
  <si>
    <t>g119</t>
  </si>
  <si>
    <t>H2V_n500_r3_nmr119</t>
  </si>
  <si>
    <t>p120</t>
  </si>
  <si>
    <t>g120</t>
  </si>
  <si>
    <t>H2V_n500_r3_nmr120</t>
  </si>
  <si>
    <t>p121</t>
  </si>
  <si>
    <t>g121</t>
  </si>
  <si>
    <t>H2V_n10_r4_nmr121</t>
  </si>
  <si>
    <t>p122</t>
  </si>
  <si>
    <t>g122</t>
  </si>
  <si>
    <t>H2V_n10_r4_nmr122</t>
  </si>
  <si>
    <t>p123</t>
  </si>
  <si>
    <t>g123</t>
  </si>
  <si>
    <t>H2V_n10_r4_nmr123</t>
  </si>
  <si>
    <t>p124</t>
  </si>
  <si>
    <t>g124</t>
  </si>
  <si>
    <t>H2V_n10_r4_nmr124</t>
  </si>
  <si>
    <t>p125</t>
  </si>
  <si>
    <t>g125</t>
  </si>
  <si>
    <t>H2V_n10_r4_nmr125</t>
  </si>
  <si>
    <t>p126</t>
  </si>
  <si>
    <t>g126</t>
  </si>
  <si>
    <t>H2V_n10_r4_nmr126</t>
  </si>
  <si>
    <t>p127</t>
  </si>
  <si>
    <t>g127</t>
  </si>
  <si>
    <t>H2V_n10_r4_nmr127</t>
  </si>
  <si>
    <t>p128</t>
  </si>
  <si>
    <t>g128</t>
  </si>
  <si>
    <t>H2V_n10_r4_nmr128</t>
  </si>
  <si>
    <t>p129</t>
  </si>
  <si>
    <t>g129</t>
  </si>
  <si>
    <t>H2V_n10_r4_nmr129</t>
  </si>
  <si>
    <t>p130</t>
  </si>
  <si>
    <t>g130</t>
  </si>
  <si>
    <t>H2V_n10_r4_nmr130</t>
  </si>
  <si>
    <t>p131</t>
  </si>
  <si>
    <t>g131</t>
  </si>
  <si>
    <t>H2V_n25_r4_nmr131</t>
  </si>
  <si>
    <t>p132</t>
  </si>
  <si>
    <t>g132</t>
  </si>
  <si>
    <t>H2V_n25_r4_nmr132</t>
  </si>
  <si>
    <t>p133</t>
  </si>
  <si>
    <t>g133</t>
  </si>
  <si>
    <t>H2V_n25_r4_nmr133</t>
  </si>
  <si>
    <t>p134</t>
  </si>
  <si>
    <t>g134</t>
  </si>
  <si>
    <t>H2V_n25_r4_nmr134</t>
  </si>
  <si>
    <t>p135</t>
  </si>
  <si>
    <t>g135</t>
  </si>
  <si>
    <t>H2V_n25_r4_nmr135</t>
  </si>
  <si>
    <t>p136</t>
  </si>
  <si>
    <t>g136</t>
  </si>
  <si>
    <t>H2V_n25_r4_nmr136</t>
  </si>
  <si>
    <t>p137</t>
  </si>
  <si>
    <t>g137</t>
  </si>
  <si>
    <t>H2V_n25_r4_nmr137</t>
  </si>
  <si>
    <t>p138</t>
  </si>
  <si>
    <t>g138</t>
  </si>
  <si>
    <t>H2V_n25_r4_nmr138</t>
  </si>
  <si>
    <t>p139</t>
  </si>
  <si>
    <t>g139</t>
  </si>
  <si>
    <t>H2V_n25_r4_nmr139</t>
  </si>
  <si>
    <t>p140</t>
  </si>
  <si>
    <t>g140</t>
  </si>
  <si>
    <t>H2V_n25_r4_nmr140</t>
  </si>
  <si>
    <t>p141</t>
  </si>
  <si>
    <t>g141</t>
  </si>
  <si>
    <t>H2V_n50_r4_nmr141</t>
  </si>
  <si>
    <t>p142</t>
  </si>
  <si>
    <t>g142</t>
  </si>
  <si>
    <t>H2V_n50_r4_nmr142</t>
  </si>
  <si>
    <t>p143</t>
  </si>
  <si>
    <t>g143</t>
  </si>
  <si>
    <t>H2V_n50_r4_nmr143</t>
  </si>
  <si>
    <t>p144</t>
  </si>
  <si>
    <t>g144</t>
  </si>
  <si>
    <t>H2V_n50_r4_nmr144</t>
  </si>
  <si>
    <t>p145</t>
  </si>
  <si>
    <t>g145</t>
  </si>
  <si>
    <t>H2V_n50_r4_nmr145</t>
  </si>
  <si>
    <t>p146</t>
  </si>
  <si>
    <t>g146</t>
  </si>
  <si>
    <t>H2V_n50_r4_nmr146</t>
  </si>
  <si>
    <t>p147</t>
  </si>
  <si>
    <t>g147</t>
  </si>
  <si>
    <t>H2V_n50_r4_nmr147</t>
  </si>
  <si>
    <t>p148</t>
  </si>
  <si>
    <t>g148</t>
  </si>
  <si>
    <t>H2V_n50_r4_nmr148</t>
  </si>
  <si>
    <t>p149</t>
  </si>
  <si>
    <t>g149</t>
  </si>
  <si>
    <t>H2V_n50_r4_nmr149</t>
  </si>
  <si>
    <t>p150</t>
  </si>
  <si>
    <t>g150</t>
  </si>
  <si>
    <t>H2V_n50_r4_nmr150</t>
  </si>
  <si>
    <t>p151</t>
  </si>
  <si>
    <t>g151</t>
  </si>
  <si>
    <t>H2V_n100_r4_nmr151</t>
  </si>
  <si>
    <t>p152</t>
  </si>
  <si>
    <t>g152</t>
  </si>
  <si>
    <t>H2V_n100_r4_nmr152</t>
  </si>
  <si>
    <t>p153</t>
  </si>
  <si>
    <t>g153</t>
  </si>
  <si>
    <t>H2V_n100_r4_nmr153</t>
  </si>
  <si>
    <t>p154</t>
  </si>
  <si>
    <t>g154</t>
  </si>
  <si>
    <t>H2V_n100_r4_nmr154</t>
  </si>
  <si>
    <t>p155</t>
  </si>
  <si>
    <t>g155</t>
  </si>
  <si>
    <t>H2V_n100_r4_nmr155</t>
  </si>
  <si>
    <t>p156</t>
  </si>
  <si>
    <t>g156</t>
  </si>
  <si>
    <t>H2V_n100_r4_nmr156</t>
  </si>
  <si>
    <t>p157</t>
  </si>
  <si>
    <t>g157</t>
  </si>
  <si>
    <t>H2V_n100_r4_nmr157</t>
  </si>
  <si>
    <t>p158</t>
  </si>
  <si>
    <t>g158</t>
  </si>
  <si>
    <t>H2V_n100_r4_nmr158</t>
  </si>
  <si>
    <t>p159</t>
  </si>
  <si>
    <t>g159</t>
  </si>
  <si>
    <t>H2V_n100_r4_nmr159</t>
  </si>
  <si>
    <t>p160</t>
  </si>
  <si>
    <t>g160</t>
  </si>
  <si>
    <t>H2V_n100_r4_nmr160</t>
  </si>
  <si>
    <t>p161</t>
  </si>
  <si>
    <t>g161</t>
  </si>
  <si>
    <t>H2V_n250_r4_nmr161</t>
  </si>
  <si>
    <t>p162</t>
  </si>
  <si>
    <t>g162</t>
  </si>
  <si>
    <t>H2V_n250_r4_nmr162</t>
  </si>
  <si>
    <t>p163</t>
  </si>
  <si>
    <t>g163</t>
  </si>
  <si>
    <t>H2V_n250_r4_nmr163</t>
  </si>
  <si>
    <t>p164</t>
  </si>
  <si>
    <t>g164</t>
  </si>
  <si>
    <t>H2V_n250_r4_nmr164</t>
  </si>
  <si>
    <t>p165</t>
  </si>
  <si>
    <t>g165</t>
  </si>
  <si>
    <t>H2V_n250_r4_nmr165</t>
  </si>
  <si>
    <t>p166</t>
  </si>
  <si>
    <t>g166</t>
  </si>
  <si>
    <t>H2V_n250_r4_nmr166</t>
  </si>
  <si>
    <t>p167</t>
  </si>
  <si>
    <t>g167</t>
  </si>
  <si>
    <t>H2V_n250_r4_nmr167</t>
  </si>
  <si>
    <t>p168</t>
  </si>
  <si>
    <t>g168</t>
  </si>
  <si>
    <t>H2V_n250_r4_nmr168</t>
  </si>
  <si>
    <t>p169</t>
  </si>
  <si>
    <t>g169</t>
  </si>
  <si>
    <t>H2V_n250_r4_nmr169</t>
  </si>
  <si>
    <t>p170</t>
  </si>
  <si>
    <t>g170</t>
  </si>
  <si>
    <t>H2V_n250_r4_nmr170</t>
  </si>
  <si>
    <t>p171</t>
  </si>
  <si>
    <t>g171</t>
  </si>
  <si>
    <t>H2V_n500_r4_nmr171</t>
  </si>
  <si>
    <t>p172</t>
  </si>
  <si>
    <t>g172</t>
  </si>
  <si>
    <t>H2V_n500_r4_nmr172</t>
  </si>
  <si>
    <t>p173</t>
  </si>
  <si>
    <t>g173</t>
  </si>
  <si>
    <t>H2V_n500_r4_nmr173</t>
  </si>
  <si>
    <t>p174</t>
  </si>
  <si>
    <t>g174</t>
  </si>
  <si>
    <t>H2V_n500_r4_nmr174</t>
  </si>
  <si>
    <t>p175</t>
  </si>
  <si>
    <t>g175</t>
  </si>
  <si>
    <t>H2V_n500_r4_nmr175</t>
  </si>
  <si>
    <t>p176</t>
  </si>
  <si>
    <t>g176</t>
  </si>
  <si>
    <t>H2V_n500_r4_nmr176</t>
  </si>
  <si>
    <t>p177</t>
  </si>
  <si>
    <t>g177</t>
  </si>
  <si>
    <t>H2V_n500_r4_nmr177</t>
  </si>
  <si>
    <t>p178</t>
  </si>
  <si>
    <t>g178</t>
  </si>
  <si>
    <t>H2V_n500_r4_nmr178</t>
  </si>
  <si>
    <t>p179</t>
  </si>
  <si>
    <t>g179</t>
  </si>
  <si>
    <t>H2V_n500_r4_nmr179</t>
  </si>
  <si>
    <t>p180</t>
  </si>
  <si>
    <t>g180</t>
  </si>
  <si>
    <t>H2V_n500_r4_nmr180</t>
  </si>
  <si>
    <t>RPD_H</t>
  </si>
  <si>
    <t>RPD_G</t>
  </si>
  <si>
    <t>i</t>
  </si>
  <si>
    <t>n</t>
  </si>
  <si>
    <t>R</t>
  </si>
  <si>
    <t>Msol</t>
  </si>
  <si>
    <t>T_R</t>
  </si>
  <si>
    <t>S_r</t>
  </si>
  <si>
    <t>p</t>
  </si>
  <si>
    <t>g</t>
  </si>
  <si>
    <t>inst</t>
  </si>
  <si>
    <t>Msol2</t>
  </si>
  <si>
    <t>z</t>
  </si>
  <si>
    <t>min</t>
  </si>
  <si>
    <t>med</t>
  </si>
  <si>
    <t>max</t>
  </si>
  <si>
    <t>MILP</t>
  </si>
  <si>
    <t>GRASP-VNS</t>
  </si>
  <si>
    <t>MST-LS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</si>
</sst>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O181" totalsRowShown="0" headerRowDxfId="34" dataDxfId="33">
  <autoFilter ref="A1:O181" xr:uid="{00000000-0009-0000-0100-000001000000}">
    <filterColumn colId="4">
      <filters>
        <filter val="25"/>
      </filters>
    </filterColumn>
    <filterColumn colId="5">
      <filters>
        <filter val="2"/>
      </filters>
    </filterColumn>
  </autoFilter>
  <tableColumns count="15">
    <tableColumn id="1" xr3:uid="{00000000-0010-0000-0000-000001000000}" name="i" dataDxfId="32"/>
    <tableColumn id="2" xr3:uid="{00000000-0010-0000-0000-000002000000}" name="p" dataDxfId="31"/>
    <tableColumn id="3" xr3:uid="{00000000-0010-0000-0000-000003000000}" name="g" dataDxfId="30"/>
    <tableColumn id="4" xr3:uid="{00000000-0010-0000-0000-000004000000}" name="inst" dataDxfId="29"/>
    <tableColumn id="5" xr3:uid="{00000000-0010-0000-0000-000005000000}" name="n" dataDxfId="28"/>
    <tableColumn id="6" xr3:uid="{00000000-0010-0000-0000-000006000000}" name="R" dataDxfId="27"/>
    <tableColumn id="7" xr3:uid="{00000000-0010-0000-0000-000007000000}" name="T_R" dataDxfId="26"/>
    <tableColumn id="8" xr3:uid="{00000000-0010-0000-0000-000008000000}" name="GAP" dataDxfId="25"/>
    <tableColumn id="9" xr3:uid="{00000000-0010-0000-0000-000009000000}" name="S_r" dataDxfId="24"/>
    <tableColumn id="10" xr3:uid="{00000000-0010-0000-0000-00000A000000}" name="Heuristic Objetive" dataDxfId="23"/>
    <tableColumn id="11" xr3:uid="{00000000-0010-0000-0000-00000B000000}" name="Greedy Objetive" dataDxfId="22"/>
    <tableColumn id="12" xr3:uid="{00000000-0010-0000-0000-00000C000000}" name="Heuristic GAP" dataDxfId="21">
      <calculatedColumnFormula>IF(100*(J2-MIN(I2:K2))/MIN(I2:K2)&lt;100,ROUND(100*(J2-MIN(I2:K2))/MIN(I2:K2),2),ROUND(100*(J2-MIN(I2:K2))/MIN(I2:K2),0))</calculatedColumnFormula>
    </tableColumn>
    <tableColumn id="13" xr3:uid="{00000000-0010-0000-0000-00000D000000}" name="Greedy GAP" dataDxfId="20">
      <calculatedColumnFormula>IF(100*(K2-MIN(I2:K2))/MIN(I2:K2)&lt;100,ROUND(100*(K2-MIN(I2:K2))/MIN(I2:K2),2),ROUND(100*(K2-MIN(I2:K2))/MIN(I2:K2),0))</calculatedColumnFormula>
    </tableColumn>
    <tableColumn id="14" xr3:uid="{00000000-0010-0000-0000-00000E000000}" name="Time_H" dataDxfId="19"/>
    <tableColumn id="15" xr3:uid="{00000000-0010-0000-0000-00000F000000}" name="Time_G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a4" displayName="Tabela4" ref="A1:P181" totalsRowShown="0" headerRowDxfId="17" dataDxfId="16">
  <autoFilter ref="A1:P181" xr:uid="{00000000-0009-0000-0100-000004000000}"/>
  <tableColumns count="16">
    <tableColumn id="1" xr3:uid="{00000000-0010-0000-0100-000001000000}" name="i" dataDxfId="15">
      <calculatedColumnFormula>Sheet1!A2</calculatedColumnFormula>
    </tableColumn>
    <tableColumn id="2" xr3:uid="{00000000-0010-0000-0100-000002000000}" name="n" dataDxfId="14">
      <calculatedColumnFormula>Sheet1!E2</calculatedColumnFormula>
    </tableColumn>
    <tableColumn id="3" xr3:uid="{00000000-0010-0000-0100-000003000000}" name="R" dataDxfId="13">
      <calculatedColumnFormula>Sheet1!F2</calculatedColumnFormula>
    </tableColumn>
    <tableColumn id="4" xr3:uid="{00000000-0010-0000-0100-000004000000}" name="Msol" dataDxfId="12">
      <calculatedColumnFormula>P2</calculatedColumnFormula>
    </tableColumn>
    <tableColumn id="5" xr3:uid="{00000000-0010-0000-0100-000005000000}" name="T_R" dataDxfId="11">
      <calculatedColumnFormula>IF(Sheet1!G2&lt;100,ROUND(Sheet1!G2,2),ROUND(Sheet1!G2,0))</calculatedColumnFormula>
    </tableColumn>
    <tableColumn id="6" xr3:uid="{00000000-0010-0000-0100-000006000000}" name="GAP" dataDxfId="10">
      <calculatedColumnFormula>Sheet1!H2</calculatedColumnFormula>
    </tableColumn>
    <tableColumn id="7" xr3:uid="{00000000-0010-0000-0100-000007000000}" name="Time_H" dataDxfId="9">
      <calculatedColumnFormula>IF(Sheet1!N2&lt;100,ROUND(Sheet1!N2,2),ROUND(Sheet1!N2,0))</calculatedColumnFormula>
    </tableColumn>
    <tableColumn id="8" xr3:uid="{00000000-0010-0000-0100-000008000000}" name="RPD_H" dataDxfId="8">
      <calculatedColumnFormula>ROUND(100*(R2-P2)/P2,2)</calculatedColumnFormula>
    </tableColumn>
    <tableColumn id="9" xr3:uid="{00000000-0010-0000-0100-000009000000}" name="Time_G" dataDxfId="7">
      <calculatedColumnFormula>IF(Sheet1!O2&lt;100,ROUND(Sheet1!O2,3),ROUND(Sheet1!O2,0))</calculatedColumnFormula>
    </tableColumn>
    <tableColumn id="10" xr3:uid="{00000000-0010-0000-0100-00000A000000}" name="RPD_G" dataDxfId="6">
      <calculatedColumnFormula>ROUND(100*(S2-P2)/P2,2)</calculatedColumnFormula>
    </tableColumn>
    <tableColumn id="11" xr3:uid="{00000000-0010-0000-0100-00000B000000}" name="Heuristic Objetive" dataDxfId="5">
      <calculatedColumnFormula>Sheet1!J2</calculatedColumnFormula>
    </tableColumn>
    <tableColumn id="12" xr3:uid="{00000000-0010-0000-0100-00000C000000}" name="Greedy Objetive" dataDxfId="4">
      <calculatedColumnFormula>Sheet1!K2</calculatedColumnFormula>
    </tableColumn>
    <tableColumn id="13" xr3:uid="{00000000-0010-0000-0100-00000D000000}" name="Heuristic GAP" dataDxfId="3">
      <calculatedColumnFormula>Sheet1!L2</calculatedColumnFormula>
    </tableColumn>
    <tableColumn id="14" xr3:uid="{00000000-0010-0000-0100-00000E000000}" name="Greedy GAP" dataDxfId="2">
      <calculatedColumnFormula>Sheet1!M2</calculatedColumnFormula>
    </tableColumn>
    <tableColumn id="15" xr3:uid="{00000000-0010-0000-0100-00000F000000}" name="z" dataDxfId="1"/>
    <tableColumn id="16" xr3:uid="{00000000-0010-0000-0100-000010000000}" name="Msol2" dataDxfId="0">
      <calculatedColumnFormula>SMALL(Q2:S2,1)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workbookViewId="0">
      <selection activeCell="P12" sqref="P12"/>
    </sheetView>
  </sheetViews>
  <sheetFormatPr defaultColWidth="11" defaultRowHeight="15.6" x14ac:dyDescent="0.3"/>
  <cols>
    <col min="1" max="1" width="11" style="1"/>
    <col min="2" max="2" width="6" style="1" bestFit="1" customWidth="1"/>
    <col min="3" max="3" width="5.8984375" style="1" bestFit="1" customWidth="1"/>
    <col min="4" max="4" width="8.5" style="1" customWidth="1"/>
    <col min="5" max="6" width="6" style="1" bestFit="1" customWidth="1"/>
    <col min="7" max="9" width="11" style="1"/>
    <col min="10" max="10" width="18" style="1" customWidth="1"/>
    <col min="11" max="11" width="16.59765625" style="1" customWidth="1"/>
    <col min="12" max="12" width="14.3984375" style="1" customWidth="1"/>
    <col min="13" max="13" width="13" style="1" customWidth="1"/>
    <col min="14" max="16384" width="11" style="1"/>
  </cols>
  <sheetData>
    <row r="1" spans="1:15" s="2" customFormat="1" x14ac:dyDescent="0.3">
      <c r="A1" s="2" t="s">
        <v>549</v>
      </c>
      <c r="B1" s="2" t="s">
        <v>555</v>
      </c>
      <c r="C1" s="2" t="s">
        <v>556</v>
      </c>
      <c r="D1" s="2" t="s">
        <v>557</v>
      </c>
      <c r="E1" s="2" t="s">
        <v>550</v>
      </c>
      <c r="F1" s="2" t="s">
        <v>551</v>
      </c>
      <c r="G1" s="2" t="s">
        <v>553</v>
      </c>
      <c r="H1" s="2" t="s">
        <v>0</v>
      </c>
      <c r="I1" s="2" t="s">
        <v>554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r="2" spans="1:15" hidden="1" x14ac:dyDescent="0.3">
      <c r="A2" s="1">
        <v>1</v>
      </c>
      <c r="B2" s="1" t="s">
        <v>7</v>
      </c>
      <c r="C2" s="1" t="s">
        <v>8</v>
      </c>
      <c r="D2" s="1" t="s">
        <v>9</v>
      </c>
      <c r="E2" s="1">
        <v>10</v>
      </c>
      <c r="F2" s="1">
        <v>2</v>
      </c>
      <c r="G2" s="1">
        <v>2.9999999329447746E-2</v>
      </c>
      <c r="H2" s="1">
        <v>0</v>
      </c>
      <c r="I2" s="1">
        <v>630</v>
      </c>
      <c r="J2" s="1">
        <v>630</v>
      </c>
      <c r="K2" s="1">
        <v>922</v>
      </c>
      <c r="L2" s="1">
        <f>IF(100*(J2-MIN(I2:K2))/MIN(I2:K2)&lt;100,ROUND(100*(J2-MIN(I2:K2))/MIN(I2:K2),2),ROUND(100*(J2-MIN(I2:K2))/MIN(I2:K2),0))</f>
        <v>0</v>
      </c>
      <c r="M2" s="1">
        <f>IF(100*(K2-MIN(I2:K2))/MIN(I2:K2)&lt;100,ROUND(100*(K2-MIN(I2:K2))/MIN(I2:K2),2),ROUND(100*(K2-MIN(I2:K2))/MIN(I2:K2),0))</f>
        <v>46.35</v>
      </c>
      <c r="N2" s="1">
        <v>0.61862194538116455</v>
      </c>
      <c r="O2" s="1">
        <v>2.5731744766235352</v>
      </c>
    </row>
    <row r="3" spans="1:15" hidden="1" x14ac:dyDescent="0.3">
      <c r="A3" s="1">
        <v>2</v>
      </c>
      <c r="B3" s="1" t="s">
        <v>10</v>
      </c>
      <c r="C3" s="1" t="s">
        <v>11</v>
      </c>
      <c r="D3" s="1" t="s">
        <v>12</v>
      </c>
      <c r="E3" s="1">
        <v>10</v>
      </c>
      <c r="F3" s="1">
        <v>2</v>
      </c>
      <c r="G3" s="1">
        <v>2.9999999329447746E-2</v>
      </c>
      <c r="H3" s="1">
        <v>0</v>
      </c>
      <c r="I3" s="1">
        <v>716</v>
      </c>
      <c r="J3" s="1">
        <v>950</v>
      </c>
      <c r="K3" s="1">
        <v>1660</v>
      </c>
      <c r="L3" s="1">
        <f t="shared" ref="L3:L65" si="0">IF(100*(J3-MIN(I3:K3))/MIN(I3:K3)&lt;100,ROUND(100*(J3-MIN(I3:K3))/MIN(I3:K3),2),ROUND(100*(J3-MIN(I3:K3))/MIN(I3:K3),0))</f>
        <v>32.68</v>
      </c>
      <c r="M3" s="1">
        <f t="shared" ref="M3:M65" si="1">IF(100*(K3-MIN(I3:K3))/MIN(I3:K3)&lt;100,ROUND(100*(K3-MIN(I3:K3))/MIN(I3:K3),2),ROUND(100*(K3-MIN(I3:K3))/MIN(I3:K3),0))</f>
        <v>132</v>
      </c>
      <c r="N3" s="1">
        <v>2.78621856123209E-2</v>
      </c>
      <c r="O3" s="1">
        <v>8.3706597797572613E-4</v>
      </c>
    </row>
    <row r="4" spans="1:15" hidden="1" x14ac:dyDescent="0.3">
      <c r="A4" s="1">
        <v>3</v>
      </c>
      <c r="B4" s="1" t="s">
        <v>13</v>
      </c>
      <c r="C4" s="1" t="s">
        <v>14</v>
      </c>
      <c r="D4" s="1" t="s">
        <v>15</v>
      </c>
      <c r="E4" s="1">
        <v>10</v>
      </c>
      <c r="F4" s="1">
        <v>2</v>
      </c>
      <c r="G4" s="1">
        <v>1.9999999552965164E-2</v>
      </c>
      <c r="H4" s="1">
        <v>0</v>
      </c>
      <c r="I4" s="1">
        <v>828</v>
      </c>
      <c r="J4" s="1">
        <v>992</v>
      </c>
      <c r="K4" s="1">
        <v>1048</v>
      </c>
      <c r="L4" s="1">
        <f t="shared" si="0"/>
        <v>19.809999999999999</v>
      </c>
      <c r="M4" s="1">
        <f t="shared" si="1"/>
        <v>26.57</v>
      </c>
      <c r="N4" s="1">
        <v>3.1885653734207153E-2</v>
      </c>
      <c r="O4" s="1">
        <v>9.0154301142320037E-4</v>
      </c>
    </row>
    <row r="5" spans="1:15" hidden="1" x14ac:dyDescent="0.3">
      <c r="A5" s="1">
        <v>4</v>
      </c>
      <c r="B5" s="1" t="s">
        <v>16</v>
      </c>
      <c r="C5" s="1" t="s">
        <v>17</v>
      </c>
      <c r="D5" s="1" t="s">
        <v>18</v>
      </c>
      <c r="E5" s="1">
        <v>10</v>
      </c>
      <c r="F5" s="1">
        <v>2</v>
      </c>
      <c r="G5" s="1">
        <v>0.23000000417232513</v>
      </c>
      <c r="H5" s="1">
        <v>0</v>
      </c>
      <c r="I5" s="1">
        <v>1000</v>
      </c>
      <c r="J5" s="1">
        <v>1138</v>
      </c>
      <c r="K5" s="1">
        <v>1948</v>
      </c>
      <c r="L5" s="1">
        <f t="shared" si="0"/>
        <v>13.8</v>
      </c>
      <c r="M5" s="1">
        <f t="shared" si="1"/>
        <v>94.8</v>
      </c>
      <c r="N5" s="1">
        <v>3.0330939218401909E-2</v>
      </c>
      <c r="O5" s="1">
        <v>6.385460146702826E-4</v>
      </c>
    </row>
    <row r="6" spans="1:15" hidden="1" x14ac:dyDescent="0.3">
      <c r="A6" s="1">
        <v>5</v>
      </c>
      <c r="B6" s="1" t="s">
        <v>19</v>
      </c>
      <c r="C6" s="1" t="s">
        <v>20</v>
      </c>
      <c r="D6" s="1" t="s">
        <v>21</v>
      </c>
      <c r="E6" s="1">
        <v>10</v>
      </c>
      <c r="F6" s="1">
        <v>2</v>
      </c>
      <c r="G6" s="1">
        <v>0.38999998569488525</v>
      </c>
      <c r="H6" s="1">
        <v>0</v>
      </c>
      <c r="I6" s="1">
        <v>836</v>
      </c>
      <c r="J6" s="1">
        <v>1138</v>
      </c>
      <c r="K6" s="1">
        <v>1704</v>
      </c>
      <c r="L6" s="1">
        <f t="shared" si="0"/>
        <v>36.119999999999997</v>
      </c>
      <c r="M6" s="1">
        <f t="shared" si="1"/>
        <v>104</v>
      </c>
      <c r="N6" s="1">
        <v>3.0821623280644417E-2</v>
      </c>
      <c r="O6" s="1">
        <v>9.367070160806179E-4</v>
      </c>
    </row>
    <row r="7" spans="1:15" hidden="1" x14ac:dyDescent="0.3">
      <c r="A7" s="1">
        <v>6</v>
      </c>
      <c r="B7" s="1" t="s">
        <v>22</v>
      </c>
      <c r="C7" s="1" t="s">
        <v>23</v>
      </c>
      <c r="D7" s="1" t="s">
        <v>24</v>
      </c>
      <c r="E7" s="1">
        <v>10</v>
      </c>
      <c r="F7" s="1">
        <v>2</v>
      </c>
      <c r="G7" s="1">
        <v>0.20000000298023224</v>
      </c>
      <c r="H7" s="1">
        <v>0</v>
      </c>
      <c r="I7" s="1">
        <v>1072</v>
      </c>
      <c r="J7" s="1">
        <v>1435</v>
      </c>
      <c r="K7" s="1">
        <v>1311</v>
      </c>
      <c r="L7" s="1">
        <f t="shared" si="0"/>
        <v>33.86</v>
      </c>
      <c r="M7" s="1">
        <f t="shared" si="1"/>
        <v>22.29</v>
      </c>
      <c r="N7" s="1">
        <v>2.5114776566624641E-2</v>
      </c>
      <c r="O7" s="1">
        <v>8.2058302359655499E-4</v>
      </c>
    </row>
    <row r="8" spans="1:15" hidden="1" x14ac:dyDescent="0.3">
      <c r="A8" s="1">
        <v>7</v>
      </c>
      <c r="B8" s="1" t="s">
        <v>25</v>
      </c>
      <c r="C8" s="1" t="s">
        <v>26</v>
      </c>
      <c r="D8" s="1" t="s">
        <v>27</v>
      </c>
      <c r="E8" s="1">
        <v>10</v>
      </c>
      <c r="F8" s="1">
        <v>2</v>
      </c>
      <c r="G8" s="1">
        <v>2.9999999329447746E-2</v>
      </c>
      <c r="H8" s="1">
        <v>0</v>
      </c>
      <c r="I8" s="1">
        <v>978</v>
      </c>
      <c r="J8" s="1">
        <v>1164</v>
      </c>
      <c r="K8" s="1">
        <v>1296</v>
      </c>
      <c r="L8" s="1">
        <f t="shared" si="0"/>
        <v>19.02</v>
      </c>
      <c r="M8" s="1">
        <f t="shared" si="1"/>
        <v>32.520000000000003</v>
      </c>
      <c r="N8" s="1">
        <v>6.3620112836360931E-2</v>
      </c>
      <c r="O8" s="1">
        <v>7.8840699279680848E-4</v>
      </c>
    </row>
    <row r="9" spans="1:15" hidden="1" x14ac:dyDescent="0.3">
      <c r="A9" s="1">
        <v>8</v>
      </c>
      <c r="B9" s="1" t="s">
        <v>28</v>
      </c>
      <c r="C9" s="1" t="s">
        <v>29</v>
      </c>
      <c r="D9" s="1" t="s">
        <v>30</v>
      </c>
      <c r="E9" s="1">
        <v>10</v>
      </c>
      <c r="F9" s="1">
        <v>2</v>
      </c>
      <c r="G9" s="1">
        <v>0.37000000476837158</v>
      </c>
      <c r="H9" s="1">
        <v>0</v>
      </c>
      <c r="I9" s="1">
        <v>412</v>
      </c>
      <c r="J9" s="1">
        <v>682</v>
      </c>
      <c r="K9" s="1">
        <v>710</v>
      </c>
      <c r="L9" s="1">
        <f t="shared" si="0"/>
        <v>65.53</v>
      </c>
      <c r="M9" s="1">
        <f t="shared" si="1"/>
        <v>72.33</v>
      </c>
      <c r="N9" s="1">
        <v>5.9510257095098495E-2</v>
      </c>
      <c r="O9" s="1">
        <v>1.2289730366319418E-3</v>
      </c>
    </row>
    <row r="10" spans="1:15" hidden="1" x14ac:dyDescent="0.3">
      <c r="A10" s="1">
        <v>9</v>
      </c>
      <c r="B10" s="1" t="s">
        <v>31</v>
      </c>
      <c r="C10" s="1" t="s">
        <v>32</v>
      </c>
      <c r="D10" s="1" t="s">
        <v>33</v>
      </c>
      <c r="E10" s="1">
        <v>10</v>
      </c>
      <c r="F10" s="1">
        <v>2</v>
      </c>
      <c r="G10" s="1">
        <v>5.000000074505806E-2</v>
      </c>
      <c r="H10" s="1">
        <v>0</v>
      </c>
      <c r="I10" s="1">
        <v>714</v>
      </c>
      <c r="J10" s="1">
        <v>958</v>
      </c>
      <c r="K10" s="1">
        <v>961</v>
      </c>
      <c r="L10" s="1">
        <f t="shared" si="0"/>
        <v>34.17</v>
      </c>
      <c r="M10" s="1">
        <f t="shared" si="1"/>
        <v>34.590000000000003</v>
      </c>
      <c r="N10" s="1">
        <v>2.8905767947435379E-2</v>
      </c>
      <c r="O10" s="1">
        <v>7.7910197433084249E-4</v>
      </c>
    </row>
    <row r="11" spans="1:15" hidden="1" x14ac:dyDescent="0.3">
      <c r="A11" s="1">
        <v>10</v>
      </c>
      <c r="B11" s="1" t="s">
        <v>34</v>
      </c>
      <c r="C11" s="1" t="s">
        <v>35</v>
      </c>
      <c r="D11" s="1" t="s">
        <v>36</v>
      </c>
      <c r="E11" s="1">
        <v>10</v>
      </c>
      <c r="F11" s="1">
        <v>2</v>
      </c>
      <c r="G11" s="1">
        <v>0.5</v>
      </c>
      <c r="H11" s="1">
        <v>0</v>
      </c>
      <c r="I11" s="1">
        <v>508</v>
      </c>
      <c r="J11" s="1">
        <v>954</v>
      </c>
      <c r="K11" s="1">
        <v>1038</v>
      </c>
      <c r="L11" s="1">
        <f t="shared" si="0"/>
        <v>87.8</v>
      </c>
      <c r="M11" s="1">
        <f t="shared" si="1"/>
        <v>104</v>
      </c>
      <c r="N11" s="1">
        <v>5.4348297417163849E-2</v>
      </c>
      <c r="O11" s="1">
        <v>1.1321620550006628E-3</v>
      </c>
    </row>
    <row r="12" spans="1:15" x14ac:dyDescent="0.3">
      <c r="A12" s="1">
        <v>11</v>
      </c>
      <c r="B12" s="1" t="s">
        <v>37</v>
      </c>
      <c r="C12" s="1" t="s">
        <v>38</v>
      </c>
      <c r="D12" s="1" t="s">
        <v>39</v>
      </c>
      <c r="E12" s="1">
        <v>25</v>
      </c>
      <c r="F12" s="1">
        <v>2</v>
      </c>
      <c r="G12" s="1">
        <v>844.34002685546875</v>
      </c>
      <c r="H12" s="1">
        <v>0</v>
      </c>
      <c r="I12" s="1">
        <v>2550</v>
      </c>
      <c r="J12" s="1">
        <v>3584</v>
      </c>
      <c r="K12" s="1">
        <v>4797</v>
      </c>
      <c r="L12" s="1">
        <f t="shared" si="0"/>
        <v>40.549999999999997</v>
      </c>
      <c r="M12" s="1">
        <f t="shared" si="1"/>
        <v>88.12</v>
      </c>
      <c r="N12" s="1">
        <v>0.69054150581359863</v>
      </c>
      <c r="O12" s="1">
        <v>1.3879614882171154E-2</v>
      </c>
    </row>
    <row r="13" spans="1:15" x14ac:dyDescent="0.3">
      <c r="A13" s="1">
        <v>12</v>
      </c>
      <c r="B13" s="1" t="s">
        <v>40</v>
      </c>
      <c r="C13" s="1" t="s">
        <v>41</v>
      </c>
      <c r="D13" s="1" t="s">
        <v>42</v>
      </c>
      <c r="E13" s="1">
        <v>25</v>
      </c>
      <c r="F13" s="1">
        <v>2</v>
      </c>
      <c r="G13" s="1">
        <v>351.82000732421875</v>
      </c>
      <c r="H13" s="1">
        <v>0</v>
      </c>
      <c r="I13" s="1">
        <v>2542</v>
      </c>
      <c r="J13" s="1">
        <v>3936</v>
      </c>
      <c r="K13" s="1">
        <v>4664</v>
      </c>
      <c r="L13" s="1">
        <f t="shared" si="0"/>
        <v>54.84</v>
      </c>
      <c r="M13" s="1">
        <f t="shared" si="1"/>
        <v>83.48</v>
      </c>
      <c r="N13" s="1">
        <v>0.69437193870544434</v>
      </c>
      <c r="O13" s="1">
        <v>1.312635000795126E-2</v>
      </c>
    </row>
    <row r="14" spans="1:15" x14ac:dyDescent="0.3">
      <c r="A14" s="1">
        <v>13</v>
      </c>
      <c r="B14" s="1" t="s">
        <v>43</v>
      </c>
      <c r="C14" s="1" t="s">
        <v>44</v>
      </c>
      <c r="D14" s="1" t="s">
        <v>45</v>
      </c>
      <c r="E14" s="1">
        <v>25</v>
      </c>
      <c r="F14" s="1">
        <v>2</v>
      </c>
      <c r="G14" s="1">
        <v>14.050000190734863</v>
      </c>
      <c r="H14" s="1">
        <v>0</v>
      </c>
      <c r="I14" s="1">
        <v>2448</v>
      </c>
      <c r="J14" s="1">
        <v>3687</v>
      </c>
      <c r="K14" s="1">
        <v>5297</v>
      </c>
      <c r="L14" s="1">
        <f t="shared" si="0"/>
        <v>50.61</v>
      </c>
      <c r="M14" s="1">
        <f t="shared" si="1"/>
        <v>116</v>
      </c>
      <c r="N14" s="1">
        <v>0.74202287197113037</v>
      </c>
      <c r="O14" s="1">
        <v>1.3861958868801594E-2</v>
      </c>
    </row>
    <row r="15" spans="1:15" x14ac:dyDescent="0.3">
      <c r="A15" s="1">
        <v>14</v>
      </c>
      <c r="B15" s="1" t="s">
        <v>46</v>
      </c>
      <c r="C15" s="1" t="s">
        <v>47</v>
      </c>
      <c r="D15" s="1" t="s">
        <v>48</v>
      </c>
      <c r="E15" s="1">
        <v>25</v>
      </c>
      <c r="F15" s="1">
        <v>2</v>
      </c>
      <c r="G15" s="1">
        <v>2.3299999237060547</v>
      </c>
      <c r="H15" s="1">
        <v>0</v>
      </c>
      <c r="I15" s="1">
        <v>2066</v>
      </c>
      <c r="J15" s="1">
        <v>3622</v>
      </c>
      <c r="K15" s="1">
        <v>3360</v>
      </c>
      <c r="L15" s="1">
        <f t="shared" si="0"/>
        <v>75.31</v>
      </c>
      <c r="M15" s="1">
        <f t="shared" si="1"/>
        <v>62.63</v>
      </c>
      <c r="N15" s="1">
        <v>0.66259098052978516</v>
      </c>
      <c r="O15" s="1">
        <v>1.2696648947894573E-2</v>
      </c>
    </row>
    <row r="16" spans="1:15" x14ac:dyDescent="0.3">
      <c r="A16" s="1">
        <v>15</v>
      </c>
      <c r="B16" s="1" t="s">
        <v>49</v>
      </c>
      <c r="C16" s="1" t="s">
        <v>50</v>
      </c>
      <c r="D16" s="1" t="s">
        <v>51</v>
      </c>
      <c r="E16" s="1">
        <v>25</v>
      </c>
      <c r="F16" s="1">
        <v>2</v>
      </c>
      <c r="G16" s="1">
        <v>48.810001373291016</v>
      </c>
      <c r="H16" s="1">
        <v>0</v>
      </c>
      <c r="I16" s="1">
        <v>2094</v>
      </c>
      <c r="J16" s="1">
        <v>3608</v>
      </c>
      <c r="K16" s="1">
        <v>4094</v>
      </c>
      <c r="L16" s="1">
        <f t="shared" si="0"/>
        <v>72.3</v>
      </c>
      <c r="M16" s="1">
        <f t="shared" si="1"/>
        <v>95.51</v>
      </c>
      <c r="N16" s="1">
        <v>0.65467619895935059</v>
      </c>
      <c r="O16" s="1">
        <v>1.2156574055552483E-2</v>
      </c>
    </row>
    <row r="17" spans="1:15" x14ac:dyDescent="0.3">
      <c r="A17" s="1">
        <v>16</v>
      </c>
      <c r="B17" s="1" t="s">
        <v>52</v>
      </c>
      <c r="C17" s="1" t="s">
        <v>53</v>
      </c>
      <c r="D17" s="1" t="s">
        <v>54</v>
      </c>
      <c r="E17" s="1">
        <v>25</v>
      </c>
      <c r="F17" s="1">
        <v>2</v>
      </c>
      <c r="G17" s="1">
        <v>57.880001068115234</v>
      </c>
      <c r="H17" s="1">
        <v>0</v>
      </c>
      <c r="I17" s="1">
        <v>1588</v>
      </c>
      <c r="J17" s="1">
        <v>2464</v>
      </c>
      <c r="K17" s="1">
        <v>3474</v>
      </c>
      <c r="L17" s="1">
        <f t="shared" si="0"/>
        <v>55.16</v>
      </c>
      <c r="M17" s="1">
        <f t="shared" si="1"/>
        <v>119</v>
      </c>
      <c r="N17" s="1">
        <v>0.78466373682022095</v>
      </c>
      <c r="O17" s="1">
        <v>1.2848641723394394E-2</v>
      </c>
    </row>
    <row r="18" spans="1:15" x14ac:dyDescent="0.3">
      <c r="A18" s="1">
        <v>17</v>
      </c>
      <c r="B18" s="1" t="s">
        <v>55</v>
      </c>
      <c r="C18" s="1" t="s">
        <v>56</v>
      </c>
      <c r="D18" s="1" t="s">
        <v>57</v>
      </c>
      <c r="E18" s="1">
        <v>25</v>
      </c>
      <c r="F18" s="1">
        <v>2</v>
      </c>
      <c r="G18" s="1">
        <v>33.360000610351563</v>
      </c>
      <c r="H18" s="1">
        <v>0</v>
      </c>
      <c r="I18" s="1">
        <v>2272</v>
      </c>
      <c r="J18" s="1">
        <v>3047</v>
      </c>
      <c r="K18" s="1">
        <v>4685</v>
      </c>
      <c r="L18" s="1">
        <f t="shared" si="0"/>
        <v>34.11</v>
      </c>
      <c r="M18" s="1">
        <f t="shared" si="1"/>
        <v>106</v>
      </c>
      <c r="N18" s="1">
        <v>0.68146640062332153</v>
      </c>
      <c r="O18" s="1">
        <v>6.7327911965548992E-3</v>
      </c>
    </row>
    <row r="19" spans="1:15" x14ac:dyDescent="0.3">
      <c r="A19" s="1">
        <v>18</v>
      </c>
      <c r="B19" s="1" t="s">
        <v>58</v>
      </c>
      <c r="C19" s="1" t="s">
        <v>59</v>
      </c>
      <c r="D19" s="1" t="s">
        <v>60</v>
      </c>
      <c r="E19" s="1">
        <v>25</v>
      </c>
      <c r="F19" s="1">
        <v>2</v>
      </c>
      <c r="G19" s="1">
        <v>4.25</v>
      </c>
      <c r="H19" s="1">
        <v>0</v>
      </c>
      <c r="I19" s="1">
        <v>2508</v>
      </c>
      <c r="J19" s="1">
        <v>4252</v>
      </c>
      <c r="K19" s="1">
        <v>5152</v>
      </c>
      <c r="L19" s="1">
        <f t="shared" si="0"/>
        <v>69.540000000000006</v>
      </c>
      <c r="M19" s="1">
        <f t="shared" si="1"/>
        <v>105</v>
      </c>
      <c r="N19" s="1">
        <v>0.66638791561126709</v>
      </c>
      <c r="O19" s="1">
        <v>1.3569704256951809E-2</v>
      </c>
    </row>
    <row r="20" spans="1:15" x14ac:dyDescent="0.3">
      <c r="A20" s="1">
        <v>19</v>
      </c>
      <c r="B20" s="1" t="s">
        <v>61</v>
      </c>
      <c r="C20" s="1" t="s">
        <v>62</v>
      </c>
      <c r="D20" s="1" t="s">
        <v>63</v>
      </c>
      <c r="E20" s="1">
        <v>25</v>
      </c>
      <c r="F20" s="1">
        <v>2</v>
      </c>
      <c r="G20" s="1">
        <v>112.72000122070313</v>
      </c>
      <c r="H20" s="1">
        <v>0</v>
      </c>
      <c r="I20" s="1">
        <v>2530</v>
      </c>
      <c r="J20" s="1">
        <v>3982</v>
      </c>
      <c r="K20" s="1">
        <v>4998</v>
      </c>
      <c r="L20" s="1">
        <f t="shared" si="0"/>
        <v>57.39</v>
      </c>
      <c r="M20" s="1">
        <f t="shared" si="1"/>
        <v>97.55</v>
      </c>
      <c r="N20" s="1">
        <v>0.6433178186416626</v>
      </c>
      <c r="O20" s="1">
        <v>1.3814092613756657E-2</v>
      </c>
    </row>
    <row r="21" spans="1:15" x14ac:dyDescent="0.3">
      <c r="A21" s="1">
        <v>20</v>
      </c>
      <c r="B21" s="1" t="s">
        <v>64</v>
      </c>
      <c r="C21" s="1" t="s">
        <v>65</v>
      </c>
      <c r="D21" s="1" t="s">
        <v>66</v>
      </c>
      <c r="E21" s="1">
        <v>25</v>
      </c>
      <c r="F21" s="1">
        <v>2</v>
      </c>
      <c r="G21" s="1">
        <v>6.380000114440918</v>
      </c>
      <c r="H21" s="1">
        <v>0</v>
      </c>
      <c r="I21" s="1">
        <v>2372</v>
      </c>
      <c r="J21" s="1">
        <v>3158</v>
      </c>
      <c r="K21" s="1">
        <v>4771</v>
      </c>
      <c r="L21" s="1">
        <f t="shared" si="0"/>
        <v>33.14</v>
      </c>
      <c r="M21" s="1">
        <f t="shared" si="1"/>
        <v>101</v>
      </c>
      <c r="N21" s="1">
        <v>0.55235332250595093</v>
      </c>
      <c r="O21" s="1">
        <v>1.3805481605231762E-2</v>
      </c>
    </row>
    <row r="22" spans="1:15" hidden="1" x14ac:dyDescent="0.3">
      <c r="A22" s="1">
        <v>21</v>
      </c>
      <c r="B22" s="1" t="s">
        <v>67</v>
      </c>
      <c r="C22" s="1" t="s">
        <v>68</v>
      </c>
      <c r="D22" s="1" t="s">
        <v>69</v>
      </c>
      <c r="E22" s="1">
        <v>50</v>
      </c>
      <c r="F22" s="1">
        <v>2</v>
      </c>
      <c r="G22" s="1">
        <v>0</v>
      </c>
      <c r="H22" s="1">
        <v>0</v>
      </c>
      <c r="I22" s="1">
        <v>999999</v>
      </c>
      <c r="J22" s="1">
        <v>9549</v>
      </c>
      <c r="K22" s="1">
        <v>10833</v>
      </c>
      <c r="L22" s="1">
        <f t="shared" si="0"/>
        <v>0</v>
      </c>
      <c r="M22" s="1">
        <f t="shared" si="1"/>
        <v>13.45</v>
      </c>
      <c r="N22" s="1">
        <v>13.016755104064941</v>
      </c>
      <c r="O22" s="1">
        <v>0.1739693284034729</v>
      </c>
    </row>
    <row r="23" spans="1:15" hidden="1" x14ac:dyDescent="0.3">
      <c r="A23" s="1">
        <v>22</v>
      </c>
      <c r="B23" s="1" t="s">
        <v>70</v>
      </c>
      <c r="C23" s="1" t="s">
        <v>71</v>
      </c>
      <c r="D23" s="1" t="s">
        <v>72</v>
      </c>
      <c r="E23" s="1">
        <v>50</v>
      </c>
      <c r="F23" s="1">
        <v>2</v>
      </c>
      <c r="G23" s="1">
        <v>0</v>
      </c>
      <c r="H23" s="1">
        <v>0</v>
      </c>
      <c r="I23" s="1">
        <v>999999</v>
      </c>
      <c r="J23" s="1">
        <v>8643</v>
      </c>
      <c r="K23" s="1">
        <v>9683</v>
      </c>
      <c r="L23" s="1">
        <f t="shared" si="0"/>
        <v>0</v>
      </c>
      <c r="M23" s="1">
        <f t="shared" si="1"/>
        <v>12.03</v>
      </c>
      <c r="N23" s="1">
        <v>12.972062110900879</v>
      </c>
      <c r="O23" s="1">
        <v>0.16626638174057007</v>
      </c>
    </row>
    <row r="24" spans="1:15" hidden="1" x14ac:dyDescent="0.3">
      <c r="A24" s="1">
        <v>23</v>
      </c>
      <c r="B24" s="1" t="s">
        <v>73</v>
      </c>
      <c r="C24" s="1" t="s">
        <v>74</v>
      </c>
      <c r="D24" s="1" t="s">
        <v>75</v>
      </c>
      <c r="E24" s="1">
        <v>50</v>
      </c>
      <c r="F24" s="1">
        <v>2</v>
      </c>
      <c r="G24" s="1">
        <v>0</v>
      </c>
      <c r="H24" s="1">
        <v>0</v>
      </c>
      <c r="I24" s="1">
        <v>999999</v>
      </c>
      <c r="J24" s="1">
        <v>10849</v>
      </c>
      <c r="K24" s="1">
        <v>12806</v>
      </c>
      <c r="L24" s="1">
        <f t="shared" si="0"/>
        <v>0</v>
      </c>
      <c r="M24" s="1">
        <f t="shared" si="1"/>
        <v>18.04</v>
      </c>
      <c r="N24" s="1">
        <v>13.487994194030762</v>
      </c>
      <c r="O24" s="1">
        <v>0.16796852648258209</v>
      </c>
    </row>
    <row r="25" spans="1:15" hidden="1" x14ac:dyDescent="0.3">
      <c r="A25" s="1">
        <v>24</v>
      </c>
      <c r="B25" s="1" t="s">
        <v>76</v>
      </c>
      <c r="C25" s="1" t="s">
        <v>77</v>
      </c>
      <c r="D25" s="1" t="s">
        <v>78</v>
      </c>
      <c r="E25" s="1">
        <v>50</v>
      </c>
      <c r="F25" s="1">
        <v>2</v>
      </c>
      <c r="G25" s="1">
        <v>0</v>
      </c>
      <c r="H25" s="1">
        <v>0</v>
      </c>
      <c r="I25" s="1">
        <v>999999</v>
      </c>
      <c r="J25" s="1">
        <v>9745</v>
      </c>
      <c r="K25" s="1">
        <v>12392</v>
      </c>
      <c r="L25" s="1">
        <f t="shared" si="0"/>
        <v>0</v>
      </c>
      <c r="M25" s="1">
        <f t="shared" si="1"/>
        <v>27.16</v>
      </c>
      <c r="N25" s="1">
        <v>12.969744682312012</v>
      </c>
      <c r="O25" s="1">
        <v>0.17427162826061249</v>
      </c>
    </row>
    <row r="26" spans="1:15" hidden="1" x14ac:dyDescent="0.3">
      <c r="A26" s="1">
        <v>25</v>
      </c>
      <c r="B26" s="1" t="s">
        <v>79</v>
      </c>
      <c r="C26" s="1" t="s">
        <v>80</v>
      </c>
      <c r="D26" s="1" t="s">
        <v>81</v>
      </c>
      <c r="E26" s="1">
        <v>50</v>
      </c>
      <c r="F26" s="1">
        <v>2</v>
      </c>
      <c r="G26" s="1">
        <v>0</v>
      </c>
      <c r="H26" s="1">
        <v>0</v>
      </c>
      <c r="I26" s="1">
        <v>999999</v>
      </c>
      <c r="J26" s="1">
        <v>9539</v>
      </c>
      <c r="K26" s="1">
        <v>11811</v>
      </c>
      <c r="L26" s="1">
        <f t="shared" si="0"/>
        <v>0</v>
      </c>
      <c r="M26" s="1">
        <f t="shared" si="1"/>
        <v>23.82</v>
      </c>
      <c r="N26" s="1">
        <v>13.213571548461914</v>
      </c>
      <c r="O26" s="1">
        <v>0.17759202420711517</v>
      </c>
    </row>
    <row r="27" spans="1:15" hidden="1" x14ac:dyDescent="0.3">
      <c r="A27" s="1">
        <v>26</v>
      </c>
      <c r="B27" s="1" t="s">
        <v>82</v>
      </c>
      <c r="C27" s="1" t="s">
        <v>83</v>
      </c>
      <c r="D27" s="1" t="s">
        <v>84</v>
      </c>
      <c r="E27" s="1">
        <v>50</v>
      </c>
      <c r="F27" s="1">
        <v>2</v>
      </c>
      <c r="G27" s="1">
        <v>0</v>
      </c>
      <c r="H27" s="1">
        <v>0</v>
      </c>
      <c r="I27" s="1">
        <v>999999</v>
      </c>
      <c r="J27" s="1">
        <v>9970</v>
      </c>
      <c r="K27" s="1">
        <v>12478</v>
      </c>
      <c r="L27" s="1">
        <f t="shared" si="0"/>
        <v>0</v>
      </c>
      <c r="M27" s="1">
        <f t="shared" si="1"/>
        <v>25.16</v>
      </c>
      <c r="N27" s="1">
        <v>13.474367141723633</v>
      </c>
      <c r="O27" s="1">
        <v>0.1725861132144928</v>
      </c>
    </row>
    <row r="28" spans="1:15" hidden="1" x14ac:dyDescent="0.3">
      <c r="A28" s="1">
        <v>27</v>
      </c>
      <c r="B28" s="1" t="s">
        <v>85</v>
      </c>
      <c r="C28" s="1" t="s">
        <v>86</v>
      </c>
      <c r="D28" s="1" t="s">
        <v>87</v>
      </c>
      <c r="E28" s="1">
        <v>50</v>
      </c>
      <c r="F28" s="1">
        <v>2</v>
      </c>
      <c r="G28" s="1">
        <v>0</v>
      </c>
      <c r="H28" s="1">
        <v>0</v>
      </c>
      <c r="I28" s="1">
        <v>999999</v>
      </c>
      <c r="J28" s="1">
        <v>10570</v>
      </c>
      <c r="K28" s="1">
        <v>13393</v>
      </c>
      <c r="L28" s="1">
        <f t="shared" si="0"/>
        <v>0</v>
      </c>
      <c r="M28" s="1">
        <f t="shared" si="1"/>
        <v>26.71</v>
      </c>
      <c r="N28" s="1">
        <v>13.003180503845215</v>
      </c>
      <c r="O28" s="1">
        <v>0.15698334574699402</v>
      </c>
    </row>
    <row r="29" spans="1:15" hidden="1" x14ac:dyDescent="0.3">
      <c r="A29" s="1">
        <v>28</v>
      </c>
      <c r="B29" s="1" t="s">
        <v>88</v>
      </c>
      <c r="C29" s="1" t="s">
        <v>89</v>
      </c>
      <c r="D29" s="1" t="s">
        <v>90</v>
      </c>
      <c r="E29" s="1">
        <v>50</v>
      </c>
      <c r="F29" s="1">
        <v>2</v>
      </c>
      <c r="G29" s="1">
        <v>0</v>
      </c>
      <c r="H29" s="1">
        <v>0</v>
      </c>
      <c r="I29" s="1">
        <v>999999</v>
      </c>
      <c r="J29" s="1">
        <v>8128</v>
      </c>
      <c r="K29" s="1">
        <v>8128</v>
      </c>
      <c r="L29" s="1">
        <f t="shared" si="0"/>
        <v>0</v>
      </c>
      <c r="M29" s="1">
        <f t="shared" si="1"/>
        <v>0</v>
      </c>
      <c r="N29" s="1">
        <v>13.22734546661377</v>
      </c>
      <c r="O29" s="1">
        <v>0.15788735449314117</v>
      </c>
    </row>
    <row r="30" spans="1:15" hidden="1" x14ac:dyDescent="0.3">
      <c r="A30" s="1">
        <v>29</v>
      </c>
      <c r="B30" s="1" t="s">
        <v>91</v>
      </c>
      <c r="C30" s="1" t="s">
        <v>92</v>
      </c>
      <c r="D30" s="1" t="s">
        <v>93</v>
      </c>
      <c r="E30" s="1">
        <v>50</v>
      </c>
      <c r="F30" s="1">
        <v>2</v>
      </c>
      <c r="G30" s="1">
        <v>0</v>
      </c>
      <c r="H30" s="1">
        <v>0</v>
      </c>
      <c r="I30" s="1">
        <v>999999</v>
      </c>
      <c r="J30" s="1">
        <v>13671</v>
      </c>
      <c r="K30" s="1">
        <v>13671</v>
      </c>
      <c r="L30" s="1">
        <f t="shared" si="0"/>
        <v>0</v>
      </c>
      <c r="M30" s="1">
        <f t="shared" si="1"/>
        <v>0</v>
      </c>
      <c r="N30" s="1">
        <v>13.301280975341797</v>
      </c>
      <c r="O30" s="1">
        <v>0.16013264656066895</v>
      </c>
    </row>
    <row r="31" spans="1:15" hidden="1" x14ac:dyDescent="0.3">
      <c r="A31" s="1">
        <v>30</v>
      </c>
      <c r="B31" s="1" t="s">
        <v>94</v>
      </c>
      <c r="C31" s="1" t="s">
        <v>95</v>
      </c>
      <c r="D31" s="1" t="s">
        <v>96</v>
      </c>
      <c r="E31" s="1">
        <v>50</v>
      </c>
      <c r="F31" s="1">
        <v>2</v>
      </c>
      <c r="G31" s="1">
        <v>0</v>
      </c>
      <c r="H31" s="1">
        <v>0</v>
      </c>
      <c r="I31" s="1">
        <v>999999</v>
      </c>
      <c r="J31" s="1">
        <v>11162</v>
      </c>
      <c r="K31" s="1">
        <v>14653</v>
      </c>
      <c r="L31" s="1">
        <f t="shared" si="0"/>
        <v>0</v>
      </c>
      <c r="M31" s="1">
        <f t="shared" si="1"/>
        <v>31.28</v>
      </c>
      <c r="N31" s="1">
        <v>13.35653018951416</v>
      </c>
      <c r="O31" s="1">
        <v>0.16900403797626495</v>
      </c>
    </row>
    <row r="32" spans="1:15" hidden="1" x14ac:dyDescent="0.3">
      <c r="A32" s="1">
        <v>31</v>
      </c>
      <c r="B32" s="1" t="s">
        <v>97</v>
      </c>
      <c r="C32" s="1" t="s">
        <v>98</v>
      </c>
      <c r="D32" s="1" t="s">
        <v>99</v>
      </c>
      <c r="E32" s="1">
        <v>100</v>
      </c>
      <c r="F32" s="1">
        <v>2</v>
      </c>
      <c r="G32" s="1">
        <v>0</v>
      </c>
      <c r="H32" s="1">
        <v>0</v>
      </c>
      <c r="I32" s="1">
        <v>999999</v>
      </c>
      <c r="J32" s="1">
        <v>29864</v>
      </c>
      <c r="K32" s="1">
        <v>31978</v>
      </c>
      <c r="L32" s="1">
        <f t="shared" si="0"/>
        <v>0</v>
      </c>
      <c r="M32" s="1">
        <f t="shared" si="1"/>
        <v>7.08</v>
      </c>
      <c r="N32" s="1">
        <v>155.58525085449219</v>
      </c>
      <c r="O32" s="1">
        <v>1.7778737545013428</v>
      </c>
    </row>
    <row r="33" spans="1:15" hidden="1" x14ac:dyDescent="0.3">
      <c r="A33" s="1">
        <v>32</v>
      </c>
      <c r="B33" s="1" t="s">
        <v>100</v>
      </c>
      <c r="C33" s="1" t="s">
        <v>101</v>
      </c>
      <c r="D33" s="1" t="s">
        <v>102</v>
      </c>
      <c r="E33" s="1">
        <v>100</v>
      </c>
      <c r="F33" s="1">
        <v>2</v>
      </c>
      <c r="G33" s="1">
        <v>0</v>
      </c>
      <c r="H33" s="1">
        <v>0</v>
      </c>
      <c r="I33" s="1">
        <v>999999</v>
      </c>
      <c r="J33" s="1">
        <v>29435</v>
      </c>
      <c r="K33" s="1">
        <v>29435</v>
      </c>
      <c r="L33" s="1">
        <f t="shared" si="0"/>
        <v>0</v>
      </c>
      <c r="M33" s="1">
        <f t="shared" si="1"/>
        <v>0</v>
      </c>
      <c r="N33" s="1">
        <v>156.10179138183594</v>
      </c>
      <c r="O33" s="1">
        <v>1.7689902782440186</v>
      </c>
    </row>
    <row r="34" spans="1:15" hidden="1" x14ac:dyDescent="0.3">
      <c r="A34" s="1">
        <v>33</v>
      </c>
      <c r="B34" s="1" t="s">
        <v>103</v>
      </c>
      <c r="C34" s="1" t="s">
        <v>104</v>
      </c>
      <c r="D34" s="1" t="s">
        <v>105</v>
      </c>
      <c r="E34" s="1">
        <v>100</v>
      </c>
      <c r="F34" s="1">
        <v>2</v>
      </c>
      <c r="G34" s="1">
        <v>0</v>
      </c>
      <c r="H34" s="1">
        <v>0</v>
      </c>
      <c r="I34" s="1">
        <v>999999</v>
      </c>
      <c r="J34" s="1">
        <v>26939</v>
      </c>
      <c r="K34" s="1">
        <v>31161</v>
      </c>
      <c r="L34" s="1">
        <f t="shared" si="0"/>
        <v>0</v>
      </c>
      <c r="M34" s="1">
        <f t="shared" si="1"/>
        <v>15.67</v>
      </c>
      <c r="N34" s="1">
        <v>155.74696350097656</v>
      </c>
      <c r="O34" s="1">
        <v>1.8054362535476685</v>
      </c>
    </row>
    <row r="35" spans="1:15" hidden="1" x14ac:dyDescent="0.3">
      <c r="A35" s="1">
        <v>34</v>
      </c>
      <c r="B35" s="1" t="s">
        <v>106</v>
      </c>
      <c r="C35" s="1" t="s">
        <v>107</v>
      </c>
      <c r="D35" s="1" t="s">
        <v>108</v>
      </c>
      <c r="E35" s="1">
        <v>100</v>
      </c>
      <c r="F35" s="1">
        <v>2</v>
      </c>
      <c r="G35" s="1">
        <v>0</v>
      </c>
      <c r="H35" s="1">
        <v>0</v>
      </c>
      <c r="I35" s="1">
        <v>999999</v>
      </c>
      <c r="J35" s="1">
        <v>29204</v>
      </c>
      <c r="K35" s="1">
        <v>29665</v>
      </c>
      <c r="L35" s="1">
        <f t="shared" si="0"/>
        <v>0</v>
      </c>
      <c r="M35" s="1">
        <f t="shared" si="1"/>
        <v>1.58</v>
      </c>
      <c r="N35" s="1">
        <v>154.29022216796875</v>
      </c>
      <c r="O35" s="1">
        <v>1.8436505794525146</v>
      </c>
    </row>
    <row r="36" spans="1:15" hidden="1" x14ac:dyDescent="0.3">
      <c r="A36" s="1">
        <v>35</v>
      </c>
      <c r="B36" s="1" t="s">
        <v>109</v>
      </c>
      <c r="C36" s="1" t="s">
        <v>110</v>
      </c>
      <c r="D36" s="1" t="s">
        <v>111</v>
      </c>
      <c r="E36" s="1">
        <v>100</v>
      </c>
      <c r="F36" s="1">
        <v>2</v>
      </c>
      <c r="G36" s="1">
        <v>0</v>
      </c>
      <c r="H36" s="1">
        <v>0</v>
      </c>
      <c r="I36" s="1">
        <v>999999</v>
      </c>
      <c r="J36" s="1">
        <v>26765</v>
      </c>
      <c r="K36" s="1">
        <v>32022</v>
      </c>
      <c r="L36" s="1">
        <f t="shared" si="0"/>
        <v>0</v>
      </c>
      <c r="M36" s="1">
        <f t="shared" si="1"/>
        <v>19.64</v>
      </c>
      <c r="N36" s="1">
        <v>158.48262023925781</v>
      </c>
      <c r="O36" s="1">
        <v>1.8785687685012817</v>
      </c>
    </row>
    <row r="37" spans="1:15" hidden="1" x14ac:dyDescent="0.3">
      <c r="A37" s="1">
        <v>36</v>
      </c>
      <c r="B37" s="1" t="s">
        <v>112</v>
      </c>
      <c r="C37" s="1" t="s">
        <v>113</v>
      </c>
      <c r="D37" s="1" t="s">
        <v>114</v>
      </c>
      <c r="E37" s="1">
        <v>100</v>
      </c>
      <c r="F37" s="1">
        <v>2</v>
      </c>
      <c r="G37" s="1">
        <v>0</v>
      </c>
      <c r="H37" s="1">
        <v>0</v>
      </c>
      <c r="I37" s="1">
        <v>999999</v>
      </c>
      <c r="J37" s="1">
        <v>27315</v>
      </c>
      <c r="K37" s="1">
        <v>30699</v>
      </c>
      <c r="L37" s="1">
        <f t="shared" si="0"/>
        <v>0</v>
      </c>
      <c r="M37" s="1">
        <f t="shared" si="1"/>
        <v>12.39</v>
      </c>
      <c r="N37" s="1">
        <v>152.34846496582031</v>
      </c>
      <c r="O37" s="1">
        <v>1.8088115453720093</v>
      </c>
    </row>
    <row r="38" spans="1:15" hidden="1" x14ac:dyDescent="0.3">
      <c r="A38" s="1">
        <v>37</v>
      </c>
      <c r="B38" s="1" t="s">
        <v>115</v>
      </c>
      <c r="C38" s="1" t="s">
        <v>116</v>
      </c>
      <c r="D38" s="1" t="s">
        <v>117</v>
      </c>
      <c r="E38" s="1">
        <v>100</v>
      </c>
      <c r="F38" s="1">
        <v>2</v>
      </c>
      <c r="G38" s="1">
        <v>0</v>
      </c>
      <c r="H38" s="1">
        <v>0</v>
      </c>
      <c r="I38" s="1">
        <v>999999</v>
      </c>
      <c r="J38" s="1">
        <v>28058</v>
      </c>
      <c r="K38" s="1">
        <v>37958</v>
      </c>
      <c r="L38" s="1">
        <f t="shared" si="0"/>
        <v>0</v>
      </c>
      <c r="M38" s="1">
        <f t="shared" si="1"/>
        <v>35.28</v>
      </c>
      <c r="N38" s="1">
        <v>147.54623413085938</v>
      </c>
      <c r="O38" s="1">
        <v>1.7102954387664795</v>
      </c>
    </row>
    <row r="39" spans="1:15" hidden="1" x14ac:dyDescent="0.3">
      <c r="A39" s="1">
        <v>38</v>
      </c>
      <c r="B39" s="1" t="s">
        <v>118</v>
      </c>
      <c r="C39" s="1" t="s">
        <v>119</v>
      </c>
      <c r="D39" s="1" t="s">
        <v>120</v>
      </c>
      <c r="E39" s="1">
        <v>100</v>
      </c>
      <c r="F39" s="1">
        <v>2</v>
      </c>
      <c r="G39" s="1">
        <v>0</v>
      </c>
      <c r="H39" s="1">
        <v>0</v>
      </c>
      <c r="I39" s="1">
        <v>999999</v>
      </c>
      <c r="J39" s="1">
        <v>27834</v>
      </c>
      <c r="K39" s="1">
        <v>31349</v>
      </c>
      <c r="L39" s="1">
        <f t="shared" si="0"/>
        <v>0</v>
      </c>
      <c r="M39" s="1">
        <f t="shared" si="1"/>
        <v>12.63</v>
      </c>
      <c r="N39" s="1">
        <v>149.56008911132813</v>
      </c>
      <c r="O39" s="1">
        <v>1.7549948692321777</v>
      </c>
    </row>
    <row r="40" spans="1:15" hidden="1" x14ac:dyDescent="0.3">
      <c r="A40" s="1">
        <v>39</v>
      </c>
      <c r="B40" s="1" t="s">
        <v>121</v>
      </c>
      <c r="C40" s="1" t="s">
        <v>122</v>
      </c>
      <c r="D40" s="1" t="s">
        <v>123</v>
      </c>
      <c r="E40" s="1">
        <v>100</v>
      </c>
      <c r="F40" s="1">
        <v>2</v>
      </c>
      <c r="G40" s="1">
        <v>0</v>
      </c>
      <c r="H40" s="1">
        <v>0</v>
      </c>
      <c r="I40" s="1">
        <v>999999</v>
      </c>
      <c r="J40" s="1">
        <v>29325</v>
      </c>
      <c r="K40" s="1">
        <v>38565</v>
      </c>
      <c r="L40" s="1">
        <f t="shared" si="0"/>
        <v>0</v>
      </c>
      <c r="M40" s="1">
        <f t="shared" si="1"/>
        <v>31.51</v>
      </c>
      <c r="N40" s="1">
        <v>146.45292663574219</v>
      </c>
      <c r="O40" s="1">
        <v>1.6714818477630615</v>
      </c>
    </row>
    <row r="41" spans="1:15" hidden="1" x14ac:dyDescent="0.3">
      <c r="A41" s="1">
        <v>40</v>
      </c>
      <c r="B41" s="1" t="s">
        <v>124</v>
      </c>
      <c r="C41" s="1" t="s">
        <v>125</v>
      </c>
      <c r="D41" s="1" t="s">
        <v>126</v>
      </c>
      <c r="E41" s="1">
        <v>100</v>
      </c>
      <c r="F41" s="1">
        <v>2</v>
      </c>
      <c r="G41" s="1">
        <v>0</v>
      </c>
      <c r="H41" s="1">
        <v>0</v>
      </c>
      <c r="I41" s="1">
        <v>999999</v>
      </c>
      <c r="J41" s="1">
        <v>30052</v>
      </c>
      <c r="K41" s="1">
        <v>32018</v>
      </c>
      <c r="L41" s="1">
        <f t="shared" si="0"/>
        <v>0</v>
      </c>
      <c r="M41" s="1">
        <f t="shared" si="1"/>
        <v>6.54</v>
      </c>
      <c r="N41" s="1">
        <v>145.01460266113281</v>
      </c>
      <c r="O41" s="1">
        <v>1.6975322961807251</v>
      </c>
    </row>
    <row r="42" spans="1:15" hidden="1" x14ac:dyDescent="0.3">
      <c r="A42" s="1">
        <v>41</v>
      </c>
      <c r="B42" s="1" t="s">
        <v>127</v>
      </c>
      <c r="C42" s="1" t="s">
        <v>128</v>
      </c>
      <c r="D42" s="1" t="s">
        <v>129</v>
      </c>
      <c r="E42" s="1">
        <v>250</v>
      </c>
      <c r="F42" s="1">
        <v>2</v>
      </c>
      <c r="G42" s="1">
        <v>0</v>
      </c>
      <c r="H42" s="1">
        <v>0</v>
      </c>
      <c r="I42" s="1">
        <v>999999</v>
      </c>
      <c r="J42" s="1">
        <v>135519</v>
      </c>
      <c r="K42" s="1">
        <v>151167</v>
      </c>
      <c r="L42" s="1">
        <f t="shared" si="0"/>
        <v>0</v>
      </c>
      <c r="M42" s="1">
        <f t="shared" si="1"/>
        <v>11.55</v>
      </c>
      <c r="N42" s="1">
        <v>3626.642578125</v>
      </c>
      <c r="O42" s="1">
        <v>55.190994262695313</v>
      </c>
    </row>
    <row r="43" spans="1:15" hidden="1" x14ac:dyDescent="0.3">
      <c r="A43" s="1">
        <v>42</v>
      </c>
      <c r="B43" s="1" t="s">
        <v>130</v>
      </c>
      <c r="C43" s="1" t="s">
        <v>131</v>
      </c>
      <c r="D43" s="1" t="s">
        <v>132</v>
      </c>
      <c r="E43" s="1">
        <v>250</v>
      </c>
      <c r="F43" s="1">
        <v>2</v>
      </c>
      <c r="G43" s="1">
        <v>0</v>
      </c>
      <c r="H43" s="1">
        <v>0</v>
      </c>
      <c r="I43" s="1">
        <v>999999</v>
      </c>
      <c r="J43" s="1">
        <v>135432</v>
      </c>
      <c r="K43" s="1">
        <v>177831</v>
      </c>
      <c r="L43" s="1">
        <f t="shared" si="0"/>
        <v>0</v>
      </c>
      <c r="M43" s="1">
        <f t="shared" si="1"/>
        <v>31.31</v>
      </c>
      <c r="N43" s="1">
        <v>3654.917724609375</v>
      </c>
      <c r="O43" s="1">
        <v>53.30230712890625</v>
      </c>
    </row>
    <row r="44" spans="1:15" hidden="1" x14ac:dyDescent="0.3">
      <c r="A44" s="1">
        <v>43</v>
      </c>
      <c r="B44" s="1" t="s">
        <v>133</v>
      </c>
      <c r="C44" s="1" t="s">
        <v>134</v>
      </c>
      <c r="D44" s="1" t="s">
        <v>135</v>
      </c>
      <c r="E44" s="1">
        <v>250</v>
      </c>
      <c r="F44" s="1">
        <v>2</v>
      </c>
      <c r="G44" s="1">
        <v>0</v>
      </c>
      <c r="H44" s="1">
        <v>0</v>
      </c>
      <c r="I44" s="1">
        <v>999999</v>
      </c>
      <c r="J44" s="1">
        <v>135833</v>
      </c>
      <c r="K44" s="1">
        <v>161348</v>
      </c>
      <c r="L44" s="1">
        <f t="shared" si="0"/>
        <v>0</v>
      </c>
      <c r="M44" s="1">
        <f t="shared" si="1"/>
        <v>18.78</v>
      </c>
      <c r="N44" s="1">
        <v>3604.83251953125</v>
      </c>
      <c r="O44" s="1">
        <v>52.951644897460938</v>
      </c>
    </row>
    <row r="45" spans="1:15" hidden="1" x14ac:dyDescent="0.3">
      <c r="A45" s="1">
        <v>44</v>
      </c>
      <c r="B45" s="1" t="s">
        <v>136</v>
      </c>
      <c r="C45" s="1" t="s">
        <v>137</v>
      </c>
      <c r="D45" s="1" t="s">
        <v>138</v>
      </c>
      <c r="E45" s="1">
        <v>250</v>
      </c>
      <c r="F45" s="1">
        <v>2</v>
      </c>
      <c r="G45" s="1">
        <v>0</v>
      </c>
      <c r="H45" s="1">
        <v>0</v>
      </c>
      <c r="I45" s="1">
        <v>999999</v>
      </c>
      <c r="J45" s="1">
        <v>132066</v>
      </c>
      <c r="K45" s="1">
        <v>177946</v>
      </c>
      <c r="L45" s="1">
        <f t="shared" si="0"/>
        <v>0</v>
      </c>
      <c r="M45" s="1">
        <f t="shared" si="1"/>
        <v>34.74</v>
      </c>
      <c r="N45" s="1">
        <v>3646.3017578125</v>
      </c>
      <c r="O45" s="1">
        <v>53.011260986328125</v>
      </c>
    </row>
    <row r="46" spans="1:15" hidden="1" x14ac:dyDescent="0.3">
      <c r="A46" s="1">
        <v>45</v>
      </c>
      <c r="B46" s="1" t="s">
        <v>139</v>
      </c>
      <c r="C46" s="1" t="s">
        <v>140</v>
      </c>
      <c r="D46" s="1" t="s">
        <v>141</v>
      </c>
      <c r="E46" s="1">
        <v>250</v>
      </c>
      <c r="F46" s="1">
        <v>2</v>
      </c>
      <c r="G46" s="1">
        <v>0</v>
      </c>
      <c r="H46" s="1">
        <v>0</v>
      </c>
      <c r="I46" s="1">
        <v>999999</v>
      </c>
      <c r="J46" s="1">
        <v>125764</v>
      </c>
      <c r="K46" s="1">
        <v>153189</v>
      </c>
      <c r="L46" s="1">
        <f t="shared" si="0"/>
        <v>0</v>
      </c>
      <c r="M46" s="1">
        <f t="shared" si="1"/>
        <v>21.81</v>
      </c>
      <c r="N46" s="1">
        <v>3628.26416015625</v>
      </c>
      <c r="O46" s="1">
        <v>53.332302093505859</v>
      </c>
    </row>
    <row r="47" spans="1:15" hidden="1" x14ac:dyDescent="0.3">
      <c r="A47" s="1">
        <v>46</v>
      </c>
      <c r="B47" s="1" t="s">
        <v>142</v>
      </c>
      <c r="C47" s="1" t="s">
        <v>143</v>
      </c>
      <c r="D47" s="1" t="s">
        <v>144</v>
      </c>
      <c r="E47" s="1">
        <v>250</v>
      </c>
      <c r="F47" s="1">
        <v>2</v>
      </c>
      <c r="G47" s="1">
        <v>0</v>
      </c>
      <c r="H47" s="1">
        <v>0</v>
      </c>
      <c r="I47" s="1">
        <v>999999</v>
      </c>
      <c r="J47" s="1">
        <v>132341</v>
      </c>
      <c r="K47" s="1">
        <v>155192</v>
      </c>
      <c r="L47" s="1">
        <f t="shared" si="0"/>
        <v>0</v>
      </c>
      <c r="M47" s="1">
        <f t="shared" si="1"/>
        <v>17.27</v>
      </c>
      <c r="N47" s="1">
        <v>3633.470703125</v>
      </c>
      <c r="O47" s="1">
        <v>54.249446868896484</v>
      </c>
    </row>
    <row r="48" spans="1:15" hidden="1" x14ac:dyDescent="0.3">
      <c r="A48" s="1">
        <v>47</v>
      </c>
      <c r="B48" s="1" t="s">
        <v>145</v>
      </c>
      <c r="C48" s="1" t="s">
        <v>146</v>
      </c>
      <c r="D48" s="1" t="s">
        <v>147</v>
      </c>
      <c r="E48" s="1">
        <v>250</v>
      </c>
      <c r="F48" s="1">
        <v>2</v>
      </c>
      <c r="G48" s="1">
        <v>0</v>
      </c>
      <c r="H48" s="1">
        <v>0</v>
      </c>
      <c r="I48" s="1">
        <v>999999</v>
      </c>
      <c r="J48" s="1">
        <v>136135</v>
      </c>
      <c r="K48" s="1">
        <v>177712</v>
      </c>
      <c r="L48" s="1">
        <f t="shared" si="0"/>
        <v>0</v>
      </c>
      <c r="M48" s="1">
        <f t="shared" si="1"/>
        <v>30.54</v>
      </c>
      <c r="N48" s="1">
        <v>3641.851318359375</v>
      </c>
      <c r="O48" s="1">
        <v>50.990879058837891</v>
      </c>
    </row>
    <row r="49" spans="1:15" hidden="1" x14ac:dyDescent="0.3">
      <c r="A49" s="1">
        <v>48</v>
      </c>
      <c r="B49" s="1" t="s">
        <v>148</v>
      </c>
      <c r="C49" s="1" t="s">
        <v>149</v>
      </c>
      <c r="D49" s="1" t="s">
        <v>150</v>
      </c>
      <c r="E49" s="1">
        <v>250</v>
      </c>
      <c r="F49" s="1">
        <v>2</v>
      </c>
      <c r="G49" s="1">
        <v>0</v>
      </c>
      <c r="H49" s="1">
        <v>0</v>
      </c>
      <c r="I49" s="1">
        <v>999999</v>
      </c>
      <c r="J49" s="1">
        <v>118177</v>
      </c>
      <c r="K49" s="1">
        <v>157328</v>
      </c>
      <c r="L49" s="1">
        <f t="shared" si="0"/>
        <v>0</v>
      </c>
      <c r="M49" s="1">
        <f t="shared" si="1"/>
        <v>33.130000000000003</v>
      </c>
      <c r="N49" s="1">
        <v>3613.7392578125</v>
      </c>
      <c r="O49" s="1">
        <v>53.204452514648438</v>
      </c>
    </row>
    <row r="50" spans="1:15" hidden="1" x14ac:dyDescent="0.3">
      <c r="A50" s="1">
        <v>49</v>
      </c>
      <c r="B50" s="1" t="s">
        <v>151</v>
      </c>
      <c r="C50" s="1" t="s">
        <v>152</v>
      </c>
      <c r="D50" s="1" t="s">
        <v>153</v>
      </c>
      <c r="E50" s="1">
        <v>250</v>
      </c>
      <c r="F50" s="1">
        <v>2</v>
      </c>
      <c r="G50" s="1">
        <v>0</v>
      </c>
      <c r="H50" s="1">
        <v>0</v>
      </c>
      <c r="I50" s="1">
        <v>999999</v>
      </c>
      <c r="J50" s="1">
        <v>113021</v>
      </c>
      <c r="K50" s="1">
        <v>161980</v>
      </c>
      <c r="L50" s="1">
        <f t="shared" si="0"/>
        <v>0</v>
      </c>
      <c r="M50" s="1">
        <f t="shared" si="1"/>
        <v>43.32</v>
      </c>
      <c r="N50" s="1">
        <v>3659.345458984375</v>
      </c>
      <c r="O50" s="1">
        <v>53.449748992919922</v>
      </c>
    </row>
    <row r="51" spans="1:15" hidden="1" x14ac:dyDescent="0.3">
      <c r="A51" s="1">
        <v>50</v>
      </c>
      <c r="B51" s="1" t="s">
        <v>154</v>
      </c>
      <c r="C51" s="1" t="s">
        <v>155</v>
      </c>
      <c r="D51" s="1" t="s">
        <v>156</v>
      </c>
      <c r="E51" s="1">
        <v>250</v>
      </c>
      <c r="F51" s="1">
        <v>2</v>
      </c>
      <c r="G51" s="1">
        <v>0</v>
      </c>
      <c r="H51" s="1">
        <v>0</v>
      </c>
      <c r="I51" s="1">
        <v>999999</v>
      </c>
      <c r="J51" s="1">
        <v>110130</v>
      </c>
      <c r="K51" s="1">
        <v>135840</v>
      </c>
      <c r="L51" s="1">
        <f t="shared" si="0"/>
        <v>0</v>
      </c>
      <c r="M51" s="1">
        <f t="shared" si="1"/>
        <v>23.35</v>
      </c>
      <c r="N51" s="1">
        <v>3661.78564453125</v>
      </c>
      <c r="O51" s="1">
        <v>54.154552459716797</v>
      </c>
    </row>
    <row r="52" spans="1:15" hidden="1" x14ac:dyDescent="0.3">
      <c r="A52" s="1">
        <v>51</v>
      </c>
      <c r="B52" s="1" t="s">
        <v>157</v>
      </c>
      <c r="C52" s="1" t="s">
        <v>158</v>
      </c>
      <c r="D52" s="1" t="s">
        <v>159</v>
      </c>
      <c r="E52" s="1">
        <v>500</v>
      </c>
      <c r="F52" s="1">
        <v>2</v>
      </c>
      <c r="G52" s="1">
        <v>0</v>
      </c>
      <c r="H52" s="1">
        <v>0</v>
      </c>
      <c r="I52" s="1">
        <v>999999</v>
      </c>
      <c r="J52" s="1">
        <v>449856</v>
      </c>
      <c r="K52" s="1">
        <v>593768</v>
      </c>
      <c r="L52" s="1">
        <f t="shared" si="0"/>
        <v>0</v>
      </c>
      <c r="M52" s="1">
        <f t="shared" si="1"/>
        <v>31.99</v>
      </c>
      <c r="N52" s="1">
        <v>3636.5732421875</v>
      </c>
      <c r="O52" s="1">
        <v>607.802734375</v>
      </c>
    </row>
    <row r="53" spans="1:15" hidden="1" x14ac:dyDescent="0.3">
      <c r="A53" s="1">
        <v>52</v>
      </c>
      <c r="B53" s="1" t="s">
        <v>160</v>
      </c>
      <c r="C53" s="1" t="s">
        <v>161</v>
      </c>
      <c r="D53" s="1" t="s">
        <v>162</v>
      </c>
      <c r="E53" s="1">
        <v>500</v>
      </c>
      <c r="F53" s="1">
        <v>2</v>
      </c>
      <c r="G53" s="1">
        <v>0</v>
      </c>
      <c r="H53" s="1">
        <v>0</v>
      </c>
      <c r="I53" s="1">
        <v>999999</v>
      </c>
      <c r="J53" s="1">
        <v>444814</v>
      </c>
      <c r="K53" s="1">
        <v>654249</v>
      </c>
      <c r="L53" s="1">
        <f t="shared" si="0"/>
        <v>0</v>
      </c>
      <c r="M53" s="1">
        <f t="shared" si="1"/>
        <v>47.08</v>
      </c>
      <c r="N53" s="1">
        <v>3631.237548828125</v>
      </c>
      <c r="O53" s="1">
        <v>606.12603759765625</v>
      </c>
    </row>
    <row r="54" spans="1:15" hidden="1" x14ac:dyDescent="0.3">
      <c r="A54" s="1">
        <v>53</v>
      </c>
      <c r="B54" s="1" t="s">
        <v>163</v>
      </c>
      <c r="C54" s="1" t="s">
        <v>164</v>
      </c>
      <c r="D54" s="1" t="s">
        <v>165</v>
      </c>
      <c r="E54" s="1">
        <v>500</v>
      </c>
      <c r="F54" s="1">
        <v>2</v>
      </c>
      <c r="G54" s="1">
        <v>0</v>
      </c>
      <c r="H54" s="1">
        <v>0</v>
      </c>
      <c r="I54" s="1">
        <v>999999</v>
      </c>
      <c r="J54" s="1">
        <v>407918</v>
      </c>
      <c r="K54" s="1">
        <v>602601</v>
      </c>
      <c r="L54" s="1">
        <f t="shared" si="0"/>
        <v>0</v>
      </c>
      <c r="M54" s="1">
        <f t="shared" si="1"/>
        <v>47.73</v>
      </c>
      <c r="N54" s="1">
        <v>3617.474609375</v>
      </c>
      <c r="O54" s="1">
        <v>607.77392578125</v>
      </c>
    </row>
    <row r="55" spans="1:15" hidden="1" x14ac:dyDescent="0.3">
      <c r="A55" s="1">
        <v>54</v>
      </c>
      <c r="B55" s="1" t="s">
        <v>166</v>
      </c>
      <c r="C55" s="1" t="s">
        <v>167</v>
      </c>
      <c r="D55" s="1" t="s">
        <v>168</v>
      </c>
      <c r="E55" s="1">
        <v>500</v>
      </c>
      <c r="F55" s="1">
        <v>2</v>
      </c>
      <c r="G55" s="1">
        <v>0</v>
      </c>
      <c r="H55" s="1">
        <v>0</v>
      </c>
      <c r="I55" s="1">
        <v>999999</v>
      </c>
      <c r="J55" s="1">
        <v>511701</v>
      </c>
      <c r="K55" s="1">
        <v>578715</v>
      </c>
      <c r="L55" s="1">
        <f t="shared" si="0"/>
        <v>0</v>
      </c>
      <c r="M55" s="1">
        <f t="shared" si="1"/>
        <v>13.1</v>
      </c>
      <c r="N55" s="1">
        <v>3626.2333984375</v>
      </c>
      <c r="O55" s="1">
        <v>608.88873291015625</v>
      </c>
    </row>
    <row r="56" spans="1:15" hidden="1" x14ac:dyDescent="0.3">
      <c r="A56" s="1">
        <v>55</v>
      </c>
      <c r="B56" s="1" t="s">
        <v>169</v>
      </c>
      <c r="C56" s="1" t="s">
        <v>170</v>
      </c>
      <c r="D56" s="1" t="s">
        <v>171</v>
      </c>
      <c r="E56" s="1">
        <v>500</v>
      </c>
      <c r="F56" s="1">
        <v>2</v>
      </c>
      <c r="G56" s="1">
        <v>0</v>
      </c>
      <c r="H56" s="1">
        <v>0</v>
      </c>
      <c r="I56" s="1">
        <v>999999</v>
      </c>
      <c r="J56" s="1">
        <v>438022</v>
      </c>
      <c r="K56" s="1">
        <v>606918</v>
      </c>
      <c r="L56" s="1">
        <f t="shared" si="0"/>
        <v>0</v>
      </c>
      <c r="M56" s="1">
        <f t="shared" si="1"/>
        <v>38.56</v>
      </c>
      <c r="N56" s="1">
        <v>3645.445556640625</v>
      </c>
      <c r="O56" s="1">
        <v>607.55755615234375</v>
      </c>
    </row>
    <row r="57" spans="1:15" hidden="1" x14ac:dyDescent="0.3">
      <c r="A57" s="1">
        <v>56</v>
      </c>
      <c r="B57" s="1" t="s">
        <v>172</v>
      </c>
      <c r="C57" s="1" t="s">
        <v>173</v>
      </c>
      <c r="D57" s="1" t="s">
        <v>174</v>
      </c>
      <c r="E57" s="1">
        <v>500</v>
      </c>
      <c r="F57" s="1">
        <v>2</v>
      </c>
      <c r="G57" s="1">
        <v>0</v>
      </c>
      <c r="H57" s="1">
        <v>0</v>
      </c>
      <c r="I57" s="1">
        <v>999999</v>
      </c>
      <c r="J57" s="1">
        <v>422918</v>
      </c>
      <c r="K57" s="1">
        <v>631676</v>
      </c>
      <c r="L57" s="1">
        <f t="shared" si="0"/>
        <v>0</v>
      </c>
      <c r="M57" s="1">
        <f t="shared" si="1"/>
        <v>49.36</v>
      </c>
      <c r="N57" s="1">
        <v>3638.014404296875</v>
      </c>
      <c r="O57" s="1">
        <v>602.446044921875</v>
      </c>
    </row>
    <row r="58" spans="1:15" hidden="1" x14ac:dyDescent="0.3">
      <c r="A58" s="1">
        <v>57</v>
      </c>
      <c r="B58" s="1" t="s">
        <v>175</v>
      </c>
      <c r="C58" s="1" t="s">
        <v>176</v>
      </c>
      <c r="D58" s="1" t="s">
        <v>177</v>
      </c>
      <c r="E58" s="1">
        <v>500</v>
      </c>
      <c r="F58" s="1">
        <v>2</v>
      </c>
      <c r="G58" s="1">
        <v>0</v>
      </c>
      <c r="H58" s="1">
        <v>0</v>
      </c>
      <c r="I58" s="1">
        <v>999999</v>
      </c>
      <c r="J58" s="1">
        <v>504565</v>
      </c>
      <c r="K58" s="1">
        <v>617633</v>
      </c>
      <c r="L58" s="1">
        <f t="shared" si="0"/>
        <v>0</v>
      </c>
      <c r="M58" s="1">
        <f t="shared" si="1"/>
        <v>22.41</v>
      </c>
      <c r="N58" s="1">
        <v>3646.77099609375</v>
      </c>
      <c r="O58" s="1">
        <v>606.11505126953125</v>
      </c>
    </row>
    <row r="59" spans="1:15" hidden="1" x14ac:dyDescent="0.3">
      <c r="A59" s="1">
        <v>58</v>
      </c>
      <c r="B59" s="1" t="s">
        <v>178</v>
      </c>
      <c r="C59" s="1" t="s">
        <v>179</v>
      </c>
      <c r="D59" s="1" t="s">
        <v>180</v>
      </c>
      <c r="E59" s="1">
        <v>500</v>
      </c>
      <c r="F59" s="1">
        <v>2</v>
      </c>
      <c r="G59" s="1">
        <v>0</v>
      </c>
      <c r="H59" s="1">
        <v>0</v>
      </c>
      <c r="I59" s="1">
        <v>999999</v>
      </c>
      <c r="J59" s="1">
        <v>400793</v>
      </c>
      <c r="K59" s="1">
        <v>592607</v>
      </c>
      <c r="L59" s="1">
        <f t="shared" si="0"/>
        <v>0</v>
      </c>
      <c r="M59" s="1">
        <f t="shared" si="1"/>
        <v>47.86</v>
      </c>
      <c r="N59" s="1">
        <v>3635.2060546875</v>
      </c>
      <c r="O59" s="1">
        <v>602.5277099609375</v>
      </c>
    </row>
    <row r="60" spans="1:15" hidden="1" x14ac:dyDescent="0.3">
      <c r="A60" s="1">
        <v>59</v>
      </c>
      <c r="B60" s="1" t="s">
        <v>181</v>
      </c>
      <c r="C60" s="1" t="s">
        <v>182</v>
      </c>
      <c r="D60" s="1" t="s">
        <v>183</v>
      </c>
      <c r="E60" s="1">
        <v>500</v>
      </c>
      <c r="F60" s="1">
        <v>2</v>
      </c>
      <c r="G60" s="1">
        <v>0</v>
      </c>
      <c r="H60" s="1">
        <v>0</v>
      </c>
      <c r="I60" s="1">
        <v>999999</v>
      </c>
      <c r="J60" s="1">
        <v>420420</v>
      </c>
      <c r="K60" s="1">
        <v>634688</v>
      </c>
      <c r="L60" s="1">
        <f t="shared" si="0"/>
        <v>0</v>
      </c>
      <c r="M60" s="1">
        <f t="shared" si="1"/>
        <v>50.97</v>
      </c>
      <c r="N60" s="1">
        <v>3644.243408203125</v>
      </c>
      <c r="O60" s="1">
        <v>608.57037353515625</v>
      </c>
    </row>
    <row r="61" spans="1:15" hidden="1" x14ac:dyDescent="0.3">
      <c r="A61" s="1">
        <v>60</v>
      </c>
      <c r="B61" s="1" t="s">
        <v>184</v>
      </c>
      <c r="C61" s="1" t="s">
        <v>185</v>
      </c>
      <c r="D61" s="1" t="s">
        <v>186</v>
      </c>
      <c r="E61" s="1">
        <v>500</v>
      </c>
      <c r="F61" s="1">
        <v>2</v>
      </c>
      <c r="G61" s="1">
        <v>0</v>
      </c>
      <c r="H61" s="1">
        <v>0</v>
      </c>
      <c r="I61" s="1">
        <v>999999</v>
      </c>
      <c r="J61" s="1">
        <v>439196</v>
      </c>
      <c r="K61" s="1">
        <v>606171</v>
      </c>
      <c r="L61" s="1">
        <f t="shared" si="0"/>
        <v>0</v>
      </c>
      <c r="M61" s="1">
        <f t="shared" si="1"/>
        <v>38.020000000000003</v>
      </c>
      <c r="N61" s="1">
        <v>3618.0068359375</v>
      </c>
      <c r="O61" s="1">
        <v>602.2139892578125</v>
      </c>
    </row>
    <row r="62" spans="1:15" hidden="1" x14ac:dyDescent="0.3">
      <c r="A62" s="1">
        <v>61</v>
      </c>
      <c r="B62" s="1" t="s">
        <v>187</v>
      </c>
      <c r="C62" s="1" t="s">
        <v>188</v>
      </c>
      <c r="D62" s="1" t="s">
        <v>189</v>
      </c>
      <c r="E62" s="1">
        <v>10</v>
      </c>
      <c r="F62" s="1">
        <v>3</v>
      </c>
      <c r="G62" s="1">
        <v>0.23999999463558197</v>
      </c>
      <c r="H62" s="1">
        <v>0</v>
      </c>
      <c r="I62" s="1">
        <v>690</v>
      </c>
      <c r="J62" s="1">
        <v>886</v>
      </c>
      <c r="K62" s="1">
        <v>1002</v>
      </c>
      <c r="L62" s="1">
        <f t="shared" si="0"/>
        <v>28.41</v>
      </c>
      <c r="M62" s="1">
        <f t="shared" si="1"/>
        <v>45.22</v>
      </c>
      <c r="N62" s="1">
        <v>2.1533874794840813E-2</v>
      </c>
      <c r="O62" s="1">
        <v>5.9478398179635406E-4</v>
      </c>
    </row>
    <row r="63" spans="1:15" hidden="1" x14ac:dyDescent="0.3">
      <c r="A63" s="1">
        <v>62</v>
      </c>
      <c r="B63" s="1" t="s">
        <v>190</v>
      </c>
      <c r="C63" s="1" t="s">
        <v>191</v>
      </c>
      <c r="D63" s="1" t="s">
        <v>192</v>
      </c>
      <c r="E63" s="1">
        <v>10</v>
      </c>
      <c r="F63" s="1">
        <v>3</v>
      </c>
      <c r="G63" s="1">
        <v>5.9999998658895493E-2</v>
      </c>
      <c r="H63" s="1">
        <v>0</v>
      </c>
      <c r="I63" s="1">
        <v>632</v>
      </c>
      <c r="J63" s="1">
        <v>710</v>
      </c>
      <c r="K63" s="1">
        <v>712</v>
      </c>
      <c r="L63" s="1">
        <f t="shared" si="0"/>
        <v>12.34</v>
      </c>
      <c r="M63" s="1">
        <f t="shared" si="1"/>
        <v>12.66</v>
      </c>
      <c r="N63" s="1">
        <v>6.6890068352222443E-2</v>
      </c>
      <c r="O63" s="1">
        <v>6.0867599677294493E-4</v>
      </c>
    </row>
    <row r="64" spans="1:15" hidden="1" x14ac:dyDescent="0.3">
      <c r="A64" s="1">
        <v>63</v>
      </c>
      <c r="B64" s="1" t="s">
        <v>193</v>
      </c>
      <c r="C64" s="1" t="s">
        <v>194</v>
      </c>
      <c r="D64" s="1" t="s">
        <v>195</v>
      </c>
      <c r="E64" s="1">
        <v>10</v>
      </c>
      <c r="F64" s="1">
        <v>3</v>
      </c>
      <c r="G64" s="1">
        <v>9.9999997764825821E-3</v>
      </c>
      <c r="H64" s="1">
        <v>0</v>
      </c>
      <c r="I64" s="1">
        <v>978</v>
      </c>
      <c r="J64" s="1">
        <v>1173</v>
      </c>
      <c r="K64" s="1">
        <v>1173</v>
      </c>
      <c r="L64" s="1">
        <f t="shared" si="0"/>
        <v>19.940000000000001</v>
      </c>
      <c r="M64" s="1">
        <f t="shared" si="1"/>
        <v>19.940000000000001</v>
      </c>
      <c r="N64" s="1">
        <v>3.2524716109037399E-2</v>
      </c>
      <c r="O64" s="1">
        <v>9.7147299675270915E-4</v>
      </c>
    </row>
    <row r="65" spans="1:15" hidden="1" x14ac:dyDescent="0.3">
      <c r="A65" s="1">
        <v>64</v>
      </c>
      <c r="B65" s="1" t="s">
        <v>196</v>
      </c>
      <c r="C65" s="1" t="s">
        <v>197</v>
      </c>
      <c r="D65" s="1" t="s">
        <v>198</v>
      </c>
      <c r="E65" s="1">
        <v>10</v>
      </c>
      <c r="F65" s="1">
        <v>3</v>
      </c>
      <c r="G65" s="1">
        <v>7.9999998211860657E-2</v>
      </c>
      <c r="H65" s="1">
        <v>0</v>
      </c>
      <c r="I65" s="1">
        <v>680</v>
      </c>
      <c r="J65" s="1">
        <v>1118</v>
      </c>
      <c r="K65" s="1">
        <v>1134</v>
      </c>
      <c r="L65" s="1">
        <f t="shared" si="0"/>
        <v>64.41</v>
      </c>
      <c r="M65" s="1">
        <f t="shared" si="1"/>
        <v>66.760000000000005</v>
      </c>
      <c r="N65" s="1">
        <v>3.3811047673225403E-2</v>
      </c>
      <c r="O65" s="1">
        <v>8.6496199946850538E-4</v>
      </c>
    </row>
    <row r="66" spans="1:15" hidden="1" x14ac:dyDescent="0.3">
      <c r="A66" s="1">
        <v>65</v>
      </c>
      <c r="B66" s="1" t="s">
        <v>199</v>
      </c>
      <c r="C66" s="1" t="s">
        <v>200</v>
      </c>
      <c r="D66" s="1" t="s">
        <v>201</v>
      </c>
      <c r="E66" s="1">
        <v>10</v>
      </c>
      <c r="F66" s="1">
        <v>3</v>
      </c>
      <c r="G66" s="1">
        <v>0.20000000298023224</v>
      </c>
      <c r="H66" s="1">
        <v>0</v>
      </c>
      <c r="I66" s="1">
        <v>786</v>
      </c>
      <c r="J66" s="1">
        <v>915</v>
      </c>
      <c r="K66" s="1">
        <v>1027</v>
      </c>
      <c r="L66" s="1">
        <f t="shared" ref="L66:L129" si="2">IF(100*(J66-MIN(I66:K66))/MIN(I66:K66)&lt;100,ROUND(100*(J66-MIN(I66:K66))/MIN(I66:K66),2),ROUND(100*(J66-MIN(I66:K66))/MIN(I66:K66),0))</f>
        <v>16.41</v>
      </c>
      <c r="M66" s="1">
        <f t="shared" ref="M66:M129" si="3">IF(100*(K66-MIN(I66:K66))/MIN(I66:K66)&lt;100,ROUND(100*(K66-MIN(I66:K66))/MIN(I66:K66),2),ROUND(100*(K66-MIN(I66:K66))/MIN(I66:K66),0))</f>
        <v>30.66</v>
      </c>
      <c r="N66" s="1">
        <v>2.8532959520816803E-2</v>
      </c>
      <c r="O66" s="1">
        <v>9.1034197248518467E-4</v>
      </c>
    </row>
    <row r="67" spans="1:15" hidden="1" x14ac:dyDescent="0.3">
      <c r="A67" s="1">
        <v>66</v>
      </c>
      <c r="B67" s="1" t="s">
        <v>202</v>
      </c>
      <c r="C67" s="1" t="s">
        <v>203</v>
      </c>
      <c r="D67" s="1" t="s">
        <v>204</v>
      </c>
      <c r="E67" s="1">
        <v>10</v>
      </c>
      <c r="F67" s="1">
        <v>3</v>
      </c>
      <c r="G67" s="1">
        <v>0.15000000596046448</v>
      </c>
      <c r="H67" s="1">
        <v>0</v>
      </c>
      <c r="I67" s="1">
        <v>714</v>
      </c>
      <c r="J67" s="1">
        <v>841</v>
      </c>
      <c r="K67" s="1">
        <v>1178</v>
      </c>
      <c r="L67" s="1">
        <f t="shared" si="2"/>
        <v>17.79</v>
      </c>
      <c r="M67" s="1">
        <f t="shared" si="3"/>
        <v>64.989999999999995</v>
      </c>
      <c r="N67" s="1">
        <v>3.4895364195108414E-2</v>
      </c>
      <c r="O67" s="1">
        <v>6.7028898047283292E-4</v>
      </c>
    </row>
    <row r="68" spans="1:15" hidden="1" x14ac:dyDescent="0.3">
      <c r="A68" s="1">
        <v>67</v>
      </c>
      <c r="B68" s="1" t="s">
        <v>205</v>
      </c>
      <c r="C68" s="1" t="s">
        <v>206</v>
      </c>
      <c r="D68" s="1" t="s">
        <v>207</v>
      </c>
      <c r="E68" s="1">
        <v>10</v>
      </c>
      <c r="F68" s="1">
        <v>3</v>
      </c>
      <c r="G68" s="1">
        <v>0.31999999284744263</v>
      </c>
      <c r="H68" s="1">
        <v>0</v>
      </c>
      <c r="I68" s="1">
        <v>382</v>
      </c>
      <c r="J68" s="1">
        <v>432</v>
      </c>
      <c r="K68" s="1">
        <v>783</v>
      </c>
      <c r="L68" s="1">
        <f t="shared" si="2"/>
        <v>13.09</v>
      </c>
      <c r="M68" s="1">
        <f t="shared" si="3"/>
        <v>105</v>
      </c>
      <c r="N68" s="1">
        <v>2.7157992124557495E-2</v>
      </c>
      <c r="O68" s="1">
        <v>6.2784802867099643E-4</v>
      </c>
    </row>
    <row r="69" spans="1:15" hidden="1" x14ac:dyDescent="0.3">
      <c r="A69" s="1">
        <v>68</v>
      </c>
      <c r="B69" s="1" t="s">
        <v>208</v>
      </c>
      <c r="C69" s="1" t="s">
        <v>209</v>
      </c>
      <c r="D69" s="1" t="s">
        <v>210</v>
      </c>
      <c r="E69" s="1">
        <v>10</v>
      </c>
      <c r="F69" s="1">
        <v>3</v>
      </c>
      <c r="G69" s="1">
        <v>0.36000001430511475</v>
      </c>
      <c r="H69" s="1">
        <v>0</v>
      </c>
      <c r="I69" s="1">
        <v>864</v>
      </c>
      <c r="J69" s="1">
        <v>1050</v>
      </c>
      <c r="K69" s="1">
        <v>1248</v>
      </c>
      <c r="L69" s="1">
        <f t="shared" si="2"/>
        <v>21.53</v>
      </c>
      <c r="M69" s="1">
        <f t="shared" si="3"/>
        <v>44.44</v>
      </c>
      <c r="N69" s="1">
        <v>3.1932838261127472E-2</v>
      </c>
      <c r="O69" s="1">
        <v>8.2432100316509604E-4</v>
      </c>
    </row>
    <row r="70" spans="1:15" hidden="1" x14ac:dyDescent="0.3">
      <c r="A70" s="1">
        <v>69</v>
      </c>
      <c r="B70" s="1" t="s">
        <v>211</v>
      </c>
      <c r="C70" s="1" t="s">
        <v>212</v>
      </c>
      <c r="D70" s="1" t="s">
        <v>213</v>
      </c>
      <c r="E70" s="1">
        <v>10</v>
      </c>
      <c r="F70" s="1">
        <v>3</v>
      </c>
      <c r="G70" s="1">
        <v>9.0000003576278687E-2</v>
      </c>
      <c r="H70" s="1">
        <v>0</v>
      </c>
      <c r="I70" s="1">
        <v>656</v>
      </c>
      <c r="J70" s="1">
        <v>898</v>
      </c>
      <c r="K70" s="1">
        <v>1182</v>
      </c>
      <c r="L70" s="1">
        <f t="shared" si="2"/>
        <v>36.89</v>
      </c>
      <c r="M70" s="1">
        <f t="shared" si="3"/>
        <v>80.180000000000007</v>
      </c>
      <c r="N70" s="1">
        <v>2.8755834326148033E-2</v>
      </c>
      <c r="O70" s="1">
        <v>9.2253397451713681E-4</v>
      </c>
    </row>
    <row r="71" spans="1:15" hidden="1" x14ac:dyDescent="0.3">
      <c r="A71" s="1">
        <v>70</v>
      </c>
      <c r="B71" s="1" t="s">
        <v>214</v>
      </c>
      <c r="C71" s="1" t="s">
        <v>215</v>
      </c>
      <c r="D71" s="1" t="s">
        <v>216</v>
      </c>
      <c r="E71" s="1">
        <v>10</v>
      </c>
      <c r="F71" s="1">
        <v>3</v>
      </c>
      <c r="G71" s="1">
        <v>1.9999999552965164E-2</v>
      </c>
      <c r="H71" s="1">
        <v>0</v>
      </c>
      <c r="I71" s="1">
        <v>906</v>
      </c>
      <c r="J71" s="1">
        <v>1199</v>
      </c>
      <c r="K71" s="1">
        <v>1362</v>
      </c>
      <c r="L71" s="1">
        <f t="shared" si="2"/>
        <v>32.340000000000003</v>
      </c>
      <c r="M71" s="1">
        <f t="shared" si="3"/>
        <v>50.33</v>
      </c>
      <c r="N71" s="1">
        <v>2.8474468737840652E-2</v>
      </c>
      <c r="O71" s="1">
        <v>8.3075498696416616E-4</v>
      </c>
    </row>
    <row r="72" spans="1:15" hidden="1" x14ac:dyDescent="0.3">
      <c r="A72" s="1">
        <v>71</v>
      </c>
      <c r="B72" s="1" t="s">
        <v>217</v>
      </c>
      <c r="C72" s="1" t="s">
        <v>218</v>
      </c>
      <c r="D72" s="1" t="s">
        <v>219</v>
      </c>
      <c r="E72" s="1">
        <v>25</v>
      </c>
      <c r="F72" s="1">
        <v>3</v>
      </c>
      <c r="G72" s="1">
        <v>4.25</v>
      </c>
      <c r="H72" s="1">
        <v>0</v>
      </c>
      <c r="I72" s="1">
        <v>1708</v>
      </c>
      <c r="J72" s="1">
        <v>2551</v>
      </c>
      <c r="K72" s="1">
        <v>2958</v>
      </c>
      <c r="L72" s="1">
        <f t="shared" si="2"/>
        <v>49.36</v>
      </c>
      <c r="M72" s="1">
        <f t="shared" si="3"/>
        <v>73.19</v>
      </c>
      <c r="N72" s="1">
        <v>0.67185306549072266</v>
      </c>
      <c r="O72" s="1">
        <v>6.7313248291611671E-3</v>
      </c>
    </row>
    <row r="73" spans="1:15" hidden="1" x14ac:dyDescent="0.3">
      <c r="A73" s="1">
        <v>72</v>
      </c>
      <c r="B73" s="1" t="s">
        <v>220</v>
      </c>
      <c r="C73" s="1" t="s">
        <v>221</v>
      </c>
      <c r="D73" s="1" t="s">
        <v>222</v>
      </c>
      <c r="E73" s="1">
        <v>25</v>
      </c>
      <c r="F73" s="1">
        <v>3</v>
      </c>
      <c r="G73" s="1">
        <v>142.08000183105469</v>
      </c>
      <c r="H73" s="1">
        <v>0</v>
      </c>
      <c r="I73" s="1">
        <v>2350</v>
      </c>
      <c r="J73" s="1">
        <v>3534</v>
      </c>
      <c r="K73" s="1">
        <v>3789</v>
      </c>
      <c r="L73" s="1">
        <f t="shared" si="2"/>
        <v>50.38</v>
      </c>
      <c r="M73" s="1">
        <f t="shared" si="3"/>
        <v>61.23</v>
      </c>
      <c r="N73" s="1">
        <v>0.45122545957565308</v>
      </c>
      <c r="O73" s="1">
        <v>6.7554330453276634E-3</v>
      </c>
    </row>
    <row r="74" spans="1:15" hidden="1" x14ac:dyDescent="0.3">
      <c r="A74" s="1">
        <v>73</v>
      </c>
      <c r="B74" s="1" t="s">
        <v>223</v>
      </c>
      <c r="C74" s="1" t="s">
        <v>224</v>
      </c>
      <c r="D74" s="1" t="s">
        <v>225</v>
      </c>
      <c r="E74" s="1">
        <v>25</v>
      </c>
      <c r="F74" s="1">
        <v>3</v>
      </c>
      <c r="G74" s="1">
        <v>3.8499999046325684</v>
      </c>
      <c r="H74" s="1">
        <v>0</v>
      </c>
      <c r="I74" s="1">
        <v>2050</v>
      </c>
      <c r="J74" s="1">
        <v>3448</v>
      </c>
      <c r="K74" s="1">
        <v>3774</v>
      </c>
      <c r="L74" s="1">
        <f t="shared" si="2"/>
        <v>68.2</v>
      </c>
      <c r="M74" s="1">
        <f t="shared" si="3"/>
        <v>84.1</v>
      </c>
      <c r="N74" s="1">
        <v>0.66009539365768433</v>
      </c>
      <c r="O74" s="1">
        <v>1.5316907316446304E-2</v>
      </c>
    </row>
    <row r="75" spans="1:15" hidden="1" x14ac:dyDescent="0.3">
      <c r="A75" s="1">
        <v>74</v>
      </c>
      <c r="B75" s="1" t="s">
        <v>226</v>
      </c>
      <c r="C75" s="1" t="s">
        <v>227</v>
      </c>
      <c r="D75" s="1" t="s">
        <v>228</v>
      </c>
      <c r="E75" s="1">
        <v>25</v>
      </c>
      <c r="F75" s="1">
        <v>3</v>
      </c>
      <c r="G75" s="1">
        <v>3.5</v>
      </c>
      <c r="H75" s="1">
        <v>0</v>
      </c>
      <c r="I75" s="1">
        <v>1064</v>
      </c>
      <c r="J75" s="1">
        <v>2039</v>
      </c>
      <c r="K75" s="1">
        <v>2039</v>
      </c>
      <c r="L75" s="1">
        <f t="shared" si="2"/>
        <v>91.64</v>
      </c>
      <c r="M75" s="1">
        <f t="shared" si="3"/>
        <v>91.64</v>
      </c>
      <c r="N75" s="1">
        <v>0.77060985565185547</v>
      </c>
      <c r="O75" s="1">
        <v>1.2817349284887314E-2</v>
      </c>
    </row>
    <row r="76" spans="1:15" hidden="1" x14ac:dyDescent="0.3">
      <c r="A76" s="1">
        <v>75</v>
      </c>
      <c r="B76" s="1" t="s">
        <v>229</v>
      </c>
      <c r="C76" s="1" t="s">
        <v>230</v>
      </c>
      <c r="D76" s="1" t="s">
        <v>231</v>
      </c>
      <c r="E76" s="1">
        <v>25</v>
      </c>
      <c r="F76" s="1">
        <v>3</v>
      </c>
      <c r="G76" s="1">
        <v>4.4200000762939453</v>
      </c>
      <c r="H76" s="1">
        <v>0</v>
      </c>
      <c r="I76" s="1">
        <v>2120</v>
      </c>
      <c r="J76" s="1">
        <v>3283</v>
      </c>
      <c r="K76" s="1">
        <v>4436</v>
      </c>
      <c r="L76" s="1">
        <f t="shared" si="2"/>
        <v>54.86</v>
      </c>
      <c r="M76" s="1">
        <f t="shared" si="3"/>
        <v>109</v>
      </c>
      <c r="N76" s="1">
        <v>0.61996054649353027</v>
      </c>
      <c r="O76" s="1">
        <v>1.3947715982794762E-2</v>
      </c>
    </row>
    <row r="77" spans="1:15" hidden="1" x14ac:dyDescent="0.3">
      <c r="A77" s="1">
        <v>76</v>
      </c>
      <c r="B77" s="1" t="s">
        <v>232</v>
      </c>
      <c r="C77" s="1" t="s">
        <v>233</v>
      </c>
      <c r="D77" s="1" t="s">
        <v>234</v>
      </c>
      <c r="E77" s="1">
        <v>25</v>
      </c>
      <c r="F77" s="1">
        <v>3</v>
      </c>
      <c r="G77" s="1">
        <v>11.310000419616699</v>
      </c>
      <c r="H77" s="1">
        <v>0</v>
      </c>
      <c r="I77" s="1">
        <v>1740</v>
      </c>
      <c r="J77" s="1">
        <v>2410</v>
      </c>
      <c r="K77" s="1">
        <v>3466</v>
      </c>
      <c r="L77" s="1">
        <f t="shared" si="2"/>
        <v>38.51</v>
      </c>
      <c r="M77" s="1">
        <f t="shared" si="3"/>
        <v>99.2</v>
      </c>
      <c r="N77" s="1">
        <v>0.7759513258934021</v>
      </c>
      <c r="O77" s="1">
        <v>7.1704140864312649E-3</v>
      </c>
    </row>
    <row r="78" spans="1:15" hidden="1" x14ac:dyDescent="0.3">
      <c r="A78" s="1">
        <v>77</v>
      </c>
      <c r="B78" s="1" t="s">
        <v>235</v>
      </c>
      <c r="C78" s="1" t="s">
        <v>236</v>
      </c>
      <c r="D78" s="1" t="s">
        <v>237</v>
      </c>
      <c r="E78" s="1">
        <v>25</v>
      </c>
      <c r="F78" s="1">
        <v>3</v>
      </c>
      <c r="G78" s="1">
        <v>5.8299999237060547</v>
      </c>
      <c r="H78" s="1">
        <v>0</v>
      </c>
      <c r="I78" s="1">
        <v>1912</v>
      </c>
      <c r="J78" s="1">
        <v>3321</v>
      </c>
      <c r="K78" s="1">
        <v>3998</v>
      </c>
      <c r="L78" s="1">
        <f t="shared" si="2"/>
        <v>73.69</v>
      </c>
      <c r="M78" s="1">
        <f t="shared" si="3"/>
        <v>109</v>
      </c>
      <c r="N78" s="1">
        <v>0.57002937793731689</v>
      </c>
      <c r="O78" s="1">
        <v>1.339665986597538E-2</v>
      </c>
    </row>
    <row r="79" spans="1:15" hidden="1" x14ac:dyDescent="0.3">
      <c r="A79" s="1">
        <v>78</v>
      </c>
      <c r="B79" s="1" t="s">
        <v>238</v>
      </c>
      <c r="C79" s="1" t="s">
        <v>239</v>
      </c>
      <c r="D79" s="1" t="s">
        <v>240</v>
      </c>
      <c r="E79" s="1">
        <v>25</v>
      </c>
      <c r="F79" s="1">
        <v>3</v>
      </c>
      <c r="G79" s="1">
        <v>74.339996337890625</v>
      </c>
      <c r="H79" s="1">
        <v>0</v>
      </c>
      <c r="I79" s="1">
        <v>1658</v>
      </c>
      <c r="J79" s="1">
        <v>2317</v>
      </c>
      <c r="K79" s="1">
        <v>2836</v>
      </c>
      <c r="L79" s="1">
        <f t="shared" si="2"/>
        <v>39.75</v>
      </c>
      <c r="M79" s="1">
        <f t="shared" si="3"/>
        <v>71.05</v>
      </c>
      <c r="N79" s="1">
        <v>0.6830371618270874</v>
      </c>
      <c r="O79" s="1">
        <v>1.3200376182794571E-2</v>
      </c>
    </row>
    <row r="80" spans="1:15" hidden="1" x14ac:dyDescent="0.3">
      <c r="A80" s="1">
        <v>79</v>
      </c>
      <c r="B80" s="1" t="s">
        <v>241</v>
      </c>
      <c r="C80" s="1" t="s">
        <v>242</v>
      </c>
      <c r="D80" s="1" t="s">
        <v>243</v>
      </c>
      <c r="E80" s="1">
        <v>25</v>
      </c>
      <c r="F80" s="1">
        <v>3</v>
      </c>
      <c r="G80" s="1">
        <v>6.6599998474121094</v>
      </c>
      <c r="H80" s="1">
        <v>0</v>
      </c>
      <c r="I80" s="1">
        <v>1758</v>
      </c>
      <c r="J80" s="1">
        <v>2579</v>
      </c>
      <c r="K80" s="1">
        <v>2619</v>
      </c>
      <c r="L80" s="1">
        <f t="shared" si="2"/>
        <v>46.7</v>
      </c>
      <c r="M80" s="1">
        <f t="shared" si="3"/>
        <v>48.98</v>
      </c>
      <c r="N80" s="1">
        <v>0.77153944969177246</v>
      </c>
      <c r="O80" s="1">
        <v>7.0591578260064125E-3</v>
      </c>
    </row>
    <row r="81" spans="1:15" hidden="1" x14ac:dyDescent="0.3">
      <c r="A81" s="1">
        <v>80</v>
      </c>
      <c r="B81" s="1" t="s">
        <v>244</v>
      </c>
      <c r="C81" s="1" t="s">
        <v>245</v>
      </c>
      <c r="D81" s="1" t="s">
        <v>246</v>
      </c>
      <c r="E81" s="1">
        <v>25</v>
      </c>
      <c r="F81" s="1">
        <v>3</v>
      </c>
      <c r="G81" s="1">
        <v>2.5299999713897705</v>
      </c>
      <c r="H81" s="1">
        <v>0</v>
      </c>
      <c r="I81" s="1">
        <v>1678</v>
      </c>
      <c r="J81" s="1">
        <v>2387</v>
      </c>
      <c r="K81" s="1">
        <v>4025</v>
      </c>
      <c r="L81" s="1">
        <f t="shared" si="2"/>
        <v>42.25</v>
      </c>
      <c r="M81" s="1">
        <f t="shared" si="3"/>
        <v>140</v>
      </c>
      <c r="N81" s="1">
        <v>0.58361285924911499</v>
      </c>
      <c r="O81" s="1">
        <v>7.0128520019352436E-3</v>
      </c>
    </row>
    <row r="82" spans="1:15" hidden="1" x14ac:dyDescent="0.3">
      <c r="A82" s="1">
        <v>81</v>
      </c>
      <c r="B82" s="1" t="s">
        <v>247</v>
      </c>
      <c r="C82" s="1" t="s">
        <v>248</v>
      </c>
      <c r="D82" s="1" t="s">
        <v>249</v>
      </c>
      <c r="E82" s="1">
        <v>50</v>
      </c>
      <c r="F82" s="1">
        <v>3</v>
      </c>
      <c r="G82" s="1">
        <v>0</v>
      </c>
      <c r="H82" s="1">
        <v>0</v>
      </c>
      <c r="I82" s="1">
        <f>I22</f>
        <v>999999</v>
      </c>
      <c r="J82" s="1">
        <v>8160</v>
      </c>
      <c r="K82" s="1">
        <v>8160</v>
      </c>
      <c r="L82" s="1">
        <f t="shared" si="2"/>
        <v>0</v>
      </c>
      <c r="M82" s="1">
        <f t="shared" si="3"/>
        <v>0</v>
      </c>
      <c r="N82" s="1">
        <v>12.255722999572754</v>
      </c>
      <c r="O82" s="1">
        <v>0.14737284183502197</v>
      </c>
    </row>
    <row r="83" spans="1:15" hidden="1" x14ac:dyDescent="0.3">
      <c r="A83" s="1">
        <v>82</v>
      </c>
      <c r="B83" s="1" t="s">
        <v>250</v>
      </c>
      <c r="C83" s="1" t="s">
        <v>251</v>
      </c>
      <c r="D83" s="1" t="s">
        <v>252</v>
      </c>
      <c r="E83" s="1">
        <v>50</v>
      </c>
      <c r="F83" s="1">
        <v>3</v>
      </c>
      <c r="G83" s="1">
        <v>0</v>
      </c>
      <c r="H83" s="1">
        <v>0</v>
      </c>
      <c r="I83" s="1">
        <f t="shared" ref="I83:I121" si="4">I23</f>
        <v>999999</v>
      </c>
      <c r="J83" s="1">
        <v>5881</v>
      </c>
      <c r="K83" s="1">
        <v>6759</v>
      </c>
      <c r="L83" s="1">
        <f t="shared" si="2"/>
        <v>0</v>
      </c>
      <c r="M83" s="1">
        <f t="shared" si="3"/>
        <v>14.93</v>
      </c>
      <c r="N83" s="1">
        <v>12.392220497131348</v>
      </c>
      <c r="O83" s="1">
        <v>0.15593989193439484</v>
      </c>
    </row>
    <row r="84" spans="1:15" hidden="1" x14ac:dyDescent="0.3">
      <c r="A84" s="1">
        <v>83</v>
      </c>
      <c r="B84" s="1" t="s">
        <v>253</v>
      </c>
      <c r="C84" s="1" t="s">
        <v>254</v>
      </c>
      <c r="D84" s="1" t="s">
        <v>255</v>
      </c>
      <c r="E84" s="1">
        <v>50</v>
      </c>
      <c r="F84" s="1">
        <v>3</v>
      </c>
      <c r="G84" s="1">
        <v>0</v>
      </c>
      <c r="H84" s="1">
        <v>0</v>
      </c>
      <c r="I84" s="1">
        <f t="shared" si="4"/>
        <v>999999</v>
      </c>
      <c r="J84" s="1">
        <v>7701</v>
      </c>
      <c r="K84" s="1">
        <v>10110</v>
      </c>
      <c r="L84" s="1">
        <f t="shared" si="2"/>
        <v>0</v>
      </c>
      <c r="M84" s="1">
        <f t="shared" si="3"/>
        <v>31.28</v>
      </c>
      <c r="N84" s="1">
        <v>12.260313987731934</v>
      </c>
      <c r="O84" s="1">
        <v>0.15269984304904938</v>
      </c>
    </row>
    <row r="85" spans="1:15" hidden="1" x14ac:dyDescent="0.3">
      <c r="A85" s="1">
        <v>84</v>
      </c>
      <c r="B85" s="1" t="s">
        <v>256</v>
      </c>
      <c r="C85" s="1" t="s">
        <v>257</v>
      </c>
      <c r="D85" s="1" t="s">
        <v>258</v>
      </c>
      <c r="E85" s="1">
        <v>50</v>
      </c>
      <c r="F85" s="1">
        <v>3</v>
      </c>
      <c r="G85" s="1">
        <v>0</v>
      </c>
      <c r="H85" s="1">
        <v>0</v>
      </c>
      <c r="I85" s="1">
        <f t="shared" si="4"/>
        <v>999999</v>
      </c>
      <c r="J85" s="1">
        <v>9321</v>
      </c>
      <c r="K85" s="1">
        <v>10242</v>
      </c>
      <c r="L85" s="1">
        <f t="shared" si="2"/>
        <v>0</v>
      </c>
      <c r="M85" s="1">
        <f t="shared" si="3"/>
        <v>9.8800000000000008</v>
      </c>
      <c r="N85" s="1">
        <v>12.735215187072754</v>
      </c>
      <c r="O85" s="1">
        <v>0.18120789527893066</v>
      </c>
    </row>
    <row r="86" spans="1:15" hidden="1" x14ac:dyDescent="0.3">
      <c r="A86" s="1">
        <v>85</v>
      </c>
      <c r="B86" s="1" t="s">
        <v>259</v>
      </c>
      <c r="C86" s="1" t="s">
        <v>260</v>
      </c>
      <c r="D86" s="1" t="s">
        <v>261</v>
      </c>
      <c r="E86" s="1">
        <v>50</v>
      </c>
      <c r="F86" s="1">
        <v>3</v>
      </c>
      <c r="G86" s="1">
        <v>0</v>
      </c>
      <c r="H86" s="1">
        <v>0</v>
      </c>
      <c r="I86" s="1">
        <f t="shared" si="4"/>
        <v>999999</v>
      </c>
      <c r="J86" s="1">
        <v>7524</v>
      </c>
      <c r="K86" s="1">
        <v>8659</v>
      </c>
      <c r="L86" s="1">
        <f t="shared" si="2"/>
        <v>0</v>
      </c>
      <c r="M86" s="1">
        <f t="shared" si="3"/>
        <v>15.09</v>
      </c>
      <c r="N86" s="1">
        <v>12.47845458984375</v>
      </c>
      <c r="O86" s="1">
        <v>0.18763871490955353</v>
      </c>
    </row>
    <row r="87" spans="1:15" hidden="1" x14ac:dyDescent="0.3">
      <c r="A87" s="1">
        <v>86</v>
      </c>
      <c r="B87" s="1" t="s">
        <v>262</v>
      </c>
      <c r="C87" s="1" t="s">
        <v>263</v>
      </c>
      <c r="D87" s="1" t="s">
        <v>264</v>
      </c>
      <c r="E87" s="1">
        <v>50</v>
      </c>
      <c r="F87" s="1">
        <v>3</v>
      </c>
      <c r="G87" s="1">
        <v>0</v>
      </c>
      <c r="H87" s="1">
        <v>0</v>
      </c>
      <c r="I87" s="1">
        <f t="shared" si="4"/>
        <v>999999</v>
      </c>
      <c r="J87" s="1">
        <v>8497</v>
      </c>
      <c r="K87" s="1">
        <v>8519</v>
      </c>
      <c r="L87" s="1">
        <f t="shared" si="2"/>
        <v>0</v>
      </c>
      <c r="M87" s="1">
        <f t="shared" si="3"/>
        <v>0.26</v>
      </c>
      <c r="N87" s="1">
        <v>12.801448822021484</v>
      </c>
      <c r="O87" s="1">
        <v>0.16014379262924194</v>
      </c>
    </row>
    <row r="88" spans="1:15" hidden="1" x14ac:dyDescent="0.3">
      <c r="A88" s="1">
        <v>87</v>
      </c>
      <c r="B88" s="1" t="s">
        <v>265</v>
      </c>
      <c r="C88" s="1" t="s">
        <v>266</v>
      </c>
      <c r="D88" s="1" t="s">
        <v>267</v>
      </c>
      <c r="E88" s="1">
        <v>50</v>
      </c>
      <c r="F88" s="1">
        <v>3</v>
      </c>
      <c r="G88" s="1">
        <v>0</v>
      </c>
      <c r="H88" s="1">
        <v>0</v>
      </c>
      <c r="I88" s="1">
        <f t="shared" si="4"/>
        <v>999999</v>
      </c>
      <c r="J88" s="1">
        <v>7690</v>
      </c>
      <c r="K88" s="1">
        <v>8654</v>
      </c>
      <c r="L88" s="1">
        <f t="shared" si="2"/>
        <v>0</v>
      </c>
      <c r="M88" s="1">
        <f t="shared" si="3"/>
        <v>12.54</v>
      </c>
      <c r="N88" s="1">
        <v>13.050932884216309</v>
      </c>
      <c r="O88" s="1">
        <v>0.19200484454631805</v>
      </c>
    </row>
    <row r="89" spans="1:15" hidden="1" x14ac:dyDescent="0.3">
      <c r="A89" s="1">
        <v>88</v>
      </c>
      <c r="B89" s="1" t="s">
        <v>268</v>
      </c>
      <c r="C89" s="1" t="s">
        <v>269</v>
      </c>
      <c r="D89" s="1" t="s">
        <v>270</v>
      </c>
      <c r="E89" s="1">
        <v>50</v>
      </c>
      <c r="F89" s="1">
        <v>3</v>
      </c>
      <c r="G89" s="1">
        <v>0</v>
      </c>
      <c r="H89" s="1">
        <v>0</v>
      </c>
      <c r="I89" s="1">
        <f t="shared" si="4"/>
        <v>999999</v>
      </c>
      <c r="J89" s="1">
        <v>7094</v>
      </c>
      <c r="K89" s="1">
        <v>8692</v>
      </c>
      <c r="L89" s="1">
        <f t="shared" si="2"/>
        <v>0</v>
      </c>
      <c r="M89" s="1">
        <f t="shared" si="3"/>
        <v>22.53</v>
      </c>
      <c r="N89" s="1">
        <v>12.804355621337891</v>
      </c>
      <c r="O89" s="1">
        <v>0.14339712262153625</v>
      </c>
    </row>
    <row r="90" spans="1:15" hidden="1" x14ac:dyDescent="0.3">
      <c r="A90" s="1">
        <v>89</v>
      </c>
      <c r="B90" s="1" t="s">
        <v>271</v>
      </c>
      <c r="C90" s="1" t="s">
        <v>272</v>
      </c>
      <c r="D90" s="1" t="s">
        <v>273</v>
      </c>
      <c r="E90" s="1">
        <v>50</v>
      </c>
      <c r="F90" s="1">
        <v>3</v>
      </c>
      <c r="G90" s="1">
        <v>0</v>
      </c>
      <c r="H90" s="1">
        <v>0</v>
      </c>
      <c r="I90" s="1">
        <f t="shared" si="4"/>
        <v>999999</v>
      </c>
      <c r="J90" s="1">
        <v>6175</v>
      </c>
      <c r="K90" s="1">
        <v>7284</v>
      </c>
      <c r="L90" s="1">
        <f t="shared" si="2"/>
        <v>0</v>
      </c>
      <c r="M90" s="1">
        <f t="shared" si="3"/>
        <v>17.96</v>
      </c>
      <c r="N90" s="1">
        <v>12.633213996887207</v>
      </c>
      <c r="O90" s="1">
        <v>0.15242099761962891</v>
      </c>
    </row>
    <row r="91" spans="1:15" hidden="1" x14ac:dyDescent="0.3">
      <c r="A91" s="1">
        <v>90</v>
      </c>
      <c r="B91" s="1" t="s">
        <v>274</v>
      </c>
      <c r="C91" s="1" t="s">
        <v>275</v>
      </c>
      <c r="D91" s="1" t="s">
        <v>276</v>
      </c>
      <c r="E91" s="1">
        <v>50</v>
      </c>
      <c r="F91" s="1">
        <v>3</v>
      </c>
      <c r="G91" s="1">
        <v>0</v>
      </c>
      <c r="H91" s="1">
        <v>0</v>
      </c>
      <c r="I91" s="1">
        <f t="shared" si="4"/>
        <v>999999</v>
      </c>
      <c r="J91" s="1">
        <v>6937</v>
      </c>
      <c r="K91" s="1">
        <v>12152</v>
      </c>
      <c r="L91" s="1">
        <f t="shared" si="2"/>
        <v>0</v>
      </c>
      <c r="M91" s="1">
        <f t="shared" si="3"/>
        <v>75.180000000000007</v>
      </c>
      <c r="N91" s="1">
        <v>12.783176422119141</v>
      </c>
      <c r="O91" s="1">
        <v>0.15765780210494995</v>
      </c>
    </row>
    <row r="92" spans="1:15" hidden="1" x14ac:dyDescent="0.3">
      <c r="A92" s="1">
        <v>91</v>
      </c>
      <c r="B92" s="1" t="s">
        <v>277</v>
      </c>
      <c r="C92" s="1" t="s">
        <v>278</v>
      </c>
      <c r="D92" s="1" t="s">
        <v>279</v>
      </c>
      <c r="E92" s="1">
        <v>100</v>
      </c>
      <c r="F92" s="1">
        <v>3</v>
      </c>
      <c r="G92" s="1">
        <v>0</v>
      </c>
      <c r="H92" s="1">
        <v>0</v>
      </c>
      <c r="I92" s="1">
        <f t="shared" si="4"/>
        <v>999999</v>
      </c>
      <c r="J92" s="1">
        <v>18881</v>
      </c>
      <c r="K92" s="1">
        <v>28930</v>
      </c>
      <c r="L92" s="1">
        <f t="shared" si="2"/>
        <v>0</v>
      </c>
      <c r="M92" s="1">
        <f t="shared" si="3"/>
        <v>53.22</v>
      </c>
      <c r="N92" s="1">
        <v>147.14723205566406</v>
      </c>
      <c r="O92" s="1">
        <v>1.7454662322998047</v>
      </c>
    </row>
    <row r="93" spans="1:15" hidden="1" x14ac:dyDescent="0.3">
      <c r="A93" s="1">
        <v>92</v>
      </c>
      <c r="B93" s="1" t="s">
        <v>280</v>
      </c>
      <c r="C93" s="1" t="s">
        <v>281</v>
      </c>
      <c r="D93" s="1" t="s">
        <v>282</v>
      </c>
      <c r="E93" s="1">
        <v>100</v>
      </c>
      <c r="F93" s="1">
        <v>3</v>
      </c>
      <c r="G93" s="1">
        <v>0</v>
      </c>
      <c r="H93" s="1">
        <v>0</v>
      </c>
      <c r="I93" s="1">
        <f t="shared" si="4"/>
        <v>999999</v>
      </c>
      <c r="J93" s="1">
        <v>20088</v>
      </c>
      <c r="K93" s="1">
        <v>25295</v>
      </c>
      <c r="L93" s="1">
        <f t="shared" si="2"/>
        <v>0</v>
      </c>
      <c r="M93" s="1">
        <f t="shared" si="3"/>
        <v>25.92</v>
      </c>
      <c r="N93" s="1">
        <v>143.92420959472656</v>
      </c>
      <c r="O93" s="1">
        <v>1.7264899015426636</v>
      </c>
    </row>
    <row r="94" spans="1:15" hidden="1" x14ac:dyDescent="0.3">
      <c r="A94" s="1">
        <v>93</v>
      </c>
      <c r="B94" s="1" t="s">
        <v>283</v>
      </c>
      <c r="C94" s="1" t="s">
        <v>284</v>
      </c>
      <c r="D94" s="1" t="s">
        <v>285</v>
      </c>
      <c r="E94" s="1">
        <v>100</v>
      </c>
      <c r="F94" s="1">
        <v>3</v>
      </c>
      <c r="G94" s="1">
        <v>0</v>
      </c>
      <c r="H94" s="1">
        <v>0</v>
      </c>
      <c r="I94" s="1">
        <f t="shared" si="4"/>
        <v>999999</v>
      </c>
      <c r="J94" s="1">
        <v>24218</v>
      </c>
      <c r="K94" s="1">
        <v>29059</v>
      </c>
      <c r="L94" s="1">
        <f t="shared" si="2"/>
        <v>0</v>
      </c>
      <c r="M94" s="1">
        <f t="shared" si="3"/>
        <v>19.989999999999998</v>
      </c>
      <c r="N94" s="1">
        <v>145.38194274902344</v>
      </c>
      <c r="O94" s="1">
        <v>1.7215805053710938</v>
      </c>
    </row>
    <row r="95" spans="1:15" hidden="1" x14ac:dyDescent="0.3">
      <c r="A95" s="1">
        <v>94</v>
      </c>
      <c r="B95" s="1" t="s">
        <v>286</v>
      </c>
      <c r="C95" s="1" t="s">
        <v>287</v>
      </c>
      <c r="D95" s="1" t="s">
        <v>288</v>
      </c>
      <c r="E95" s="1">
        <v>100</v>
      </c>
      <c r="F95" s="1">
        <v>3</v>
      </c>
      <c r="G95" s="1">
        <v>0</v>
      </c>
      <c r="H95" s="1">
        <v>0</v>
      </c>
      <c r="I95" s="1">
        <f t="shared" si="4"/>
        <v>999999</v>
      </c>
      <c r="J95" s="1">
        <v>20082</v>
      </c>
      <c r="K95" s="1">
        <v>22523</v>
      </c>
      <c r="L95" s="1">
        <f t="shared" si="2"/>
        <v>0</v>
      </c>
      <c r="M95" s="1">
        <f t="shared" si="3"/>
        <v>12.16</v>
      </c>
      <c r="N95" s="1">
        <v>148.44792175292969</v>
      </c>
      <c r="O95" s="1">
        <v>1.7691998481750488</v>
      </c>
    </row>
    <row r="96" spans="1:15" hidden="1" x14ac:dyDescent="0.3">
      <c r="A96" s="1">
        <v>95</v>
      </c>
      <c r="B96" s="1" t="s">
        <v>289</v>
      </c>
      <c r="C96" s="1" t="s">
        <v>290</v>
      </c>
      <c r="D96" s="1" t="s">
        <v>291</v>
      </c>
      <c r="E96" s="1">
        <v>100</v>
      </c>
      <c r="F96" s="1">
        <v>3</v>
      </c>
      <c r="G96" s="1">
        <v>0</v>
      </c>
      <c r="H96" s="1">
        <v>0</v>
      </c>
      <c r="I96" s="1">
        <f t="shared" si="4"/>
        <v>999999</v>
      </c>
      <c r="J96" s="1">
        <v>21680</v>
      </c>
      <c r="K96" s="1">
        <v>27471</v>
      </c>
      <c r="L96" s="1">
        <f t="shared" si="2"/>
        <v>0</v>
      </c>
      <c r="M96" s="1">
        <f t="shared" si="3"/>
        <v>26.71</v>
      </c>
      <c r="N96" s="1">
        <v>147.14024353027344</v>
      </c>
      <c r="O96" s="1">
        <v>1.7271946668624878</v>
      </c>
    </row>
    <row r="97" spans="1:15" hidden="1" x14ac:dyDescent="0.3">
      <c r="A97" s="1">
        <v>96</v>
      </c>
      <c r="B97" s="1" t="s">
        <v>292</v>
      </c>
      <c r="C97" s="1" t="s">
        <v>293</v>
      </c>
      <c r="D97" s="1" t="s">
        <v>294</v>
      </c>
      <c r="E97" s="1">
        <v>100</v>
      </c>
      <c r="F97" s="1">
        <v>3</v>
      </c>
      <c r="G97" s="1">
        <v>0</v>
      </c>
      <c r="H97" s="1">
        <v>0</v>
      </c>
      <c r="I97" s="1">
        <f t="shared" si="4"/>
        <v>999999</v>
      </c>
      <c r="J97" s="1">
        <v>17751</v>
      </c>
      <c r="K97" s="1">
        <v>33632</v>
      </c>
      <c r="L97" s="1">
        <f t="shared" si="2"/>
        <v>0</v>
      </c>
      <c r="M97" s="1">
        <f t="shared" si="3"/>
        <v>89.47</v>
      </c>
      <c r="N97" s="1">
        <v>153.26844787597656</v>
      </c>
      <c r="O97" s="1">
        <v>1.8055170774459839</v>
      </c>
    </row>
    <row r="98" spans="1:15" hidden="1" x14ac:dyDescent="0.3">
      <c r="A98" s="1">
        <v>97</v>
      </c>
      <c r="B98" s="1" t="s">
        <v>295</v>
      </c>
      <c r="C98" s="1" t="s">
        <v>296</v>
      </c>
      <c r="D98" s="1" t="s">
        <v>297</v>
      </c>
      <c r="E98" s="1">
        <v>100</v>
      </c>
      <c r="F98" s="1">
        <v>3</v>
      </c>
      <c r="G98" s="1">
        <v>0</v>
      </c>
      <c r="H98" s="1">
        <v>0</v>
      </c>
      <c r="I98" s="1">
        <f t="shared" si="4"/>
        <v>999999</v>
      </c>
      <c r="J98" s="1">
        <v>22193</v>
      </c>
      <c r="K98" s="1">
        <v>27225</v>
      </c>
      <c r="L98" s="1">
        <f t="shared" si="2"/>
        <v>0</v>
      </c>
      <c r="M98" s="1">
        <f t="shared" si="3"/>
        <v>22.67</v>
      </c>
      <c r="N98" s="1">
        <v>152.15618896484375</v>
      </c>
      <c r="O98" s="1">
        <v>1.7755376100540161</v>
      </c>
    </row>
    <row r="99" spans="1:15" hidden="1" x14ac:dyDescent="0.3">
      <c r="A99" s="1">
        <v>98</v>
      </c>
      <c r="B99" s="1" t="s">
        <v>298</v>
      </c>
      <c r="C99" s="1" t="s">
        <v>299</v>
      </c>
      <c r="D99" s="1" t="s">
        <v>300</v>
      </c>
      <c r="E99" s="1">
        <v>100</v>
      </c>
      <c r="F99" s="1">
        <v>3</v>
      </c>
      <c r="G99" s="1">
        <v>0</v>
      </c>
      <c r="H99" s="1">
        <v>0</v>
      </c>
      <c r="I99" s="1">
        <f t="shared" si="4"/>
        <v>999999</v>
      </c>
      <c r="J99" s="1">
        <v>18876</v>
      </c>
      <c r="K99" s="1">
        <v>27687</v>
      </c>
      <c r="L99" s="1">
        <f t="shared" si="2"/>
        <v>0</v>
      </c>
      <c r="M99" s="1">
        <f t="shared" si="3"/>
        <v>46.68</v>
      </c>
      <c r="N99" s="1">
        <v>146.3642578125</v>
      </c>
      <c r="O99" s="1">
        <v>1.7475236654281616</v>
      </c>
    </row>
    <row r="100" spans="1:15" hidden="1" x14ac:dyDescent="0.3">
      <c r="A100" s="1">
        <v>99</v>
      </c>
      <c r="B100" s="1" t="s">
        <v>301</v>
      </c>
      <c r="C100" s="1" t="s">
        <v>302</v>
      </c>
      <c r="D100" s="1" t="s">
        <v>303</v>
      </c>
      <c r="E100" s="1">
        <v>100</v>
      </c>
      <c r="F100" s="1">
        <v>3</v>
      </c>
      <c r="G100" s="1">
        <v>0</v>
      </c>
      <c r="H100" s="1">
        <v>0</v>
      </c>
      <c r="I100" s="1">
        <f t="shared" si="4"/>
        <v>999999</v>
      </c>
      <c r="J100" s="1">
        <v>21693</v>
      </c>
      <c r="K100" s="1">
        <v>25656</v>
      </c>
      <c r="L100" s="1">
        <f t="shared" si="2"/>
        <v>0</v>
      </c>
      <c r="M100" s="1">
        <f t="shared" si="3"/>
        <v>18.27</v>
      </c>
      <c r="N100" s="1">
        <v>146.06278991699219</v>
      </c>
      <c r="O100" s="1">
        <v>1.7076476812362671</v>
      </c>
    </row>
    <row r="101" spans="1:15" hidden="1" x14ac:dyDescent="0.3">
      <c r="A101" s="1">
        <v>100</v>
      </c>
      <c r="B101" s="1" t="s">
        <v>304</v>
      </c>
      <c r="C101" s="1" t="s">
        <v>305</v>
      </c>
      <c r="D101" s="1" t="s">
        <v>306</v>
      </c>
      <c r="E101" s="1">
        <v>100</v>
      </c>
      <c r="F101" s="1">
        <v>3</v>
      </c>
      <c r="G101" s="1">
        <v>0</v>
      </c>
      <c r="H101" s="1">
        <v>0</v>
      </c>
      <c r="I101" s="1">
        <f t="shared" si="4"/>
        <v>999999</v>
      </c>
      <c r="J101" s="1">
        <v>20172</v>
      </c>
      <c r="K101" s="1">
        <v>28857</v>
      </c>
      <c r="L101" s="1">
        <f t="shared" si="2"/>
        <v>0</v>
      </c>
      <c r="M101" s="1">
        <f t="shared" si="3"/>
        <v>43.05</v>
      </c>
      <c r="N101" s="1">
        <v>145.18370056152344</v>
      </c>
      <c r="O101" s="1">
        <v>1.7078549861907959</v>
      </c>
    </row>
    <row r="102" spans="1:15" hidden="1" x14ac:dyDescent="0.3">
      <c r="A102" s="1">
        <v>101</v>
      </c>
      <c r="B102" s="1" t="s">
        <v>307</v>
      </c>
      <c r="C102" s="1" t="s">
        <v>308</v>
      </c>
      <c r="D102" s="1" t="s">
        <v>309</v>
      </c>
      <c r="E102" s="1">
        <v>250</v>
      </c>
      <c r="F102" s="1">
        <v>3</v>
      </c>
      <c r="G102" s="1">
        <v>0</v>
      </c>
      <c r="H102" s="1">
        <v>0</v>
      </c>
      <c r="I102" s="1">
        <f t="shared" si="4"/>
        <v>999999</v>
      </c>
      <c r="J102" s="1">
        <v>82648</v>
      </c>
      <c r="K102" s="1">
        <v>129862</v>
      </c>
      <c r="L102" s="1">
        <f t="shared" si="2"/>
        <v>0</v>
      </c>
      <c r="M102" s="1">
        <f t="shared" si="3"/>
        <v>57.13</v>
      </c>
      <c r="N102" s="1">
        <v>3600.875</v>
      </c>
      <c r="O102" s="1">
        <v>52.794467926025391</v>
      </c>
    </row>
    <row r="103" spans="1:15" hidden="1" x14ac:dyDescent="0.3">
      <c r="A103" s="1">
        <v>102</v>
      </c>
      <c r="B103" s="1" t="s">
        <v>310</v>
      </c>
      <c r="C103" s="1" t="s">
        <v>311</v>
      </c>
      <c r="D103" s="1" t="s">
        <v>312</v>
      </c>
      <c r="E103" s="1">
        <v>250</v>
      </c>
      <c r="F103" s="1">
        <v>3</v>
      </c>
      <c r="G103" s="1">
        <v>0</v>
      </c>
      <c r="H103" s="1">
        <v>0</v>
      </c>
      <c r="I103" s="1">
        <f t="shared" si="4"/>
        <v>999999</v>
      </c>
      <c r="J103" s="1">
        <v>86769</v>
      </c>
      <c r="K103" s="1">
        <v>124661</v>
      </c>
      <c r="L103" s="1">
        <f t="shared" si="2"/>
        <v>0</v>
      </c>
      <c r="M103" s="1">
        <f t="shared" si="3"/>
        <v>43.67</v>
      </c>
      <c r="N103" s="1">
        <v>3603.86865234375</v>
      </c>
      <c r="O103" s="1">
        <v>54.65997314453125</v>
      </c>
    </row>
    <row r="104" spans="1:15" hidden="1" x14ac:dyDescent="0.3">
      <c r="A104" s="1">
        <v>103</v>
      </c>
      <c r="B104" s="1" t="s">
        <v>313</v>
      </c>
      <c r="C104" s="1" t="s">
        <v>314</v>
      </c>
      <c r="D104" s="1" t="s">
        <v>315</v>
      </c>
      <c r="E104" s="1">
        <v>250</v>
      </c>
      <c r="F104" s="1">
        <v>3</v>
      </c>
      <c r="G104" s="1">
        <v>0</v>
      </c>
      <c r="H104" s="1">
        <v>0</v>
      </c>
      <c r="I104" s="1">
        <f t="shared" si="4"/>
        <v>999999</v>
      </c>
      <c r="J104" s="1">
        <v>86273</v>
      </c>
      <c r="K104" s="1">
        <v>121162</v>
      </c>
      <c r="L104" s="1">
        <f t="shared" si="2"/>
        <v>0</v>
      </c>
      <c r="M104" s="1">
        <f t="shared" si="3"/>
        <v>40.44</v>
      </c>
      <c r="N104" s="1">
        <v>3625.58056640625</v>
      </c>
      <c r="O104" s="1">
        <v>53.709781646728516</v>
      </c>
    </row>
    <row r="105" spans="1:15" hidden="1" x14ac:dyDescent="0.3">
      <c r="A105" s="1">
        <v>104</v>
      </c>
      <c r="B105" s="1" t="s">
        <v>316</v>
      </c>
      <c r="C105" s="1" t="s">
        <v>317</v>
      </c>
      <c r="D105" s="1" t="s">
        <v>318</v>
      </c>
      <c r="E105" s="1">
        <v>250</v>
      </c>
      <c r="F105" s="1">
        <v>3</v>
      </c>
      <c r="G105" s="1">
        <v>0</v>
      </c>
      <c r="H105" s="1">
        <v>0</v>
      </c>
      <c r="I105" s="1">
        <f t="shared" si="4"/>
        <v>999999</v>
      </c>
      <c r="J105" s="1">
        <v>95489</v>
      </c>
      <c r="K105" s="1">
        <v>122130</v>
      </c>
      <c r="L105" s="1">
        <f t="shared" si="2"/>
        <v>0</v>
      </c>
      <c r="M105" s="1">
        <f t="shared" si="3"/>
        <v>27.9</v>
      </c>
      <c r="N105" s="1">
        <v>3624.864501953125</v>
      </c>
      <c r="O105" s="1">
        <v>54.354000091552734</v>
      </c>
    </row>
    <row r="106" spans="1:15" hidden="1" x14ac:dyDescent="0.3">
      <c r="A106" s="1">
        <v>105</v>
      </c>
      <c r="B106" s="1" t="s">
        <v>319</v>
      </c>
      <c r="C106" s="1" t="s">
        <v>320</v>
      </c>
      <c r="D106" s="1" t="s">
        <v>321</v>
      </c>
      <c r="E106" s="1">
        <v>250</v>
      </c>
      <c r="F106" s="1">
        <v>3</v>
      </c>
      <c r="G106" s="1">
        <v>0</v>
      </c>
      <c r="H106" s="1">
        <v>0</v>
      </c>
      <c r="I106" s="1">
        <f t="shared" si="4"/>
        <v>999999</v>
      </c>
      <c r="J106" s="1">
        <v>74226</v>
      </c>
      <c r="K106" s="1">
        <v>105690</v>
      </c>
      <c r="L106" s="1">
        <f t="shared" si="2"/>
        <v>0</v>
      </c>
      <c r="M106" s="1">
        <f t="shared" si="3"/>
        <v>42.39</v>
      </c>
      <c r="N106" s="1">
        <v>3625.888916015625</v>
      </c>
      <c r="O106" s="1">
        <v>53.937885284423828</v>
      </c>
    </row>
    <row r="107" spans="1:15" hidden="1" x14ac:dyDescent="0.3">
      <c r="A107" s="1">
        <v>106</v>
      </c>
      <c r="B107" s="1" t="s">
        <v>322</v>
      </c>
      <c r="C107" s="1" t="s">
        <v>323</v>
      </c>
      <c r="D107" s="1" t="s">
        <v>324</v>
      </c>
      <c r="E107" s="1">
        <v>250</v>
      </c>
      <c r="F107" s="1">
        <v>3</v>
      </c>
      <c r="G107" s="1">
        <v>0</v>
      </c>
      <c r="H107" s="1">
        <v>0</v>
      </c>
      <c r="I107" s="1">
        <f t="shared" si="4"/>
        <v>999999</v>
      </c>
      <c r="J107" s="1">
        <v>80655</v>
      </c>
      <c r="K107" s="1">
        <v>106022</v>
      </c>
      <c r="L107" s="1">
        <f t="shared" si="2"/>
        <v>0</v>
      </c>
      <c r="M107" s="1">
        <f t="shared" si="3"/>
        <v>31.45</v>
      </c>
      <c r="N107" s="1">
        <v>3663.001708984375</v>
      </c>
      <c r="O107" s="1">
        <v>53.99542236328125</v>
      </c>
    </row>
    <row r="108" spans="1:15" hidden="1" x14ac:dyDescent="0.3">
      <c r="A108" s="1">
        <v>107</v>
      </c>
      <c r="B108" s="1" t="s">
        <v>325</v>
      </c>
      <c r="C108" s="1" t="s">
        <v>326</v>
      </c>
      <c r="D108" s="1" t="s">
        <v>327</v>
      </c>
      <c r="E108" s="1">
        <v>250</v>
      </c>
      <c r="F108" s="1">
        <v>3</v>
      </c>
      <c r="G108" s="1">
        <v>0</v>
      </c>
      <c r="H108" s="1">
        <v>0</v>
      </c>
      <c r="I108" s="1">
        <f t="shared" si="4"/>
        <v>999999</v>
      </c>
      <c r="J108" s="1">
        <v>97612</v>
      </c>
      <c r="K108" s="1">
        <v>126866</v>
      </c>
      <c r="L108" s="1">
        <f t="shared" si="2"/>
        <v>0</v>
      </c>
      <c r="M108" s="1">
        <f t="shared" si="3"/>
        <v>29.97</v>
      </c>
      <c r="N108" s="1">
        <v>3605.623046875</v>
      </c>
      <c r="O108" s="1">
        <v>53.664127349853516</v>
      </c>
    </row>
    <row r="109" spans="1:15" hidden="1" x14ac:dyDescent="0.3">
      <c r="A109" s="1">
        <v>108</v>
      </c>
      <c r="B109" s="1" t="s">
        <v>328</v>
      </c>
      <c r="C109" s="1" t="s">
        <v>329</v>
      </c>
      <c r="D109" s="1" t="s">
        <v>330</v>
      </c>
      <c r="E109" s="1">
        <v>250</v>
      </c>
      <c r="F109" s="1">
        <v>3</v>
      </c>
      <c r="G109" s="1">
        <v>0</v>
      </c>
      <c r="H109" s="1">
        <v>0</v>
      </c>
      <c r="I109" s="1">
        <f t="shared" si="4"/>
        <v>999999</v>
      </c>
      <c r="J109" s="1">
        <v>79601</v>
      </c>
      <c r="K109" s="1">
        <v>134684</v>
      </c>
      <c r="L109" s="1">
        <f t="shared" si="2"/>
        <v>0</v>
      </c>
      <c r="M109" s="1">
        <f t="shared" si="3"/>
        <v>69.2</v>
      </c>
      <c r="N109" s="1">
        <v>3636.343994140625</v>
      </c>
      <c r="O109" s="1">
        <v>53.004959106445313</v>
      </c>
    </row>
    <row r="110" spans="1:15" hidden="1" x14ac:dyDescent="0.3">
      <c r="A110" s="1">
        <v>109</v>
      </c>
      <c r="B110" s="1" t="s">
        <v>331</v>
      </c>
      <c r="C110" s="1" t="s">
        <v>332</v>
      </c>
      <c r="D110" s="1" t="s">
        <v>333</v>
      </c>
      <c r="E110" s="1">
        <v>250</v>
      </c>
      <c r="F110" s="1">
        <v>3</v>
      </c>
      <c r="G110" s="1">
        <v>0</v>
      </c>
      <c r="H110" s="1">
        <v>0</v>
      </c>
      <c r="I110" s="1">
        <f t="shared" si="4"/>
        <v>999999</v>
      </c>
      <c r="J110" s="1">
        <v>106342</v>
      </c>
      <c r="K110" s="1">
        <v>139547</v>
      </c>
      <c r="L110" s="1">
        <f t="shared" si="2"/>
        <v>0</v>
      </c>
      <c r="M110" s="1">
        <f t="shared" si="3"/>
        <v>31.22</v>
      </c>
      <c r="N110" s="1">
        <v>3621.740966796875</v>
      </c>
      <c r="O110" s="1">
        <v>52.887931823730469</v>
      </c>
    </row>
    <row r="111" spans="1:15" hidden="1" x14ac:dyDescent="0.3">
      <c r="A111" s="1">
        <v>110</v>
      </c>
      <c r="B111" s="1" t="s">
        <v>334</v>
      </c>
      <c r="C111" s="1" t="s">
        <v>335</v>
      </c>
      <c r="D111" s="1" t="s">
        <v>336</v>
      </c>
      <c r="E111" s="1">
        <v>250</v>
      </c>
      <c r="F111" s="1">
        <v>3</v>
      </c>
      <c r="G111" s="1">
        <v>0</v>
      </c>
      <c r="H111" s="1">
        <v>0</v>
      </c>
      <c r="I111" s="1">
        <f t="shared" si="4"/>
        <v>999999</v>
      </c>
      <c r="J111" s="1">
        <v>86589</v>
      </c>
      <c r="K111" s="1">
        <v>129131</v>
      </c>
      <c r="L111" s="1">
        <f t="shared" si="2"/>
        <v>0</v>
      </c>
      <c r="M111" s="1">
        <f t="shared" si="3"/>
        <v>49.13</v>
      </c>
      <c r="N111" s="1">
        <v>3621.048095703125</v>
      </c>
      <c r="O111" s="1">
        <v>53.488410949707031</v>
      </c>
    </row>
    <row r="112" spans="1:15" hidden="1" x14ac:dyDescent="0.3">
      <c r="A112" s="1">
        <v>111</v>
      </c>
      <c r="B112" s="1" t="s">
        <v>337</v>
      </c>
      <c r="C112" s="1" t="s">
        <v>338</v>
      </c>
      <c r="D112" s="1" t="s">
        <v>339</v>
      </c>
      <c r="E112" s="1">
        <v>500</v>
      </c>
      <c r="F112" s="1">
        <v>3</v>
      </c>
      <c r="G112" s="1">
        <v>0</v>
      </c>
      <c r="H112" s="1">
        <v>0</v>
      </c>
      <c r="I112" s="1">
        <f t="shared" si="4"/>
        <v>999999</v>
      </c>
      <c r="J112" s="1">
        <v>317577</v>
      </c>
      <c r="K112" s="1">
        <v>454696</v>
      </c>
      <c r="L112" s="1">
        <f t="shared" si="2"/>
        <v>0</v>
      </c>
      <c r="M112" s="1">
        <f t="shared" si="3"/>
        <v>43.18</v>
      </c>
      <c r="N112" s="1">
        <v>3624.122314453125</v>
      </c>
      <c r="O112" s="1">
        <v>604.39208984375</v>
      </c>
    </row>
    <row r="113" spans="1:15" hidden="1" x14ac:dyDescent="0.3">
      <c r="A113" s="1">
        <v>112</v>
      </c>
      <c r="B113" s="1" t="s">
        <v>340</v>
      </c>
      <c r="C113" s="1" t="s">
        <v>341</v>
      </c>
      <c r="D113" s="1" t="s">
        <v>342</v>
      </c>
      <c r="E113" s="1">
        <v>500</v>
      </c>
      <c r="F113" s="1">
        <v>3</v>
      </c>
      <c r="G113" s="1">
        <v>0</v>
      </c>
      <c r="H113" s="1">
        <v>0</v>
      </c>
      <c r="I113" s="1">
        <f t="shared" si="4"/>
        <v>999999</v>
      </c>
      <c r="J113" s="1">
        <v>325525</v>
      </c>
      <c r="K113" s="1">
        <v>456664</v>
      </c>
      <c r="L113" s="1">
        <f t="shared" si="2"/>
        <v>0</v>
      </c>
      <c r="M113" s="1">
        <f t="shared" si="3"/>
        <v>40.29</v>
      </c>
      <c r="N113" s="1">
        <v>3637.47265625</v>
      </c>
      <c r="O113" s="1">
        <v>606.68304443359375</v>
      </c>
    </row>
    <row r="114" spans="1:15" hidden="1" x14ac:dyDescent="0.3">
      <c r="A114" s="1">
        <v>113</v>
      </c>
      <c r="B114" s="1" t="s">
        <v>343</v>
      </c>
      <c r="C114" s="1" t="s">
        <v>344</v>
      </c>
      <c r="D114" s="1" t="s">
        <v>345</v>
      </c>
      <c r="E114" s="1">
        <v>500</v>
      </c>
      <c r="F114" s="1">
        <v>3</v>
      </c>
      <c r="G114" s="1">
        <v>0</v>
      </c>
      <c r="H114" s="1">
        <v>0</v>
      </c>
      <c r="I114" s="1">
        <f t="shared" si="4"/>
        <v>999999</v>
      </c>
      <c r="J114" s="1">
        <v>304004</v>
      </c>
      <c r="K114" s="1">
        <v>439601</v>
      </c>
      <c r="L114" s="1">
        <f t="shared" si="2"/>
        <v>0</v>
      </c>
      <c r="M114" s="1">
        <f t="shared" si="3"/>
        <v>44.6</v>
      </c>
      <c r="N114" s="1">
        <v>3634.354736328125</v>
      </c>
      <c r="O114" s="1">
        <v>604.24127197265625</v>
      </c>
    </row>
    <row r="115" spans="1:15" hidden="1" x14ac:dyDescent="0.3">
      <c r="A115" s="1">
        <v>114</v>
      </c>
      <c r="B115" s="1" t="s">
        <v>346</v>
      </c>
      <c r="C115" s="1" t="s">
        <v>347</v>
      </c>
      <c r="D115" s="1" t="s">
        <v>348</v>
      </c>
      <c r="E115" s="1">
        <v>500</v>
      </c>
      <c r="F115" s="1">
        <v>3</v>
      </c>
      <c r="G115" s="1">
        <v>0</v>
      </c>
      <c r="H115" s="1">
        <v>0</v>
      </c>
      <c r="I115" s="1">
        <f t="shared" si="4"/>
        <v>999999</v>
      </c>
      <c r="J115" s="1">
        <v>335926</v>
      </c>
      <c r="K115" s="1">
        <v>541236</v>
      </c>
      <c r="L115" s="1">
        <f t="shared" si="2"/>
        <v>0</v>
      </c>
      <c r="M115" s="1">
        <f t="shared" si="3"/>
        <v>61.12</v>
      </c>
      <c r="N115" s="1">
        <v>3622.213134765625</v>
      </c>
      <c r="O115" s="1">
        <v>604.5809326171875</v>
      </c>
    </row>
    <row r="116" spans="1:15" hidden="1" x14ac:dyDescent="0.3">
      <c r="A116" s="1">
        <v>115</v>
      </c>
      <c r="B116" s="1" t="s">
        <v>349</v>
      </c>
      <c r="C116" s="1" t="s">
        <v>350</v>
      </c>
      <c r="D116" s="1" t="s">
        <v>351</v>
      </c>
      <c r="E116" s="1">
        <v>500</v>
      </c>
      <c r="F116" s="1">
        <v>3</v>
      </c>
      <c r="G116" s="1">
        <v>0</v>
      </c>
      <c r="H116" s="1">
        <v>0</v>
      </c>
      <c r="I116" s="1">
        <f t="shared" si="4"/>
        <v>999999</v>
      </c>
      <c r="J116" s="1">
        <v>321866</v>
      </c>
      <c r="K116" s="1">
        <v>511100</v>
      </c>
      <c r="L116" s="1">
        <f t="shared" si="2"/>
        <v>0</v>
      </c>
      <c r="M116" s="1">
        <f t="shared" si="3"/>
        <v>58.79</v>
      </c>
      <c r="N116" s="1">
        <v>3619.9658203125</v>
      </c>
      <c r="O116" s="1">
        <v>602.20233154296875</v>
      </c>
    </row>
    <row r="117" spans="1:15" hidden="1" x14ac:dyDescent="0.3">
      <c r="A117" s="1">
        <v>116</v>
      </c>
      <c r="B117" s="1" t="s">
        <v>352</v>
      </c>
      <c r="C117" s="1" t="s">
        <v>353</v>
      </c>
      <c r="D117" s="1" t="s">
        <v>354</v>
      </c>
      <c r="E117" s="1">
        <v>500</v>
      </c>
      <c r="F117" s="1">
        <v>3</v>
      </c>
      <c r="G117" s="1">
        <v>0</v>
      </c>
      <c r="H117" s="1">
        <v>0</v>
      </c>
      <c r="I117" s="1">
        <f t="shared" si="4"/>
        <v>999999</v>
      </c>
      <c r="J117" s="1">
        <v>320902</v>
      </c>
      <c r="K117" s="1">
        <v>461000</v>
      </c>
      <c r="L117" s="1">
        <f t="shared" si="2"/>
        <v>0</v>
      </c>
      <c r="M117" s="1">
        <f t="shared" si="3"/>
        <v>43.66</v>
      </c>
      <c r="N117" s="1">
        <v>3649.741455078125</v>
      </c>
      <c r="O117" s="1">
        <v>604.363525390625</v>
      </c>
    </row>
    <row r="118" spans="1:15" hidden="1" x14ac:dyDescent="0.3">
      <c r="A118" s="1">
        <v>117</v>
      </c>
      <c r="B118" s="1" t="s">
        <v>355</v>
      </c>
      <c r="C118" s="1" t="s">
        <v>356</v>
      </c>
      <c r="D118" s="1" t="s">
        <v>357</v>
      </c>
      <c r="E118" s="1">
        <v>500</v>
      </c>
      <c r="F118" s="1">
        <v>3</v>
      </c>
      <c r="G118" s="1">
        <v>0</v>
      </c>
      <c r="H118" s="1">
        <v>0</v>
      </c>
      <c r="I118" s="1">
        <f t="shared" si="4"/>
        <v>999999</v>
      </c>
      <c r="J118" s="1">
        <v>346822</v>
      </c>
      <c r="K118" s="1">
        <v>460618</v>
      </c>
      <c r="L118" s="1">
        <f t="shared" si="2"/>
        <v>0</v>
      </c>
      <c r="M118" s="1">
        <f t="shared" si="3"/>
        <v>32.81</v>
      </c>
      <c r="N118" s="1">
        <v>3619.627197265625</v>
      </c>
      <c r="O118" s="1">
        <v>603.80926513671875</v>
      </c>
    </row>
    <row r="119" spans="1:15" hidden="1" x14ac:dyDescent="0.3">
      <c r="A119" s="1">
        <v>118</v>
      </c>
      <c r="B119" s="1" t="s">
        <v>358</v>
      </c>
      <c r="C119" s="1" t="s">
        <v>359</v>
      </c>
      <c r="D119" s="1" t="s">
        <v>360</v>
      </c>
      <c r="E119" s="1">
        <v>500</v>
      </c>
      <c r="F119" s="1">
        <v>3</v>
      </c>
      <c r="G119" s="1">
        <v>0</v>
      </c>
      <c r="H119" s="1">
        <v>0</v>
      </c>
      <c r="I119" s="1">
        <f t="shared" si="4"/>
        <v>999999</v>
      </c>
      <c r="J119" s="1">
        <v>308930</v>
      </c>
      <c r="K119" s="1">
        <v>471740</v>
      </c>
      <c r="L119" s="1">
        <f t="shared" si="2"/>
        <v>0</v>
      </c>
      <c r="M119" s="1">
        <f t="shared" si="3"/>
        <v>52.7</v>
      </c>
      <c r="N119" s="1">
        <v>3625.584228515625</v>
      </c>
      <c r="O119" s="1">
        <v>603.05828857421875</v>
      </c>
    </row>
    <row r="120" spans="1:15" hidden="1" x14ac:dyDescent="0.3">
      <c r="A120" s="1">
        <v>119</v>
      </c>
      <c r="B120" s="1" t="s">
        <v>361</v>
      </c>
      <c r="C120" s="1" t="s">
        <v>362</v>
      </c>
      <c r="D120" s="1" t="s">
        <v>363</v>
      </c>
      <c r="E120" s="1">
        <v>500</v>
      </c>
      <c r="F120" s="1">
        <v>3</v>
      </c>
      <c r="G120" s="1">
        <v>0</v>
      </c>
      <c r="H120" s="1">
        <v>0</v>
      </c>
      <c r="I120" s="1">
        <f t="shared" si="4"/>
        <v>999999</v>
      </c>
      <c r="J120" s="1">
        <v>360188</v>
      </c>
      <c r="K120" s="1">
        <v>497385</v>
      </c>
      <c r="L120" s="1">
        <f t="shared" si="2"/>
        <v>0</v>
      </c>
      <c r="M120" s="1">
        <f t="shared" si="3"/>
        <v>38.090000000000003</v>
      </c>
      <c r="N120" s="1">
        <v>3633.82958984375</v>
      </c>
      <c r="O120" s="1">
        <v>604.27752685546875</v>
      </c>
    </row>
    <row r="121" spans="1:15" hidden="1" x14ac:dyDescent="0.3">
      <c r="A121" s="1">
        <v>120</v>
      </c>
      <c r="B121" s="1" t="s">
        <v>364</v>
      </c>
      <c r="C121" s="1" t="s">
        <v>365</v>
      </c>
      <c r="D121" s="1" t="s">
        <v>366</v>
      </c>
      <c r="E121" s="1">
        <v>500</v>
      </c>
      <c r="F121" s="1">
        <v>3</v>
      </c>
      <c r="G121" s="1">
        <v>0</v>
      </c>
      <c r="H121" s="1">
        <v>0</v>
      </c>
      <c r="I121" s="1">
        <f t="shared" si="4"/>
        <v>999999</v>
      </c>
      <c r="J121" s="1">
        <v>313808</v>
      </c>
      <c r="K121" s="1">
        <v>427976</v>
      </c>
      <c r="L121" s="1">
        <f t="shared" si="2"/>
        <v>0</v>
      </c>
      <c r="M121" s="1">
        <f t="shared" si="3"/>
        <v>36.380000000000003</v>
      </c>
      <c r="N121" s="1">
        <v>3615.028076171875</v>
      </c>
      <c r="O121" s="1">
        <v>604.23358154296875</v>
      </c>
    </row>
    <row r="122" spans="1:15" hidden="1" x14ac:dyDescent="0.3">
      <c r="A122" s="1">
        <v>121</v>
      </c>
      <c r="B122" s="1" t="s">
        <v>367</v>
      </c>
      <c r="C122" s="1" t="s">
        <v>368</v>
      </c>
      <c r="D122" s="1" t="s">
        <v>369</v>
      </c>
      <c r="E122" s="1">
        <v>10</v>
      </c>
      <c r="F122" s="1">
        <v>4</v>
      </c>
      <c r="G122" s="1">
        <v>9.0000003576278687E-2</v>
      </c>
      <c r="H122" s="1">
        <v>0</v>
      </c>
      <c r="I122" s="1">
        <v>392</v>
      </c>
      <c r="J122" s="1">
        <v>640</v>
      </c>
      <c r="K122" s="1">
        <v>903</v>
      </c>
      <c r="L122" s="1">
        <f t="shared" si="2"/>
        <v>63.27</v>
      </c>
      <c r="M122" s="1">
        <f t="shared" si="3"/>
        <v>130</v>
      </c>
      <c r="N122" s="1">
        <v>2.8662536293268204E-2</v>
      </c>
      <c r="O122" s="1">
        <v>8.8698102626949549E-4</v>
      </c>
    </row>
    <row r="123" spans="1:15" hidden="1" x14ac:dyDescent="0.3">
      <c r="A123" s="1">
        <v>122</v>
      </c>
      <c r="B123" s="1" t="s">
        <v>370</v>
      </c>
      <c r="C123" s="1" t="s">
        <v>371</v>
      </c>
      <c r="D123" s="1" t="s">
        <v>372</v>
      </c>
      <c r="E123" s="1">
        <v>10</v>
      </c>
      <c r="F123" s="1">
        <v>4</v>
      </c>
      <c r="G123" s="1">
        <v>0.46000000834465027</v>
      </c>
      <c r="H123" s="1">
        <v>0</v>
      </c>
      <c r="I123" s="1">
        <v>538</v>
      </c>
      <c r="J123" s="1">
        <v>744</v>
      </c>
      <c r="K123" s="1">
        <v>744</v>
      </c>
      <c r="L123" s="1">
        <f t="shared" si="2"/>
        <v>38.29</v>
      </c>
      <c r="M123" s="1">
        <f t="shared" si="3"/>
        <v>38.29</v>
      </c>
      <c r="N123" s="1">
        <v>3.2116994261741638E-2</v>
      </c>
      <c r="O123" s="1">
        <v>9.7280199406668544E-4</v>
      </c>
    </row>
    <row r="124" spans="1:15" hidden="1" x14ac:dyDescent="0.3">
      <c r="A124" s="1">
        <v>123</v>
      </c>
      <c r="B124" s="1" t="s">
        <v>373</v>
      </c>
      <c r="C124" s="1" t="s">
        <v>374</v>
      </c>
      <c r="D124" s="1" t="s">
        <v>375</v>
      </c>
      <c r="E124" s="1">
        <v>10</v>
      </c>
      <c r="F124" s="1">
        <v>4</v>
      </c>
      <c r="G124" s="1">
        <v>3.9999999105930328E-2</v>
      </c>
      <c r="H124" s="1">
        <v>0</v>
      </c>
      <c r="I124" s="1">
        <v>546</v>
      </c>
      <c r="J124" s="1">
        <v>677</v>
      </c>
      <c r="K124" s="1">
        <v>677</v>
      </c>
      <c r="L124" s="1">
        <f t="shared" si="2"/>
        <v>23.99</v>
      </c>
      <c r="M124" s="1">
        <f t="shared" si="3"/>
        <v>23.99</v>
      </c>
      <c r="N124" s="1">
        <v>3.9717499166727066E-2</v>
      </c>
      <c r="O124" s="1">
        <v>6.4257002668455243E-4</v>
      </c>
    </row>
    <row r="125" spans="1:15" hidden="1" x14ac:dyDescent="0.3">
      <c r="A125" s="1">
        <v>124</v>
      </c>
      <c r="B125" s="1" t="s">
        <v>376</v>
      </c>
      <c r="C125" s="1" t="s">
        <v>377</v>
      </c>
      <c r="D125" s="1" t="s">
        <v>378</v>
      </c>
      <c r="E125" s="1">
        <v>10</v>
      </c>
      <c r="F125" s="1">
        <v>4</v>
      </c>
      <c r="G125" s="1">
        <v>0.10999999940395355</v>
      </c>
      <c r="H125" s="1">
        <v>0</v>
      </c>
      <c r="I125" s="1">
        <v>498</v>
      </c>
      <c r="J125" s="1">
        <v>598</v>
      </c>
      <c r="K125" s="1">
        <v>604</v>
      </c>
      <c r="L125" s="1">
        <f t="shared" si="2"/>
        <v>20.079999999999998</v>
      </c>
      <c r="M125" s="1">
        <f t="shared" si="3"/>
        <v>21.29</v>
      </c>
      <c r="N125" s="1">
        <v>3.8392655551433563E-2</v>
      </c>
      <c r="O125" s="1">
        <v>9.9497905466705561E-4</v>
      </c>
    </row>
    <row r="126" spans="1:15" hidden="1" x14ac:dyDescent="0.3">
      <c r="A126" s="1">
        <v>125</v>
      </c>
      <c r="B126" s="1" t="s">
        <v>379</v>
      </c>
      <c r="C126" s="1" t="s">
        <v>380</v>
      </c>
      <c r="D126" s="1" t="s">
        <v>381</v>
      </c>
      <c r="E126" s="1">
        <v>10</v>
      </c>
      <c r="F126" s="1">
        <v>4</v>
      </c>
      <c r="G126" s="1">
        <v>2.9999999329447746E-2</v>
      </c>
      <c r="H126" s="1">
        <v>0</v>
      </c>
      <c r="I126" s="1">
        <v>654</v>
      </c>
      <c r="J126" s="1">
        <v>966</v>
      </c>
      <c r="K126" s="1">
        <v>1156</v>
      </c>
      <c r="L126" s="1">
        <f t="shared" si="2"/>
        <v>47.71</v>
      </c>
      <c r="M126" s="1">
        <f t="shared" si="3"/>
        <v>76.760000000000005</v>
      </c>
      <c r="N126" s="1">
        <v>3.1513810157775879E-2</v>
      </c>
      <c r="O126" s="1">
        <v>8.0616201739758253E-4</v>
      </c>
    </row>
    <row r="127" spans="1:15" hidden="1" x14ac:dyDescent="0.3">
      <c r="A127" s="1">
        <v>126</v>
      </c>
      <c r="B127" s="1" t="s">
        <v>382</v>
      </c>
      <c r="C127" s="1" t="s">
        <v>383</v>
      </c>
      <c r="D127" s="1" t="s">
        <v>384</v>
      </c>
      <c r="E127" s="1">
        <v>10</v>
      </c>
      <c r="F127" s="1">
        <v>4</v>
      </c>
      <c r="G127" s="1">
        <v>0.27000001072883606</v>
      </c>
      <c r="H127" s="1">
        <v>0</v>
      </c>
      <c r="I127" s="1">
        <v>436</v>
      </c>
      <c r="J127" s="1">
        <v>632</v>
      </c>
      <c r="K127" s="1">
        <v>804</v>
      </c>
      <c r="L127" s="1">
        <f t="shared" si="2"/>
        <v>44.95</v>
      </c>
      <c r="M127" s="1">
        <f t="shared" si="3"/>
        <v>84.4</v>
      </c>
      <c r="N127" s="1">
        <v>3.3912494778633118E-2</v>
      </c>
      <c r="O127" s="1">
        <v>9.9632097408175468E-4</v>
      </c>
    </row>
    <row r="128" spans="1:15" hidden="1" x14ac:dyDescent="0.3">
      <c r="A128" s="1">
        <v>127</v>
      </c>
      <c r="B128" s="1" t="s">
        <v>385</v>
      </c>
      <c r="C128" s="1" t="s">
        <v>386</v>
      </c>
      <c r="D128" s="1" t="s">
        <v>387</v>
      </c>
      <c r="E128" s="1">
        <v>10</v>
      </c>
      <c r="F128" s="1">
        <v>4</v>
      </c>
      <c r="G128" s="1">
        <v>2.9999999329447746E-2</v>
      </c>
      <c r="H128" s="1">
        <v>0</v>
      </c>
      <c r="I128" s="1">
        <v>480</v>
      </c>
      <c r="J128" s="1">
        <v>547</v>
      </c>
      <c r="K128" s="1">
        <v>547</v>
      </c>
      <c r="L128" s="1">
        <f t="shared" si="2"/>
        <v>13.96</v>
      </c>
      <c r="M128" s="1">
        <f t="shared" si="3"/>
        <v>13.96</v>
      </c>
      <c r="N128" s="1">
        <v>5.8827653527259827E-2</v>
      </c>
      <c r="O128" s="1">
        <v>8.3658099174499512E-4</v>
      </c>
    </row>
    <row r="129" spans="1:15" hidden="1" x14ac:dyDescent="0.3">
      <c r="A129" s="1">
        <v>128</v>
      </c>
      <c r="B129" s="1" t="s">
        <v>388</v>
      </c>
      <c r="C129" s="1" t="s">
        <v>389</v>
      </c>
      <c r="D129" s="1" t="s">
        <v>390</v>
      </c>
      <c r="E129" s="1">
        <v>10</v>
      </c>
      <c r="F129" s="1">
        <v>4</v>
      </c>
      <c r="G129" s="1">
        <v>0.63999998569488525</v>
      </c>
      <c r="H129" s="1">
        <v>0</v>
      </c>
      <c r="I129" s="1">
        <v>326</v>
      </c>
      <c r="J129" s="1">
        <v>510</v>
      </c>
      <c r="K129" s="1">
        <v>510</v>
      </c>
      <c r="L129" s="1">
        <f t="shared" si="2"/>
        <v>56.44</v>
      </c>
      <c r="M129" s="1">
        <f t="shared" si="3"/>
        <v>56.44</v>
      </c>
      <c r="N129" s="1">
        <v>4.6507015824317932E-2</v>
      </c>
      <c r="O129" s="1">
        <v>1.0374840348958969E-3</v>
      </c>
    </row>
    <row r="130" spans="1:15" hidden="1" x14ac:dyDescent="0.3">
      <c r="A130" s="1">
        <v>129</v>
      </c>
      <c r="B130" s="1" t="s">
        <v>391</v>
      </c>
      <c r="C130" s="1" t="s">
        <v>392</v>
      </c>
      <c r="D130" s="1" t="s">
        <v>393</v>
      </c>
      <c r="E130" s="1">
        <v>10</v>
      </c>
      <c r="F130" s="1">
        <v>4</v>
      </c>
      <c r="G130" s="1">
        <v>5.9999998658895493E-2</v>
      </c>
      <c r="H130" s="1">
        <v>0</v>
      </c>
      <c r="I130" s="1">
        <v>218</v>
      </c>
      <c r="J130" s="1">
        <v>392</v>
      </c>
      <c r="K130" s="1">
        <v>392</v>
      </c>
      <c r="L130" s="1">
        <f t="shared" ref="L130:L181" si="5">IF(100*(J130-MIN(I130:K130))/MIN(I130:K130)&lt;100,ROUND(100*(J130-MIN(I130:K130))/MIN(I130:K130),2),ROUND(100*(J130-MIN(I130:K130))/MIN(I130:K130),0))</f>
        <v>79.819999999999993</v>
      </c>
      <c r="M130" s="1">
        <f t="shared" ref="M130:M181" si="6">IF(100*(K130-MIN(I130:K130))/MIN(I130:K130)&lt;100,ROUND(100*(K130-MIN(I130:K130))/MIN(I130:K130),2),ROUND(100*(K130-MIN(I130:K130))/MIN(I130:K130),0))</f>
        <v>79.819999999999993</v>
      </c>
      <c r="N130" s="1">
        <v>5.2952796220779419E-2</v>
      </c>
      <c r="O130" s="1">
        <v>1.1410800507292151E-3</v>
      </c>
    </row>
    <row r="131" spans="1:15" hidden="1" x14ac:dyDescent="0.3">
      <c r="A131" s="1">
        <v>130</v>
      </c>
      <c r="B131" s="1" t="s">
        <v>394</v>
      </c>
      <c r="C131" s="1" t="s">
        <v>395</v>
      </c>
      <c r="D131" s="1" t="s">
        <v>396</v>
      </c>
      <c r="E131" s="1">
        <v>10</v>
      </c>
      <c r="F131" s="1">
        <v>4</v>
      </c>
      <c r="G131" s="1">
        <v>2.9999999329447746E-2</v>
      </c>
      <c r="H131" s="1">
        <v>0</v>
      </c>
      <c r="I131" s="1">
        <v>486</v>
      </c>
      <c r="J131" s="1">
        <v>700</v>
      </c>
      <c r="K131" s="1">
        <v>1174</v>
      </c>
      <c r="L131" s="1">
        <f t="shared" si="5"/>
        <v>44.03</v>
      </c>
      <c r="M131" s="1">
        <f t="shared" si="6"/>
        <v>142</v>
      </c>
      <c r="N131" s="1">
        <v>3.4015674144029617E-2</v>
      </c>
      <c r="O131" s="1">
        <v>1.0153839830309153E-3</v>
      </c>
    </row>
    <row r="132" spans="1:15" hidden="1" x14ac:dyDescent="0.3">
      <c r="A132" s="1">
        <v>131</v>
      </c>
      <c r="B132" s="1" t="s">
        <v>397</v>
      </c>
      <c r="C132" s="1" t="s">
        <v>398</v>
      </c>
      <c r="D132" s="1" t="s">
        <v>399</v>
      </c>
      <c r="E132" s="1">
        <v>25</v>
      </c>
      <c r="F132" s="1">
        <v>4</v>
      </c>
      <c r="G132" s="1">
        <v>2.1500000953674316</v>
      </c>
      <c r="H132" s="1">
        <v>0</v>
      </c>
      <c r="I132" s="1">
        <v>2178</v>
      </c>
      <c r="J132" s="1">
        <v>3784</v>
      </c>
      <c r="K132" s="1">
        <v>4922</v>
      </c>
      <c r="L132" s="1">
        <f t="shared" si="5"/>
        <v>73.739999999999995</v>
      </c>
      <c r="M132" s="1">
        <f t="shared" si="6"/>
        <v>126</v>
      </c>
      <c r="N132" s="1">
        <v>0.75559556484222412</v>
      </c>
      <c r="O132" s="1">
        <v>1.3296866789460182E-2</v>
      </c>
    </row>
    <row r="133" spans="1:15" hidden="1" x14ac:dyDescent="0.3">
      <c r="A133" s="1">
        <v>132</v>
      </c>
      <c r="B133" s="1" t="s">
        <v>400</v>
      </c>
      <c r="C133" s="1" t="s">
        <v>401</v>
      </c>
      <c r="D133" s="1" t="s">
        <v>402</v>
      </c>
      <c r="E133" s="1">
        <v>25</v>
      </c>
      <c r="F133" s="1">
        <v>4</v>
      </c>
      <c r="G133" s="1">
        <v>13.649999618530273</v>
      </c>
      <c r="H133" s="1">
        <v>0</v>
      </c>
      <c r="I133" s="1">
        <v>2026</v>
      </c>
      <c r="J133" s="1">
        <v>2813</v>
      </c>
      <c r="K133" s="1">
        <v>3499</v>
      </c>
      <c r="L133" s="1">
        <f t="shared" si="5"/>
        <v>38.85</v>
      </c>
      <c r="M133" s="1">
        <f t="shared" si="6"/>
        <v>72.7</v>
      </c>
      <c r="N133" s="1">
        <v>0.5023457407951355</v>
      </c>
      <c r="O133" s="1">
        <v>7.0787621662020683E-3</v>
      </c>
    </row>
    <row r="134" spans="1:15" hidden="1" x14ac:dyDescent="0.3">
      <c r="A134" s="1">
        <v>133</v>
      </c>
      <c r="B134" s="1" t="s">
        <v>403</v>
      </c>
      <c r="C134" s="1" t="s">
        <v>404</v>
      </c>
      <c r="D134" s="1" t="s">
        <v>405</v>
      </c>
      <c r="E134" s="1">
        <v>25</v>
      </c>
      <c r="F134" s="1">
        <v>4</v>
      </c>
      <c r="G134" s="1">
        <v>4.4800000190734863</v>
      </c>
      <c r="H134" s="1">
        <v>0</v>
      </c>
      <c r="I134" s="1">
        <v>1450</v>
      </c>
      <c r="J134" s="1">
        <v>3054</v>
      </c>
      <c r="K134" s="1">
        <v>3635</v>
      </c>
      <c r="L134" s="1">
        <f t="shared" si="5"/>
        <v>111</v>
      </c>
      <c r="M134" s="1">
        <f t="shared" si="6"/>
        <v>151</v>
      </c>
      <c r="N134" s="1">
        <v>0.77190542221069336</v>
      </c>
      <c r="O134" s="1">
        <v>1.3614075258374214E-2</v>
      </c>
    </row>
    <row r="135" spans="1:15" hidden="1" x14ac:dyDescent="0.3">
      <c r="A135" s="1">
        <v>134</v>
      </c>
      <c r="B135" s="1" t="s">
        <v>406</v>
      </c>
      <c r="C135" s="1" t="s">
        <v>407</v>
      </c>
      <c r="D135" s="1" t="s">
        <v>408</v>
      </c>
      <c r="E135" s="1">
        <v>25</v>
      </c>
      <c r="F135" s="1">
        <v>4</v>
      </c>
      <c r="G135" s="1">
        <v>5.320000171661377</v>
      </c>
      <c r="H135" s="1">
        <v>0</v>
      </c>
      <c r="I135" s="1">
        <v>1432</v>
      </c>
      <c r="J135" s="1">
        <v>2520</v>
      </c>
      <c r="K135" s="1">
        <v>2520</v>
      </c>
      <c r="L135" s="1">
        <f t="shared" si="5"/>
        <v>75.98</v>
      </c>
      <c r="M135" s="1">
        <f t="shared" si="6"/>
        <v>75.98</v>
      </c>
      <c r="N135" s="1">
        <v>0.68251854181289673</v>
      </c>
      <c r="O135" s="1">
        <v>7.1316570974886417E-3</v>
      </c>
    </row>
    <row r="136" spans="1:15" hidden="1" x14ac:dyDescent="0.3">
      <c r="A136" s="1">
        <v>135</v>
      </c>
      <c r="B136" s="1" t="s">
        <v>409</v>
      </c>
      <c r="C136" s="1" t="s">
        <v>410</v>
      </c>
      <c r="D136" s="1" t="s">
        <v>411</v>
      </c>
      <c r="E136" s="1">
        <v>25</v>
      </c>
      <c r="F136" s="1">
        <v>4</v>
      </c>
      <c r="G136" s="1">
        <v>118.12000274658203</v>
      </c>
      <c r="H136" s="1">
        <v>0</v>
      </c>
      <c r="I136" s="1">
        <v>1418</v>
      </c>
      <c r="J136" s="1">
        <v>2059</v>
      </c>
      <c r="K136" s="1">
        <v>2866</v>
      </c>
      <c r="L136" s="1">
        <f t="shared" si="5"/>
        <v>45.2</v>
      </c>
      <c r="M136" s="1">
        <f t="shared" si="6"/>
        <v>102</v>
      </c>
      <c r="N136" s="1">
        <v>0.56352311372756958</v>
      </c>
      <c r="O136" s="1">
        <v>1.2357602827250957E-2</v>
      </c>
    </row>
    <row r="137" spans="1:15" hidden="1" x14ac:dyDescent="0.3">
      <c r="A137" s="1">
        <v>136</v>
      </c>
      <c r="B137" s="1" t="s">
        <v>412</v>
      </c>
      <c r="C137" s="1" t="s">
        <v>413</v>
      </c>
      <c r="D137" s="1" t="s">
        <v>414</v>
      </c>
      <c r="E137" s="1">
        <v>25</v>
      </c>
      <c r="F137" s="1">
        <v>4</v>
      </c>
      <c r="G137" s="1">
        <v>4.4600000381469727</v>
      </c>
      <c r="H137" s="1">
        <v>0</v>
      </c>
      <c r="I137" s="1">
        <v>1412</v>
      </c>
      <c r="J137" s="1">
        <v>2470</v>
      </c>
      <c r="K137" s="1">
        <v>2801</v>
      </c>
      <c r="L137" s="1">
        <f t="shared" si="5"/>
        <v>74.930000000000007</v>
      </c>
      <c r="M137" s="1">
        <f t="shared" si="6"/>
        <v>98.37</v>
      </c>
      <c r="N137" s="1">
        <v>0.76056849956512451</v>
      </c>
      <c r="O137" s="1">
        <v>6.8331900984048843E-3</v>
      </c>
    </row>
    <row r="138" spans="1:15" hidden="1" x14ac:dyDescent="0.3">
      <c r="A138" s="1">
        <v>137</v>
      </c>
      <c r="B138" s="1" t="s">
        <v>415</v>
      </c>
      <c r="C138" s="1" t="s">
        <v>416</v>
      </c>
      <c r="D138" s="1" t="s">
        <v>417</v>
      </c>
      <c r="E138" s="1">
        <v>25</v>
      </c>
      <c r="F138" s="1">
        <v>4</v>
      </c>
      <c r="G138" s="1">
        <v>5.6999998092651367</v>
      </c>
      <c r="H138" s="1">
        <v>0</v>
      </c>
      <c r="I138" s="1">
        <v>2120</v>
      </c>
      <c r="J138" s="1">
        <v>3233</v>
      </c>
      <c r="K138" s="1">
        <v>3968</v>
      </c>
      <c r="L138" s="1">
        <f t="shared" si="5"/>
        <v>52.5</v>
      </c>
      <c r="M138" s="1">
        <f t="shared" si="6"/>
        <v>87.17</v>
      </c>
      <c r="N138" s="1">
        <v>0.51087182760238647</v>
      </c>
      <c r="O138" s="1">
        <v>1.3712313026189804E-2</v>
      </c>
    </row>
    <row r="139" spans="1:15" hidden="1" x14ac:dyDescent="0.3">
      <c r="A139" s="1">
        <v>138</v>
      </c>
      <c r="B139" s="1" t="s">
        <v>418</v>
      </c>
      <c r="C139" s="1" t="s">
        <v>419</v>
      </c>
      <c r="D139" s="1" t="s">
        <v>420</v>
      </c>
      <c r="E139" s="1">
        <v>25</v>
      </c>
      <c r="F139" s="1">
        <v>4</v>
      </c>
      <c r="G139" s="1">
        <v>66.709999084472656</v>
      </c>
      <c r="H139" s="1">
        <v>0</v>
      </c>
      <c r="I139" s="1">
        <v>1060</v>
      </c>
      <c r="J139" s="1">
        <v>2217</v>
      </c>
      <c r="K139" s="1">
        <v>2676</v>
      </c>
      <c r="L139" s="1">
        <f t="shared" si="5"/>
        <v>109</v>
      </c>
      <c r="M139" s="1">
        <f t="shared" si="6"/>
        <v>152</v>
      </c>
      <c r="N139" s="1">
        <v>0.76735341548919678</v>
      </c>
      <c r="O139" s="1">
        <v>1.3845415785908699E-2</v>
      </c>
    </row>
    <row r="140" spans="1:15" hidden="1" x14ac:dyDescent="0.3">
      <c r="A140" s="1">
        <v>139</v>
      </c>
      <c r="B140" s="1" t="s">
        <v>421</v>
      </c>
      <c r="C140" s="1" t="s">
        <v>422</v>
      </c>
      <c r="D140" s="1" t="s">
        <v>423</v>
      </c>
      <c r="E140" s="1">
        <v>25</v>
      </c>
      <c r="F140" s="1">
        <v>4</v>
      </c>
      <c r="G140" s="1">
        <v>12.680000305175781</v>
      </c>
      <c r="H140" s="1">
        <v>0</v>
      </c>
      <c r="I140" s="1">
        <v>1188</v>
      </c>
      <c r="J140" s="1">
        <v>2426</v>
      </c>
      <c r="K140" s="1">
        <v>2492</v>
      </c>
      <c r="L140" s="1">
        <f t="shared" si="5"/>
        <v>104</v>
      </c>
      <c r="M140" s="1">
        <f t="shared" si="6"/>
        <v>110</v>
      </c>
      <c r="N140" s="1">
        <v>0.79955965280532837</v>
      </c>
      <c r="O140" s="1">
        <v>6.6614248789846897E-3</v>
      </c>
    </row>
    <row r="141" spans="1:15" hidden="1" x14ac:dyDescent="0.3">
      <c r="A141" s="1">
        <v>140</v>
      </c>
      <c r="B141" s="1" t="s">
        <v>424</v>
      </c>
      <c r="C141" s="1" t="s">
        <v>425</v>
      </c>
      <c r="D141" s="1" t="s">
        <v>426</v>
      </c>
      <c r="E141" s="1">
        <v>25</v>
      </c>
      <c r="F141" s="1">
        <v>4</v>
      </c>
      <c r="G141" s="1">
        <v>1047.8399658203125</v>
      </c>
      <c r="H141" s="1">
        <v>0</v>
      </c>
      <c r="I141" s="1">
        <v>1374</v>
      </c>
      <c r="J141" s="1">
        <v>2403</v>
      </c>
      <c r="K141" s="1">
        <v>3047</v>
      </c>
      <c r="L141" s="1">
        <f t="shared" si="5"/>
        <v>74.89</v>
      </c>
      <c r="M141" s="1">
        <f t="shared" si="6"/>
        <v>122</v>
      </c>
      <c r="N141" s="1">
        <v>0.71832913160324097</v>
      </c>
      <c r="O141" s="1">
        <v>1.2702885083854198E-2</v>
      </c>
    </row>
    <row r="142" spans="1:15" hidden="1" x14ac:dyDescent="0.3">
      <c r="A142" s="1">
        <v>141</v>
      </c>
      <c r="B142" s="1" t="s">
        <v>427</v>
      </c>
      <c r="C142" s="1" t="s">
        <v>428</v>
      </c>
      <c r="D142" s="1" t="s">
        <v>429</v>
      </c>
      <c r="E142" s="1">
        <v>50</v>
      </c>
      <c r="F142" s="1">
        <v>4</v>
      </c>
      <c r="G142" s="1">
        <v>0</v>
      </c>
      <c r="H142" s="1">
        <v>0</v>
      </c>
      <c r="I142" s="1">
        <f>I82</f>
        <v>999999</v>
      </c>
      <c r="J142" s="1">
        <v>6148</v>
      </c>
      <c r="K142" s="1">
        <v>9304</v>
      </c>
      <c r="L142" s="1">
        <f t="shared" si="5"/>
        <v>0</v>
      </c>
      <c r="M142" s="1">
        <f t="shared" si="6"/>
        <v>51.33</v>
      </c>
      <c r="N142" s="1">
        <v>12.42774772644043</v>
      </c>
      <c r="O142" s="1">
        <v>0.1518823504447937</v>
      </c>
    </row>
    <row r="143" spans="1:15" hidden="1" x14ac:dyDescent="0.3">
      <c r="A143" s="1">
        <v>142</v>
      </c>
      <c r="B143" s="1" t="s">
        <v>430</v>
      </c>
      <c r="C143" s="1" t="s">
        <v>431</v>
      </c>
      <c r="D143" s="1" t="s">
        <v>432</v>
      </c>
      <c r="E143" s="1">
        <v>50</v>
      </c>
      <c r="F143" s="1">
        <v>4</v>
      </c>
      <c r="G143" s="1">
        <v>0</v>
      </c>
      <c r="H143" s="1">
        <v>0</v>
      </c>
      <c r="I143" s="1">
        <f t="shared" ref="I143:I181" si="7">I83</f>
        <v>999999</v>
      </c>
      <c r="J143" s="1">
        <v>5916</v>
      </c>
      <c r="K143" s="1">
        <v>7748</v>
      </c>
      <c r="L143" s="1">
        <f t="shared" si="5"/>
        <v>0</v>
      </c>
      <c r="M143" s="1">
        <f t="shared" si="6"/>
        <v>30.97</v>
      </c>
      <c r="N143" s="1">
        <v>12.768074989318848</v>
      </c>
      <c r="O143" s="1">
        <v>0.15958023071289063</v>
      </c>
    </row>
    <row r="144" spans="1:15" hidden="1" x14ac:dyDescent="0.3">
      <c r="A144" s="1">
        <v>143</v>
      </c>
      <c r="B144" s="1" t="s">
        <v>433</v>
      </c>
      <c r="C144" s="1" t="s">
        <v>434</v>
      </c>
      <c r="D144" s="1" t="s">
        <v>435</v>
      </c>
      <c r="E144" s="1">
        <v>50</v>
      </c>
      <c r="F144" s="1">
        <v>4</v>
      </c>
      <c r="G144" s="1">
        <v>0</v>
      </c>
      <c r="H144" s="1">
        <v>0</v>
      </c>
      <c r="I144" s="1">
        <f t="shared" si="7"/>
        <v>999999</v>
      </c>
      <c r="J144" s="1">
        <v>7127</v>
      </c>
      <c r="K144" s="1">
        <v>7059</v>
      </c>
      <c r="L144" s="1">
        <f t="shared" si="5"/>
        <v>0.96</v>
      </c>
      <c r="M144" s="1">
        <f t="shared" si="6"/>
        <v>0</v>
      </c>
      <c r="N144" s="1">
        <v>13.360004425048828</v>
      </c>
      <c r="O144" s="1">
        <v>0.15687760710716248</v>
      </c>
    </row>
    <row r="145" spans="1:15" hidden="1" x14ac:dyDescent="0.3">
      <c r="A145" s="1">
        <v>144</v>
      </c>
      <c r="B145" s="1" t="s">
        <v>436</v>
      </c>
      <c r="C145" s="1" t="s">
        <v>437</v>
      </c>
      <c r="D145" s="1" t="s">
        <v>438</v>
      </c>
      <c r="E145" s="1">
        <v>50</v>
      </c>
      <c r="F145" s="1">
        <v>4</v>
      </c>
      <c r="G145" s="1">
        <v>0</v>
      </c>
      <c r="H145" s="1">
        <v>0</v>
      </c>
      <c r="I145" s="1">
        <f t="shared" si="7"/>
        <v>999999</v>
      </c>
      <c r="J145" s="1">
        <v>6493</v>
      </c>
      <c r="K145" s="1">
        <v>7834</v>
      </c>
      <c r="L145" s="1">
        <f t="shared" si="5"/>
        <v>0</v>
      </c>
      <c r="M145" s="1">
        <f t="shared" si="6"/>
        <v>20.65</v>
      </c>
      <c r="N145" s="1">
        <v>12.790416717529297</v>
      </c>
      <c r="O145" s="1">
        <v>0.15835797786712646</v>
      </c>
    </row>
    <row r="146" spans="1:15" hidden="1" x14ac:dyDescent="0.3">
      <c r="A146" s="1">
        <v>145</v>
      </c>
      <c r="B146" s="1" t="s">
        <v>439</v>
      </c>
      <c r="C146" s="1" t="s">
        <v>440</v>
      </c>
      <c r="D146" s="1" t="s">
        <v>441</v>
      </c>
      <c r="E146" s="1">
        <v>50</v>
      </c>
      <c r="F146" s="1">
        <v>4</v>
      </c>
      <c r="G146" s="1">
        <v>0</v>
      </c>
      <c r="H146" s="1">
        <v>0</v>
      </c>
      <c r="I146" s="1">
        <f t="shared" si="7"/>
        <v>999999</v>
      </c>
      <c r="J146" s="1">
        <v>7113</v>
      </c>
      <c r="K146" s="1">
        <v>9863</v>
      </c>
      <c r="L146" s="1">
        <f t="shared" si="5"/>
        <v>0</v>
      </c>
      <c r="M146" s="1">
        <f t="shared" si="6"/>
        <v>38.659999999999997</v>
      </c>
      <c r="N146" s="1">
        <v>13.021581649780273</v>
      </c>
      <c r="O146" s="1">
        <v>0.15481624007225037</v>
      </c>
    </row>
    <row r="147" spans="1:15" hidden="1" x14ac:dyDescent="0.3">
      <c r="A147" s="1">
        <v>146</v>
      </c>
      <c r="B147" s="1" t="s">
        <v>442</v>
      </c>
      <c r="C147" s="1" t="s">
        <v>443</v>
      </c>
      <c r="D147" s="1" t="s">
        <v>444</v>
      </c>
      <c r="E147" s="1">
        <v>50</v>
      </c>
      <c r="F147" s="1">
        <v>4</v>
      </c>
      <c r="G147" s="1">
        <v>0</v>
      </c>
      <c r="H147" s="1">
        <v>0</v>
      </c>
      <c r="I147" s="1">
        <f t="shared" si="7"/>
        <v>999999</v>
      </c>
      <c r="J147" s="1">
        <v>6975</v>
      </c>
      <c r="K147" s="1">
        <v>6975</v>
      </c>
      <c r="L147" s="1">
        <f t="shared" si="5"/>
        <v>0</v>
      </c>
      <c r="M147" s="1">
        <f t="shared" si="6"/>
        <v>0</v>
      </c>
      <c r="N147" s="1">
        <v>12.660442352294922</v>
      </c>
      <c r="O147" s="1">
        <v>0.15526598691940308</v>
      </c>
    </row>
    <row r="148" spans="1:15" hidden="1" x14ac:dyDescent="0.3">
      <c r="A148" s="1">
        <v>147</v>
      </c>
      <c r="B148" s="1" t="s">
        <v>445</v>
      </c>
      <c r="C148" s="1" t="s">
        <v>446</v>
      </c>
      <c r="D148" s="1" t="s">
        <v>447</v>
      </c>
      <c r="E148" s="1">
        <v>50</v>
      </c>
      <c r="F148" s="1">
        <v>4</v>
      </c>
      <c r="G148" s="1">
        <v>0</v>
      </c>
      <c r="H148" s="1">
        <v>0</v>
      </c>
      <c r="I148" s="1">
        <f t="shared" si="7"/>
        <v>999999</v>
      </c>
      <c r="J148" s="1">
        <v>6246</v>
      </c>
      <c r="K148" s="1">
        <v>6933</v>
      </c>
      <c r="L148" s="1">
        <f t="shared" si="5"/>
        <v>0</v>
      </c>
      <c r="M148" s="1">
        <f t="shared" si="6"/>
        <v>11</v>
      </c>
      <c r="N148" s="1">
        <v>12.698534965515137</v>
      </c>
      <c r="O148" s="1">
        <v>0.14948087930679321</v>
      </c>
    </row>
    <row r="149" spans="1:15" hidden="1" x14ac:dyDescent="0.3">
      <c r="A149" s="1">
        <v>148</v>
      </c>
      <c r="B149" s="1" t="s">
        <v>448</v>
      </c>
      <c r="C149" s="1" t="s">
        <v>449</v>
      </c>
      <c r="D149" s="1" t="s">
        <v>450</v>
      </c>
      <c r="E149" s="1">
        <v>50</v>
      </c>
      <c r="F149" s="1">
        <v>4</v>
      </c>
      <c r="G149" s="1">
        <v>0</v>
      </c>
      <c r="H149" s="1">
        <v>0</v>
      </c>
      <c r="I149" s="1">
        <f t="shared" si="7"/>
        <v>999999</v>
      </c>
      <c r="J149" s="1">
        <v>5454</v>
      </c>
      <c r="K149" s="1">
        <v>7689</v>
      </c>
      <c r="L149" s="1">
        <f t="shared" si="5"/>
        <v>0</v>
      </c>
      <c r="M149" s="1">
        <f t="shared" si="6"/>
        <v>40.98</v>
      </c>
      <c r="N149" s="1">
        <v>12.935903549194336</v>
      </c>
      <c r="O149" s="1">
        <v>0.14556328952312469</v>
      </c>
    </row>
    <row r="150" spans="1:15" hidden="1" x14ac:dyDescent="0.3">
      <c r="A150" s="1">
        <v>149</v>
      </c>
      <c r="B150" s="1" t="s">
        <v>451</v>
      </c>
      <c r="C150" s="1" t="s">
        <v>452</v>
      </c>
      <c r="D150" s="1" t="s">
        <v>453</v>
      </c>
      <c r="E150" s="1">
        <v>50</v>
      </c>
      <c r="F150" s="1">
        <v>4</v>
      </c>
      <c r="G150" s="1">
        <v>0</v>
      </c>
      <c r="H150" s="1">
        <v>0</v>
      </c>
      <c r="I150" s="1">
        <f t="shared" si="7"/>
        <v>999999</v>
      </c>
      <c r="J150" s="1">
        <v>6464</v>
      </c>
      <c r="K150" s="1">
        <v>8895</v>
      </c>
      <c r="L150" s="1">
        <f t="shared" si="5"/>
        <v>0</v>
      </c>
      <c r="M150" s="1">
        <f t="shared" si="6"/>
        <v>37.61</v>
      </c>
      <c r="N150" s="1">
        <v>12.686161041259766</v>
      </c>
      <c r="O150" s="1">
        <v>0.16025996208190918</v>
      </c>
    </row>
    <row r="151" spans="1:15" hidden="1" x14ac:dyDescent="0.3">
      <c r="A151" s="1">
        <v>150</v>
      </c>
      <c r="B151" s="1" t="s">
        <v>454</v>
      </c>
      <c r="C151" s="1" t="s">
        <v>455</v>
      </c>
      <c r="D151" s="1" t="s">
        <v>456</v>
      </c>
      <c r="E151" s="1">
        <v>50</v>
      </c>
      <c r="F151" s="1">
        <v>4</v>
      </c>
      <c r="G151" s="1">
        <v>0</v>
      </c>
      <c r="H151" s="1">
        <v>0</v>
      </c>
      <c r="I151" s="1">
        <f t="shared" si="7"/>
        <v>999999</v>
      </c>
      <c r="J151" s="1">
        <v>4758</v>
      </c>
      <c r="K151" s="1">
        <v>6047</v>
      </c>
      <c r="L151" s="1">
        <f t="shared" si="5"/>
        <v>0</v>
      </c>
      <c r="M151" s="1">
        <f t="shared" si="6"/>
        <v>27.09</v>
      </c>
      <c r="N151" s="1">
        <v>12.990678787231445</v>
      </c>
      <c r="O151" s="1">
        <v>0.15993671119213104</v>
      </c>
    </row>
    <row r="152" spans="1:15" hidden="1" x14ac:dyDescent="0.3">
      <c r="A152" s="1">
        <v>151</v>
      </c>
      <c r="B152" s="1" t="s">
        <v>457</v>
      </c>
      <c r="C152" s="1" t="s">
        <v>458</v>
      </c>
      <c r="D152" s="1" t="s">
        <v>459</v>
      </c>
      <c r="E152" s="1">
        <v>100</v>
      </c>
      <c r="F152" s="1">
        <v>4</v>
      </c>
      <c r="G152" s="1">
        <v>0</v>
      </c>
      <c r="H152" s="1">
        <v>0</v>
      </c>
      <c r="I152" s="1">
        <f t="shared" si="7"/>
        <v>999999</v>
      </c>
      <c r="J152" s="1">
        <v>15643</v>
      </c>
      <c r="K152" s="1">
        <v>18821</v>
      </c>
      <c r="L152" s="1">
        <f t="shared" si="5"/>
        <v>0</v>
      </c>
      <c r="M152" s="1">
        <f t="shared" si="6"/>
        <v>20.32</v>
      </c>
      <c r="N152" s="1">
        <v>148.24789428710938</v>
      </c>
      <c r="O152" s="1">
        <v>1.6942535638809204</v>
      </c>
    </row>
    <row r="153" spans="1:15" hidden="1" x14ac:dyDescent="0.3">
      <c r="A153" s="1">
        <v>152</v>
      </c>
      <c r="B153" s="1" t="s">
        <v>460</v>
      </c>
      <c r="C153" s="1" t="s">
        <v>461</v>
      </c>
      <c r="D153" s="1" t="s">
        <v>462</v>
      </c>
      <c r="E153" s="1">
        <v>100</v>
      </c>
      <c r="F153" s="1">
        <v>4</v>
      </c>
      <c r="G153" s="1">
        <v>0</v>
      </c>
      <c r="H153" s="1">
        <v>0</v>
      </c>
      <c r="I153" s="1">
        <f t="shared" si="7"/>
        <v>999999</v>
      </c>
      <c r="J153" s="1">
        <v>13731</v>
      </c>
      <c r="K153" s="1">
        <v>19826</v>
      </c>
      <c r="L153" s="1">
        <f t="shared" si="5"/>
        <v>0</v>
      </c>
      <c r="M153" s="1">
        <f t="shared" si="6"/>
        <v>44.39</v>
      </c>
      <c r="N153" s="1">
        <v>146.314208984375</v>
      </c>
      <c r="O153" s="1">
        <v>1.7655794620513916</v>
      </c>
    </row>
    <row r="154" spans="1:15" hidden="1" x14ac:dyDescent="0.3">
      <c r="A154" s="1">
        <v>153</v>
      </c>
      <c r="B154" s="1" t="s">
        <v>463</v>
      </c>
      <c r="C154" s="1" t="s">
        <v>464</v>
      </c>
      <c r="D154" s="1" t="s">
        <v>465</v>
      </c>
      <c r="E154" s="1">
        <v>100</v>
      </c>
      <c r="F154" s="1">
        <v>4</v>
      </c>
      <c r="G154" s="1">
        <v>0</v>
      </c>
      <c r="H154" s="1">
        <v>0</v>
      </c>
      <c r="I154" s="1">
        <f t="shared" si="7"/>
        <v>999999</v>
      </c>
      <c r="J154" s="1">
        <v>19002</v>
      </c>
      <c r="K154" s="1">
        <v>24225</v>
      </c>
      <c r="L154" s="1">
        <f t="shared" si="5"/>
        <v>0</v>
      </c>
      <c r="M154" s="1">
        <f t="shared" si="6"/>
        <v>27.49</v>
      </c>
      <c r="N154" s="1">
        <v>147.96009826660156</v>
      </c>
      <c r="O154" s="1">
        <v>1.714812159538269</v>
      </c>
    </row>
    <row r="155" spans="1:15" hidden="1" x14ac:dyDescent="0.3">
      <c r="A155" s="1">
        <v>154</v>
      </c>
      <c r="B155" s="1" t="s">
        <v>466</v>
      </c>
      <c r="C155" s="1" t="s">
        <v>467</v>
      </c>
      <c r="D155" s="1" t="s">
        <v>468</v>
      </c>
      <c r="E155" s="1">
        <v>100</v>
      </c>
      <c r="F155" s="1">
        <v>4</v>
      </c>
      <c r="G155" s="1">
        <v>0</v>
      </c>
      <c r="H155" s="1">
        <v>0</v>
      </c>
      <c r="I155" s="1">
        <f t="shared" si="7"/>
        <v>999999</v>
      </c>
      <c r="J155" s="1">
        <v>16716</v>
      </c>
      <c r="K155" s="1">
        <v>19039</v>
      </c>
      <c r="L155" s="1">
        <f t="shared" si="5"/>
        <v>0</v>
      </c>
      <c r="M155" s="1">
        <f t="shared" si="6"/>
        <v>13.9</v>
      </c>
      <c r="N155" s="1">
        <v>149.52734375</v>
      </c>
      <c r="O155" s="1">
        <v>1.7721952199935913</v>
      </c>
    </row>
    <row r="156" spans="1:15" hidden="1" x14ac:dyDescent="0.3">
      <c r="A156" s="1">
        <v>155</v>
      </c>
      <c r="B156" s="1" t="s">
        <v>469</v>
      </c>
      <c r="C156" s="1" t="s">
        <v>470</v>
      </c>
      <c r="D156" s="1" t="s">
        <v>471</v>
      </c>
      <c r="E156" s="1">
        <v>100</v>
      </c>
      <c r="F156" s="1">
        <v>4</v>
      </c>
      <c r="G156" s="1">
        <v>0</v>
      </c>
      <c r="H156" s="1">
        <v>0</v>
      </c>
      <c r="I156" s="1">
        <f t="shared" si="7"/>
        <v>999999</v>
      </c>
      <c r="J156" s="1">
        <v>16903</v>
      </c>
      <c r="K156" s="1">
        <v>19938</v>
      </c>
      <c r="L156" s="1">
        <f t="shared" si="5"/>
        <v>0</v>
      </c>
      <c r="M156" s="1">
        <f t="shared" si="6"/>
        <v>17.96</v>
      </c>
      <c r="N156" s="1">
        <v>146.7025146484375</v>
      </c>
      <c r="O156" s="1">
        <v>1.7266491651535034</v>
      </c>
    </row>
    <row r="157" spans="1:15" hidden="1" x14ac:dyDescent="0.3">
      <c r="A157" s="1">
        <v>156</v>
      </c>
      <c r="B157" s="1" t="s">
        <v>472</v>
      </c>
      <c r="C157" s="1" t="s">
        <v>473</v>
      </c>
      <c r="D157" s="1" t="s">
        <v>474</v>
      </c>
      <c r="E157" s="1">
        <v>100</v>
      </c>
      <c r="F157" s="1">
        <v>4</v>
      </c>
      <c r="G157" s="1">
        <v>0</v>
      </c>
      <c r="H157" s="1">
        <v>0</v>
      </c>
      <c r="I157" s="1">
        <f t="shared" si="7"/>
        <v>999999</v>
      </c>
      <c r="J157" s="1">
        <v>17374</v>
      </c>
      <c r="K157" s="1">
        <v>21600</v>
      </c>
      <c r="L157" s="1">
        <f t="shared" si="5"/>
        <v>0</v>
      </c>
      <c r="M157" s="1">
        <f t="shared" si="6"/>
        <v>24.32</v>
      </c>
      <c r="N157" s="1">
        <v>147.1597900390625</v>
      </c>
      <c r="O157" s="1">
        <v>1.7319811582565308</v>
      </c>
    </row>
    <row r="158" spans="1:15" hidden="1" x14ac:dyDescent="0.3">
      <c r="A158" s="1">
        <v>157</v>
      </c>
      <c r="B158" s="1" t="s">
        <v>475</v>
      </c>
      <c r="C158" s="1" t="s">
        <v>476</v>
      </c>
      <c r="D158" s="1" t="s">
        <v>477</v>
      </c>
      <c r="E158" s="1">
        <v>100</v>
      </c>
      <c r="F158" s="1">
        <v>4</v>
      </c>
      <c r="G158" s="1">
        <v>0</v>
      </c>
      <c r="H158" s="1">
        <v>0</v>
      </c>
      <c r="I158" s="1">
        <f t="shared" si="7"/>
        <v>999999</v>
      </c>
      <c r="J158" s="1">
        <v>14438</v>
      </c>
      <c r="K158" s="1">
        <v>19369</v>
      </c>
      <c r="L158" s="1">
        <f t="shared" si="5"/>
        <v>0</v>
      </c>
      <c r="M158" s="1">
        <f t="shared" si="6"/>
        <v>34.15</v>
      </c>
      <c r="N158" s="1">
        <v>145.07012939453125</v>
      </c>
      <c r="O158" s="1">
        <v>1.7444400787353516</v>
      </c>
    </row>
    <row r="159" spans="1:15" hidden="1" x14ac:dyDescent="0.3">
      <c r="A159" s="1">
        <v>158</v>
      </c>
      <c r="B159" s="1" t="s">
        <v>478</v>
      </c>
      <c r="C159" s="1" t="s">
        <v>479</v>
      </c>
      <c r="D159" s="1" t="s">
        <v>480</v>
      </c>
      <c r="E159" s="1">
        <v>100</v>
      </c>
      <c r="F159" s="1">
        <v>4</v>
      </c>
      <c r="G159" s="1">
        <v>0</v>
      </c>
      <c r="H159" s="1">
        <v>0</v>
      </c>
      <c r="I159" s="1">
        <f t="shared" si="7"/>
        <v>999999</v>
      </c>
      <c r="J159" s="1">
        <v>14311</v>
      </c>
      <c r="K159" s="1">
        <v>21886</v>
      </c>
      <c r="L159" s="1">
        <f t="shared" si="5"/>
        <v>0</v>
      </c>
      <c r="M159" s="1">
        <f t="shared" si="6"/>
        <v>52.93</v>
      </c>
      <c r="N159" s="1">
        <v>146.87704467773438</v>
      </c>
      <c r="O159" s="1">
        <v>1.7524383068084717</v>
      </c>
    </row>
    <row r="160" spans="1:15" hidden="1" x14ac:dyDescent="0.3">
      <c r="A160" s="1">
        <v>159</v>
      </c>
      <c r="B160" s="1" t="s">
        <v>481</v>
      </c>
      <c r="C160" s="1" t="s">
        <v>482</v>
      </c>
      <c r="D160" s="1" t="s">
        <v>483</v>
      </c>
      <c r="E160" s="1">
        <v>100</v>
      </c>
      <c r="F160" s="1">
        <v>4</v>
      </c>
      <c r="G160" s="1">
        <v>0</v>
      </c>
      <c r="H160" s="1">
        <v>0</v>
      </c>
      <c r="I160" s="1">
        <f t="shared" si="7"/>
        <v>999999</v>
      </c>
      <c r="J160" s="1">
        <v>16796</v>
      </c>
      <c r="K160" s="1">
        <v>20126</v>
      </c>
      <c r="L160" s="1">
        <f t="shared" si="5"/>
        <v>0</v>
      </c>
      <c r="M160" s="1">
        <f t="shared" si="6"/>
        <v>19.829999999999998</v>
      </c>
      <c r="N160" s="1">
        <v>143.69694519042969</v>
      </c>
      <c r="O160" s="1">
        <v>1.6912471055984497</v>
      </c>
    </row>
    <row r="161" spans="1:15" hidden="1" x14ac:dyDescent="0.3">
      <c r="A161" s="1">
        <v>160</v>
      </c>
      <c r="B161" s="1" t="s">
        <v>484</v>
      </c>
      <c r="C161" s="1" t="s">
        <v>485</v>
      </c>
      <c r="D161" s="1" t="s">
        <v>486</v>
      </c>
      <c r="E161" s="1">
        <v>100</v>
      </c>
      <c r="F161" s="1">
        <v>4</v>
      </c>
      <c r="G161" s="1">
        <v>0</v>
      </c>
      <c r="H161" s="1">
        <v>0</v>
      </c>
      <c r="I161" s="1">
        <f t="shared" si="7"/>
        <v>999999</v>
      </c>
      <c r="J161" s="1">
        <v>17643</v>
      </c>
      <c r="K161" s="1">
        <v>23069</v>
      </c>
      <c r="L161" s="1">
        <f t="shared" si="5"/>
        <v>0</v>
      </c>
      <c r="M161" s="1">
        <f t="shared" si="6"/>
        <v>30.75</v>
      </c>
      <c r="N161" s="1">
        <v>143.44436645507813</v>
      </c>
      <c r="O161" s="1">
        <v>1.6901636123657227</v>
      </c>
    </row>
    <row r="162" spans="1:15" hidden="1" x14ac:dyDescent="0.3">
      <c r="A162" s="1">
        <v>161</v>
      </c>
      <c r="B162" s="1" t="s">
        <v>487</v>
      </c>
      <c r="C162" s="1" t="s">
        <v>488</v>
      </c>
      <c r="D162" s="1" t="s">
        <v>489</v>
      </c>
      <c r="E162" s="1">
        <v>250</v>
      </c>
      <c r="F162" s="1">
        <v>4</v>
      </c>
      <c r="G162" s="1">
        <v>0</v>
      </c>
      <c r="H162" s="1">
        <v>0</v>
      </c>
      <c r="I162" s="1">
        <f t="shared" si="7"/>
        <v>999999</v>
      </c>
      <c r="J162" s="1">
        <v>82758</v>
      </c>
      <c r="K162" s="1">
        <v>119691</v>
      </c>
      <c r="L162" s="1">
        <f t="shared" si="5"/>
        <v>0</v>
      </c>
      <c r="M162" s="1">
        <f t="shared" si="6"/>
        <v>44.63</v>
      </c>
      <c r="N162" s="1">
        <v>3617.912841796875</v>
      </c>
      <c r="O162" s="1">
        <v>53.904941558837891</v>
      </c>
    </row>
    <row r="163" spans="1:15" hidden="1" x14ac:dyDescent="0.3">
      <c r="A163" s="1">
        <v>162</v>
      </c>
      <c r="B163" s="1" t="s">
        <v>490</v>
      </c>
      <c r="C163" s="1" t="s">
        <v>491</v>
      </c>
      <c r="D163" s="1" t="s">
        <v>492</v>
      </c>
      <c r="E163" s="1">
        <v>250</v>
      </c>
      <c r="F163" s="1">
        <v>4</v>
      </c>
      <c r="G163" s="1">
        <v>0</v>
      </c>
      <c r="H163" s="1">
        <v>0</v>
      </c>
      <c r="I163" s="1">
        <f t="shared" si="7"/>
        <v>999999</v>
      </c>
      <c r="J163" s="1">
        <v>74010</v>
      </c>
      <c r="K163" s="1">
        <v>101623</v>
      </c>
      <c r="L163" s="1">
        <f t="shared" si="5"/>
        <v>0</v>
      </c>
      <c r="M163" s="1">
        <f t="shared" si="6"/>
        <v>37.31</v>
      </c>
      <c r="N163" s="1">
        <v>3602.9296875</v>
      </c>
      <c r="O163" s="1">
        <v>53.355094909667969</v>
      </c>
    </row>
    <row r="164" spans="1:15" hidden="1" x14ac:dyDescent="0.3">
      <c r="A164" s="1">
        <v>163</v>
      </c>
      <c r="B164" s="1" t="s">
        <v>493</v>
      </c>
      <c r="C164" s="1" t="s">
        <v>494</v>
      </c>
      <c r="D164" s="1" t="s">
        <v>495</v>
      </c>
      <c r="E164" s="1">
        <v>250</v>
      </c>
      <c r="F164" s="1">
        <v>4</v>
      </c>
      <c r="G164" s="1">
        <v>0</v>
      </c>
      <c r="H164" s="1">
        <v>0</v>
      </c>
      <c r="I164" s="1">
        <f t="shared" si="7"/>
        <v>999999</v>
      </c>
      <c r="J164" s="1">
        <v>73993</v>
      </c>
      <c r="K164" s="1">
        <v>84129</v>
      </c>
      <c r="L164" s="1">
        <f t="shared" si="5"/>
        <v>0</v>
      </c>
      <c r="M164" s="1">
        <f t="shared" si="6"/>
        <v>13.7</v>
      </c>
      <c r="N164" s="1">
        <v>3657.31103515625</v>
      </c>
      <c r="O164" s="1">
        <v>54.272350311279297</v>
      </c>
    </row>
    <row r="165" spans="1:15" hidden="1" x14ac:dyDescent="0.3">
      <c r="A165" s="1">
        <v>164</v>
      </c>
      <c r="B165" s="1" t="s">
        <v>496</v>
      </c>
      <c r="C165" s="1" t="s">
        <v>497</v>
      </c>
      <c r="D165" s="1" t="s">
        <v>498</v>
      </c>
      <c r="E165" s="1">
        <v>250</v>
      </c>
      <c r="F165" s="1">
        <v>4</v>
      </c>
      <c r="G165" s="1">
        <v>0</v>
      </c>
      <c r="H165" s="1">
        <v>0</v>
      </c>
      <c r="I165" s="1">
        <f t="shared" si="7"/>
        <v>999999</v>
      </c>
      <c r="J165" s="1">
        <v>86957</v>
      </c>
      <c r="K165" s="1">
        <v>106319</v>
      </c>
      <c r="L165" s="1">
        <f t="shared" si="5"/>
        <v>0</v>
      </c>
      <c r="M165" s="1">
        <f t="shared" si="6"/>
        <v>22.27</v>
      </c>
      <c r="N165" s="1">
        <v>3653.637451171875</v>
      </c>
      <c r="O165" s="1">
        <v>53.968212127685547</v>
      </c>
    </row>
    <row r="166" spans="1:15" hidden="1" x14ac:dyDescent="0.3">
      <c r="A166" s="1">
        <v>165</v>
      </c>
      <c r="B166" s="1" t="s">
        <v>499</v>
      </c>
      <c r="C166" s="1" t="s">
        <v>500</v>
      </c>
      <c r="D166" s="1" t="s">
        <v>501</v>
      </c>
      <c r="E166" s="1">
        <v>250</v>
      </c>
      <c r="F166" s="1">
        <v>4</v>
      </c>
      <c r="G166" s="1">
        <v>0</v>
      </c>
      <c r="H166" s="1">
        <v>0</v>
      </c>
      <c r="I166" s="1">
        <f t="shared" si="7"/>
        <v>999999</v>
      </c>
      <c r="J166" s="1">
        <v>77099</v>
      </c>
      <c r="K166" s="1">
        <v>113498</v>
      </c>
      <c r="L166" s="1">
        <f t="shared" si="5"/>
        <v>0</v>
      </c>
      <c r="M166" s="1">
        <f t="shared" si="6"/>
        <v>47.21</v>
      </c>
      <c r="N166" s="1">
        <v>3614.541015625</v>
      </c>
      <c r="O166" s="1">
        <v>52.463130950927734</v>
      </c>
    </row>
    <row r="167" spans="1:15" hidden="1" x14ac:dyDescent="0.3">
      <c r="A167" s="1">
        <v>166</v>
      </c>
      <c r="B167" s="1" t="s">
        <v>502</v>
      </c>
      <c r="C167" s="1" t="s">
        <v>503</v>
      </c>
      <c r="D167" s="1" t="s">
        <v>504</v>
      </c>
      <c r="E167" s="1">
        <v>250</v>
      </c>
      <c r="F167" s="1">
        <v>4</v>
      </c>
      <c r="G167" s="1">
        <v>0</v>
      </c>
      <c r="H167" s="1">
        <v>0</v>
      </c>
      <c r="I167" s="1">
        <f t="shared" si="7"/>
        <v>999999</v>
      </c>
      <c r="J167" s="1">
        <v>74762</v>
      </c>
      <c r="K167" s="1">
        <v>123693</v>
      </c>
      <c r="L167" s="1">
        <f t="shared" si="5"/>
        <v>0</v>
      </c>
      <c r="M167" s="1">
        <f t="shared" si="6"/>
        <v>65.45</v>
      </c>
      <c r="N167" s="1">
        <v>3654.67431640625</v>
      </c>
      <c r="O167" s="1">
        <v>52.872291564941406</v>
      </c>
    </row>
    <row r="168" spans="1:15" hidden="1" x14ac:dyDescent="0.3">
      <c r="A168" s="1">
        <v>167</v>
      </c>
      <c r="B168" s="1" t="s">
        <v>505</v>
      </c>
      <c r="C168" s="1" t="s">
        <v>506</v>
      </c>
      <c r="D168" s="1" t="s">
        <v>507</v>
      </c>
      <c r="E168" s="1">
        <v>250</v>
      </c>
      <c r="F168" s="1">
        <v>4</v>
      </c>
      <c r="G168" s="1">
        <v>0</v>
      </c>
      <c r="H168" s="1">
        <v>0</v>
      </c>
      <c r="I168" s="1">
        <f t="shared" si="7"/>
        <v>999999</v>
      </c>
      <c r="J168" s="1">
        <v>62171</v>
      </c>
      <c r="K168" s="1">
        <v>104181</v>
      </c>
      <c r="L168" s="1">
        <f t="shared" si="5"/>
        <v>0</v>
      </c>
      <c r="M168" s="1">
        <f t="shared" si="6"/>
        <v>67.569999999999993</v>
      </c>
      <c r="N168" s="1">
        <v>3658.893310546875</v>
      </c>
      <c r="O168" s="1">
        <v>52.122856140136719</v>
      </c>
    </row>
    <row r="169" spans="1:15" hidden="1" x14ac:dyDescent="0.3">
      <c r="A169" s="1">
        <v>168</v>
      </c>
      <c r="B169" s="1" t="s">
        <v>508</v>
      </c>
      <c r="C169" s="1" t="s">
        <v>509</v>
      </c>
      <c r="D169" s="1" t="s">
        <v>510</v>
      </c>
      <c r="E169" s="1">
        <v>250</v>
      </c>
      <c r="F169" s="1">
        <v>4</v>
      </c>
      <c r="G169" s="1">
        <v>0</v>
      </c>
      <c r="H169" s="1">
        <v>0</v>
      </c>
      <c r="I169" s="1">
        <f t="shared" si="7"/>
        <v>999999</v>
      </c>
      <c r="J169" s="1">
        <v>75044</v>
      </c>
      <c r="K169" s="1">
        <v>121169</v>
      </c>
      <c r="L169" s="1">
        <f t="shared" si="5"/>
        <v>0</v>
      </c>
      <c r="M169" s="1">
        <f t="shared" si="6"/>
        <v>61.46</v>
      </c>
      <c r="N169" s="1">
        <v>3637.82568359375</v>
      </c>
      <c r="O169" s="1">
        <v>53.275566101074219</v>
      </c>
    </row>
    <row r="170" spans="1:15" hidden="1" x14ac:dyDescent="0.3">
      <c r="A170" s="1">
        <v>169</v>
      </c>
      <c r="B170" s="1" t="s">
        <v>511</v>
      </c>
      <c r="C170" s="1" t="s">
        <v>512</v>
      </c>
      <c r="D170" s="1" t="s">
        <v>513</v>
      </c>
      <c r="E170" s="1">
        <v>250</v>
      </c>
      <c r="F170" s="1">
        <v>4</v>
      </c>
      <c r="G170" s="1">
        <v>0</v>
      </c>
      <c r="H170" s="1">
        <v>0</v>
      </c>
      <c r="I170" s="1">
        <f t="shared" si="7"/>
        <v>999999</v>
      </c>
      <c r="J170" s="1">
        <v>90189</v>
      </c>
      <c r="K170" s="1">
        <v>100506</v>
      </c>
      <c r="L170" s="1">
        <f t="shared" si="5"/>
        <v>0</v>
      </c>
      <c r="M170" s="1">
        <f t="shared" si="6"/>
        <v>11.44</v>
      </c>
      <c r="N170" s="1">
        <v>3658.314453125</v>
      </c>
      <c r="O170" s="1">
        <v>51.196697235107422</v>
      </c>
    </row>
    <row r="171" spans="1:15" hidden="1" x14ac:dyDescent="0.3">
      <c r="A171" s="1">
        <v>170</v>
      </c>
      <c r="B171" s="1" t="s">
        <v>514</v>
      </c>
      <c r="C171" s="1" t="s">
        <v>515</v>
      </c>
      <c r="D171" s="1" t="s">
        <v>516</v>
      </c>
      <c r="E171" s="1">
        <v>250</v>
      </c>
      <c r="F171" s="1">
        <v>4</v>
      </c>
      <c r="G171" s="1">
        <v>0</v>
      </c>
      <c r="H171" s="1">
        <v>0</v>
      </c>
      <c r="I171" s="1">
        <f t="shared" si="7"/>
        <v>999999</v>
      </c>
      <c r="J171" s="1">
        <v>77383</v>
      </c>
      <c r="K171" s="1">
        <v>98181</v>
      </c>
      <c r="L171" s="1">
        <f t="shared" si="5"/>
        <v>0</v>
      </c>
      <c r="M171" s="1">
        <f t="shared" si="6"/>
        <v>26.88</v>
      </c>
      <c r="N171" s="1">
        <v>3635.770263671875</v>
      </c>
      <c r="O171" s="1">
        <v>52.500438690185547</v>
      </c>
    </row>
    <row r="172" spans="1:15" hidden="1" x14ac:dyDescent="0.3">
      <c r="A172" s="1">
        <v>171</v>
      </c>
      <c r="B172" s="1" t="s">
        <v>517</v>
      </c>
      <c r="C172" s="1" t="s">
        <v>518</v>
      </c>
      <c r="D172" s="1" t="s">
        <v>519</v>
      </c>
      <c r="E172" s="1">
        <v>500</v>
      </c>
      <c r="F172" s="1">
        <v>4</v>
      </c>
      <c r="G172" s="1">
        <v>0</v>
      </c>
      <c r="H172" s="1">
        <v>0</v>
      </c>
      <c r="I172" s="1">
        <f t="shared" si="7"/>
        <v>999999</v>
      </c>
      <c r="J172" s="1">
        <v>268276</v>
      </c>
      <c r="K172" s="1">
        <v>420757</v>
      </c>
      <c r="L172" s="1">
        <f t="shared" si="5"/>
        <v>0</v>
      </c>
      <c r="M172" s="1">
        <f t="shared" si="6"/>
        <v>56.84</v>
      </c>
      <c r="N172" s="1">
        <v>3615.79931640625</v>
      </c>
      <c r="O172" s="1">
        <v>603.644775390625</v>
      </c>
    </row>
    <row r="173" spans="1:15" hidden="1" x14ac:dyDescent="0.3">
      <c r="A173" s="1">
        <v>172</v>
      </c>
      <c r="B173" s="1" t="s">
        <v>520</v>
      </c>
      <c r="C173" s="1" t="s">
        <v>521</v>
      </c>
      <c r="D173" s="1" t="s">
        <v>522</v>
      </c>
      <c r="E173" s="1">
        <v>500</v>
      </c>
      <c r="F173" s="1">
        <v>4</v>
      </c>
      <c r="G173" s="1">
        <v>0</v>
      </c>
      <c r="H173" s="1">
        <v>0</v>
      </c>
      <c r="I173" s="1">
        <f t="shared" si="7"/>
        <v>999999</v>
      </c>
      <c r="J173" s="1">
        <v>262032</v>
      </c>
      <c r="K173" s="1">
        <v>360720</v>
      </c>
      <c r="L173" s="1">
        <f t="shared" si="5"/>
        <v>0</v>
      </c>
      <c r="M173" s="1">
        <f t="shared" si="6"/>
        <v>37.659999999999997</v>
      </c>
      <c r="N173" s="1">
        <v>3634.69970703125</v>
      </c>
      <c r="O173" s="1">
        <v>607.765380859375</v>
      </c>
    </row>
    <row r="174" spans="1:15" hidden="1" x14ac:dyDescent="0.3">
      <c r="A174" s="1">
        <v>173</v>
      </c>
      <c r="B174" s="1" t="s">
        <v>523</v>
      </c>
      <c r="C174" s="1" t="s">
        <v>524</v>
      </c>
      <c r="D174" s="1" t="s">
        <v>525</v>
      </c>
      <c r="E174" s="1">
        <v>500</v>
      </c>
      <c r="F174" s="1">
        <v>4</v>
      </c>
      <c r="G174" s="1">
        <v>0</v>
      </c>
      <c r="H174" s="1">
        <v>0</v>
      </c>
      <c r="I174" s="1">
        <f t="shared" si="7"/>
        <v>999999</v>
      </c>
      <c r="J174" s="1">
        <v>254797</v>
      </c>
      <c r="K174" s="1">
        <v>370552</v>
      </c>
      <c r="L174" s="1">
        <f t="shared" si="5"/>
        <v>0</v>
      </c>
      <c r="M174" s="1">
        <f t="shared" si="6"/>
        <v>45.43</v>
      </c>
      <c r="N174" s="1">
        <v>3625.919921875</v>
      </c>
      <c r="O174" s="1">
        <v>602.37530517578125</v>
      </c>
    </row>
    <row r="175" spans="1:15" hidden="1" x14ac:dyDescent="0.3">
      <c r="A175" s="1">
        <v>174</v>
      </c>
      <c r="B175" s="1" t="s">
        <v>526</v>
      </c>
      <c r="C175" s="1" t="s">
        <v>527</v>
      </c>
      <c r="D175" s="1" t="s">
        <v>528</v>
      </c>
      <c r="E175" s="1">
        <v>500</v>
      </c>
      <c r="F175" s="1">
        <v>4</v>
      </c>
      <c r="G175" s="1">
        <v>0</v>
      </c>
      <c r="H175" s="1">
        <v>0</v>
      </c>
      <c r="I175" s="1">
        <f t="shared" si="7"/>
        <v>999999</v>
      </c>
      <c r="J175" s="1">
        <v>263507</v>
      </c>
      <c r="K175" s="1">
        <v>413781</v>
      </c>
      <c r="L175" s="1">
        <f t="shared" si="5"/>
        <v>0</v>
      </c>
      <c r="M175" s="1">
        <f t="shared" si="6"/>
        <v>57.03</v>
      </c>
      <c r="N175" s="1">
        <v>3646.293701171875</v>
      </c>
      <c r="O175" s="1">
        <v>603.271484375</v>
      </c>
    </row>
    <row r="176" spans="1:15" hidden="1" x14ac:dyDescent="0.3">
      <c r="A176" s="1">
        <v>175</v>
      </c>
      <c r="B176" s="1" t="s">
        <v>529</v>
      </c>
      <c r="C176" s="1" t="s">
        <v>530</v>
      </c>
      <c r="D176" s="1" t="s">
        <v>531</v>
      </c>
      <c r="E176" s="1">
        <v>500</v>
      </c>
      <c r="F176" s="1">
        <v>4</v>
      </c>
      <c r="G176" s="1">
        <v>0</v>
      </c>
      <c r="H176" s="1">
        <v>0</v>
      </c>
      <c r="I176" s="1">
        <f t="shared" si="7"/>
        <v>999999</v>
      </c>
      <c r="J176" s="1">
        <v>292456</v>
      </c>
      <c r="K176" s="1">
        <v>371894</v>
      </c>
      <c r="L176" s="1">
        <f t="shared" si="5"/>
        <v>0</v>
      </c>
      <c r="M176" s="1">
        <f t="shared" si="6"/>
        <v>27.16</v>
      </c>
      <c r="N176" s="1">
        <v>3643.849365234375</v>
      </c>
      <c r="O176" s="1">
        <v>602.9349365234375</v>
      </c>
    </row>
    <row r="177" spans="1:15" hidden="1" x14ac:dyDescent="0.3">
      <c r="A177" s="1">
        <v>176</v>
      </c>
      <c r="B177" s="1" t="s">
        <v>532</v>
      </c>
      <c r="C177" s="1" t="s">
        <v>533</v>
      </c>
      <c r="D177" s="1" t="s">
        <v>534</v>
      </c>
      <c r="E177" s="1">
        <v>500</v>
      </c>
      <c r="F177" s="1">
        <v>4</v>
      </c>
      <c r="G177" s="1">
        <v>0</v>
      </c>
      <c r="H177" s="1">
        <v>0</v>
      </c>
      <c r="I177" s="1">
        <f t="shared" si="7"/>
        <v>999999</v>
      </c>
      <c r="J177" s="1">
        <v>298383</v>
      </c>
      <c r="K177" s="1">
        <v>396849</v>
      </c>
      <c r="L177" s="1">
        <f t="shared" si="5"/>
        <v>0</v>
      </c>
      <c r="M177" s="1">
        <f t="shared" si="6"/>
        <v>33</v>
      </c>
      <c r="N177" s="1">
        <v>3643.698486328125</v>
      </c>
      <c r="O177" s="1">
        <v>605.33746337890625</v>
      </c>
    </row>
    <row r="178" spans="1:15" hidden="1" x14ac:dyDescent="0.3">
      <c r="A178" s="1">
        <v>177</v>
      </c>
      <c r="B178" s="1" t="s">
        <v>535</v>
      </c>
      <c r="C178" s="1" t="s">
        <v>536</v>
      </c>
      <c r="D178" s="1" t="s">
        <v>537</v>
      </c>
      <c r="E178" s="1">
        <v>500</v>
      </c>
      <c r="F178" s="1">
        <v>4</v>
      </c>
      <c r="G178" s="1">
        <v>0</v>
      </c>
      <c r="H178" s="1">
        <v>0</v>
      </c>
      <c r="I178" s="1">
        <f t="shared" si="7"/>
        <v>999999</v>
      </c>
      <c r="J178" s="1">
        <v>271863</v>
      </c>
      <c r="K178" s="1">
        <v>367200</v>
      </c>
      <c r="L178" s="1">
        <f t="shared" si="5"/>
        <v>0</v>
      </c>
      <c r="M178" s="1">
        <f t="shared" si="6"/>
        <v>35.07</v>
      </c>
      <c r="N178" s="1">
        <v>3617.16015625</v>
      </c>
      <c r="O178" s="1">
        <v>608.35162353515625</v>
      </c>
    </row>
    <row r="179" spans="1:15" hidden="1" x14ac:dyDescent="0.3">
      <c r="A179" s="1">
        <v>178</v>
      </c>
      <c r="B179" s="1" t="s">
        <v>538</v>
      </c>
      <c r="C179" s="1" t="s">
        <v>539</v>
      </c>
      <c r="D179" s="1" t="s">
        <v>540</v>
      </c>
      <c r="E179" s="1">
        <v>500</v>
      </c>
      <c r="F179" s="1">
        <v>4</v>
      </c>
      <c r="G179" s="1">
        <v>0</v>
      </c>
      <c r="H179" s="1">
        <v>0</v>
      </c>
      <c r="I179" s="1">
        <f t="shared" si="7"/>
        <v>999999</v>
      </c>
      <c r="J179" s="1">
        <v>275132</v>
      </c>
      <c r="K179" s="1">
        <v>382788</v>
      </c>
      <c r="L179" s="1">
        <f t="shared" si="5"/>
        <v>0</v>
      </c>
      <c r="M179" s="1">
        <f t="shared" si="6"/>
        <v>39.130000000000003</v>
      </c>
      <c r="N179" s="1">
        <v>3641.209228515625</v>
      </c>
      <c r="O179" s="1">
        <v>604.37408447265625</v>
      </c>
    </row>
    <row r="180" spans="1:15" hidden="1" x14ac:dyDescent="0.3">
      <c r="A180" s="1">
        <v>179</v>
      </c>
      <c r="B180" s="1" t="s">
        <v>541</v>
      </c>
      <c r="C180" s="1" t="s">
        <v>542</v>
      </c>
      <c r="D180" s="1" t="s">
        <v>543</v>
      </c>
      <c r="E180" s="1">
        <v>500</v>
      </c>
      <c r="F180" s="1">
        <v>4</v>
      </c>
      <c r="G180" s="1">
        <v>0</v>
      </c>
      <c r="H180" s="1">
        <v>0</v>
      </c>
      <c r="I180" s="1">
        <f t="shared" si="7"/>
        <v>999999</v>
      </c>
      <c r="J180" s="1">
        <v>275066</v>
      </c>
      <c r="K180" s="1">
        <v>385187</v>
      </c>
      <c r="L180" s="1">
        <f t="shared" si="5"/>
        <v>0</v>
      </c>
      <c r="M180" s="1">
        <f t="shared" si="6"/>
        <v>40.03</v>
      </c>
      <c r="N180" s="1">
        <v>3616.2998046875</v>
      </c>
      <c r="O180" s="1">
        <v>608.4302978515625</v>
      </c>
    </row>
    <row r="181" spans="1:15" hidden="1" x14ac:dyDescent="0.3">
      <c r="A181" s="1">
        <v>180</v>
      </c>
      <c r="B181" s="1" t="s">
        <v>544</v>
      </c>
      <c r="C181" s="1" t="s">
        <v>545</v>
      </c>
      <c r="D181" s="1" t="s">
        <v>546</v>
      </c>
      <c r="E181" s="1">
        <v>500</v>
      </c>
      <c r="F181" s="1">
        <v>4</v>
      </c>
      <c r="G181" s="1">
        <v>0</v>
      </c>
      <c r="H181" s="1">
        <v>0</v>
      </c>
      <c r="I181" s="1">
        <f t="shared" si="7"/>
        <v>999999</v>
      </c>
      <c r="J181" s="1">
        <v>278212</v>
      </c>
      <c r="K181" s="1">
        <v>364206</v>
      </c>
      <c r="L181" s="1">
        <f t="shared" si="5"/>
        <v>0</v>
      </c>
      <c r="M181" s="1">
        <f t="shared" si="6"/>
        <v>30.91</v>
      </c>
      <c r="N181" s="1">
        <v>3612.29150390625</v>
      </c>
      <c r="O181" s="1">
        <v>603.25567626953125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78"/>
  <sheetViews>
    <sheetView tabSelected="1" topLeftCell="A171" workbookViewId="0">
      <selection activeCell="B196" sqref="B196"/>
    </sheetView>
  </sheetViews>
  <sheetFormatPr defaultColWidth="9" defaultRowHeight="15.6" x14ac:dyDescent="0.3"/>
  <cols>
    <col min="1" max="2" width="3.8984375" style="1" bestFit="1" customWidth="1"/>
    <col min="3" max="3" width="3.8984375" style="1" customWidth="1"/>
    <col min="4" max="4" width="9" style="1" bestFit="1" customWidth="1"/>
    <col min="5" max="5" width="9" style="1"/>
    <col min="6" max="6" width="8.5" style="1" bestFit="1" customWidth="1"/>
    <col min="7" max="7" width="11.19921875" style="1" bestFit="1" customWidth="1"/>
    <col min="8" max="8" width="10.59765625" style="1" bestFit="1" customWidth="1"/>
    <col min="9" max="9" width="11.19921875" style="1" bestFit="1" customWidth="1"/>
    <col min="10" max="10" width="10.59765625" style="1" bestFit="1" customWidth="1"/>
    <col min="11" max="11" width="18" style="1" hidden="1" customWidth="1"/>
    <col min="12" max="12" width="16.59765625" style="1" hidden="1" customWidth="1"/>
    <col min="13" max="13" width="14.3984375" style="1" hidden="1" customWidth="1"/>
    <col min="14" max="14" width="13" style="1" hidden="1" customWidth="1"/>
    <col min="15" max="15" width="0" style="1" hidden="1" customWidth="1"/>
    <col min="16" max="16" width="10" style="1" bestFit="1" customWidth="1"/>
    <col min="17" max="19" width="6.8984375" style="1" hidden="1" customWidth="1"/>
    <col min="20" max="20" width="0" style="1" hidden="1" customWidth="1"/>
    <col min="21" max="21" width="4.3984375" style="1" hidden="1" customWidth="1"/>
    <col min="22" max="22" width="3.8984375" style="1" hidden="1" customWidth="1"/>
    <col min="23" max="23" width="3.59765625" style="1" hidden="1" customWidth="1"/>
    <col min="24" max="24" width="11.59765625" style="1" hidden="1" customWidth="1"/>
    <col min="25" max="25" width="14.19921875" style="1" hidden="1" customWidth="1"/>
    <col min="26" max="26" width="10.09765625" style="1" hidden="1" customWidth="1"/>
    <col min="27" max="27" width="12.09765625" style="1" hidden="1" customWidth="1"/>
    <col min="28" max="28" width="13.19921875" style="1" hidden="1" customWidth="1"/>
    <col min="29" max="29" width="12.09765625" style="1" hidden="1" customWidth="1"/>
    <col min="30" max="30" width="13.19921875" style="1" hidden="1" customWidth="1"/>
    <col min="31" max="31" width="0" style="1" hidden="1" customWidth="1"/>
    <col min="32" max="16384" width="9" style="1"/>
  </cols>
  <sheetData>
    <row r="1" spans="1:31" x14ac:dyDescent="0.3">
      <c r="A1" s="1" t="s">
        <v>549</v>
      </c>
      <c r="B1" s="1" t="s">
        <v>550</v>
      </c>
      <c r="C1" s="1" t="s">
        <v>551</v>
      </c>
      <c r="D1" s="1" t="s">
        <v>552</v>
      </c>
      <c r="E1" s="1" t="s">
        <v>553</v>
      </c>
      <c r="F1" s="1" t="s">
        <v>0</v>
      </c>
      <c r="G1" s="1" t="s">
        <v>5</v>
      </c>
      <c r="H1" s="1" t="s">
        <v>547</v>
      </c>
      <c r="I1" s="1" t="s">
        <v>6</v>
      </c>
      <c r="J1" s="1" t="s">
        <v>548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559</v>
      </c>
      <c r="P1" s="1" t="s">
        <v>558</v>
      </c>
      <c r="Y1" s="1" t="s">
        <v>563</v>
      </c>
      <c r="Z1" s="1" t="s">
        <v>564</v>
      </c>
      <c r="AA1" s="1" t="s">
        <v>565</v>
      </c>
    </row>
    <row r="2" spans="1:31" x14ac:dyDescent="0.3">
      <c r="A2" s="1">
        <f>Sheet1!A2</f>
        <v>1</v>
      </c>
      <c r="B2" s="1">
        <f>Sheet1!E2</f>
        <v>10</v>
      </c>
      <c r="C2" s="1">
        <f>Sheet1!F2</f>
        <v>2</v>
      </c>
      <c r="D2" s="1">
        <f t="shared" ref="D2:D33" si="0">P2</f>
        <v>630</v>
      </c>
      <c r="E2" s="1">
        <f>IF(Sheet1!G2&lt;100,ROUND(Sheet1!G2,2),ROUND(Sheet1!G2,0))</f>
        <v>0.03</v>
      </c>
      <c r="F2" s="1">
        <f>Sheet1!H2</f>
        <v>0</v>
      </c>
      <c r="G2" s="1">
        <f>IF(Sheet1!N2&lt;100,ROUND(Sheet1!N2,2),ROUND(Sheet1!N2,0))</f>
        <v>0.62</v>
      </c>
      <c r="H2" s="1">
        <f t="shared" ref="H2:H33" si="1">ROUND(100*(R2-P2)/P2,2)</f>
        <v>0</v>
      </c>
      <c r="I2" s="1">
        <f>IF(Sheet1!O2&lt;100,ROUND(Sheet1!O2,3),ROUND(Sheet1!O2,0))</f>
        <v>2.573</v>
      </c>
      <c r="J2" s="1">
        <f t="shared" ref="J2:J33" si="2">ROUND(100*(S2-P2)/P2,2)</f>
        <v>46.35</v>
      </c>
      <c r="K2" s="1">
        <f>Sheet1!J2</f>
        <v>630</v>
      </c>
      <c r="L2" s="1">
        <f>Sheet1!K2</f>
        <v>922</v>
      </c>
      <c r="M2" s="1">
        <f>Sheet1!L2</f>
        <v>0</v>
      </c>
      <c r="N2" s="1">
        <f>Sheet1!M2</f>
        <v>46.35</v>
      </c>
      <c r="P2" s="1">
        <f t="shared" ref="P2:P33" si="3">SMALL(Q2:S2,1)</f>
        <v>630</v>
      </c>
      <c r="Q2" s="1">
        <f>IF(Sheet1!I2&lt;&gt;0,Sheet1!I2,100000000)</f>
        <v>630</v>
      </c>
      <c r="R2" s="1">
        <f>IF(Sheet1!J2&lt;&gt;0,Sheet1!J2,100000000)</f>
        <v>630</v>
      </c>
      <c r="S2" s="1">
        <f>IF(Sheet1!K2&lt;&gt;0,Sheet1!K2,100000000)</f>
        <v>922</v>
      </c>
      <c r="X2" s="1">
        <f>Tabela4[[#This Row],[Msol]]</f>
        <v>630</v>
      </c>
      <c r="Y2" s="6">
        <f>IF(Tabela4[[#This Row],[T_R]]&gt;0,Tabela4[[#This Row],[GAP]],1000)</f>
        <v>0</v>
      </c>
      <c r="Z2" s="6">
        <f>IF(Tabela4[[#This Row],[Time_H]]&gt;0,Tabela4[[#This Row],[RPD_H]],1000)</f>
        <v>0</v>
      </c>
      <c r="AA2" s="6">
        <f>IF(Tabela4[[#This Row],[Time_G]]&gt;0,Tabela4[[#This Row],[RPD_G]],1000)</f>
        <v>46.35</v>
      </c>
      <c r="AC2" s="6">
        <f>IF(Y2&lt;1000,($X2+$X2*Y2/100)*100/$X2 -100,150)</f>
        <v>0</v>
      </c>
      <c r="AD2" s="6">
        <f t="shared" ref="AD2:AE2" si="4">IF(Z2&lt;1000,($X2+$X2*Z2/100)*100/$X2 -100,150)</f>
        <v>0</v>
      </c>
      <c r="AE2" s="6">
        <f t="shared" si="4"/>
        <v>46.349999999999994</v>
      </c>
    </row>
    <row r="3" spans="1:31" x14ac:dyDescent="0.3">
      <c r="A3" s="1">
        <f>Sheet1!A3</f>
        <v>2</v>
      </c>
      <c r="B3" s="1">
        <f>Sheet1!E3</f>
        <v>10</v>
      </c>
      <c r="C3" s="1">
        <f>Sheet1!F3</f>
        <v>2</v>
      </c>
      <c r="D3" s="1">
        <f t="shared" si="0"/>
        <v>716</v>
      </c>
      <c r="E3" s="1">
        <f>IF(Sheet1!G3&lt;100,ROUND(Sheet1!G3,2),ROUND(Sheet1!G3,0))</f>
        <v>0.03</v>
      </c>
      <c r="F3" s="1">
        <f>Sheet1!H3</f>
        <v>0</v>
      </c>
      <c r="G3" s="1">
        <f>IF(Sheet1!N3&lt;100,ROUND(Sheet1!N3,2),ROUND(Sheet1!N3,0))</f>
        <v>0.03</v>
      </c>
      <c r="H3" s="1">
        <f t="shared" si="1"/>
        <v>32.68</v>
      </c>
      <c r="I3" s="1">
        <f>IF(Sheet1!O3&lt;100,ROUND(Sheet1!O3,3),ROUND(Sheet1!O3,0))</f>
        <v>1E-3</v>
      </c>
      <c r="J3" s="1">
        <f t="shared" si="2"/>
        <v>131.84</v>
      </c>
      <c r="K3" s="1">
        <f>Sheet1!J3</f>
        <v>950</v>
      </c>
      <c r="L3" s="1">
        <f>Sheet1!K3</f>
        <v>1660</v>
      </c>
      <c r="M3" s="1">
        <f>Sheet1!L3</f>
        <v>32.68</v>
      </c>
      <c r="N3" s="1">
        <f>Sheet1!M3</f>
        <v>132</v>
      </c>
      <c r="P3" s="1">
        <f t="shared" si="3"/>
        <v>716</v>
      </c>
      <c r="Q3" s="1">
        <f>IF(Sheet1!I3&lt;&gt;0,Sheet1!I3,100000000)</f>
        <v>716</v>
      </c>
      <c r="R3" s="1">
        <f>IF(Sheet1!J3&lt;&gt;0,Sheet1!J3,100000000)</f>
        <v>950</v>
      </c>
      <c r="S3" s="1">
        <f>IF(Sheet1!K3&lt;&gt;0,Sheet1!K3,100000000)</f>
        <v>1660</v>
      </c>
      <c r="X3" s="1">
        <f>Tabela4[[#This Row],[Msol]]</f>
        <v>716</v>
      </c>
      <c r="Y3" s="6">
        <f>IF(Tabela4[[#This Row],[T_R]]&gt;0,Tabela4[[#This Row],[GAP]],1000)</f>
        <v>0</v>
      </c>
      <c r="Z3" s="6">
        <f>IF(Tabela4[[#This Row],[Time_H]]&gt;0,Tabela4[[#This Row],[RPD_H]],1000)</f>
        <v>32.68</v>
      </c>
      <c r="AA3" s="6">
        <f>IF(Tabela4[[#This Row],[Time_G]]&gt;0,Tabela4[[#This Row],[RPD_G]],1000)</f>
        <v>131.84</v>
      </c>
      <c r="AC3" s="6">
        <f t="shared" ref="AC3:AC66" si="5">IF(Y3&lt;1000,($X3+$X3*Y3/100)*100/$X3 -100,150)</f>
        <v>0</v>
      </c>
      <c r="AD3" s="6">
        <f t="shared" ref="AD3:AD66" si="6">IF(Z3&lt;1000,($X3+$X3*Z3/100)*100/$X3 -100,150)</f>
        <v>32.679999999999978</v>
      </c>
      <c r="AE3" s="6">
        <f t="shared" ref="AE3:AE66" si="7">IF(AA3&lt;1000,($X3+$X3*AA3/100)*100/$X3 -100,150)</f>
        <v>131.84</v>
      </c>
    </row>
    <row r="4" spans="1:31" x14ac:dyDescent="0.3">
      <c r="A4" s="1">
        <f>Sheet1!A4</f>
        <v>3</v>
      </c>
      <c r="B4" s="1">
        <f>Sheet1!E4</f>
        <v>10</v>
      </c>
      <c r="C4" s="1">
        <f>Sheet1!F4</f>
        <v>2</v>
      </c>
      <c r="D4" s="1">
        <f t="shared" si="0"/>
        <v>828</v>
      </c>
      <c r="E4" s="1">
        <f>IF(Sheet1!G4&lt;100,ROUND(Sheet1!G4,2),ROUND(Sheet1!G4,0))</f>
        <v>0.02</v>
      </c>
      <c r="F4" s="1">
        <f>Sheet1!H4</f>
        <v>0</v>
      </c>
      <c r="G4" s="1">
        <f>IF(Sheet1!N4&lt;100,ROUND(Sheet1!N4,2),ROUND(Sheet1!N4,0))</f>
        <v>0.03</v>
      </c>
      <c r="H4" s="1">
        <f t="shared" si="1"/>
        <v>19.809999999999999</v>
      </c>
      <c r="I4" s="1">
        <f>IF(Sheet1!O4&lt;100,ROUND(Sheet1!O4,3),ROUND(Sheet1!O4,0))</f>
        <v>1E-3</v>
      </c>
      <c r="J4" s="1">
        <f t="shared" si="2"/>
        <v>26.57</v>
      </c>
      <c r="K4" s="1">
        <f>Sheet1!J4</f>
        <v>992</v>
      </c>
      <c r="L4" s="1">
        <f>Sheet1!K4</f>
        <v>1048</v>
      </c>
      <c r="M4" s="1">
        <f>Sheet1!L4</f>
        <v>19.809999999999999</v>
      </c>
      <c r="N4" s="1">
        <f>Sheet1!M4</f>
        <v>26.57</v>
      </c>
      <c r="P4" s="1">
        <f t="shared" si="3"/>
        <v>828</v>
      </c>
      <c r="Q4" s="1">
        <f>IF(Sheet1!I4&lt;&gt;0,Sheet1!I4,100000000)</f>
        <v>828</v>
      </c>
      <c r="R4" s="1">
        <f>IF(Sheet1!J4&lt;&gt;0,Sheet1!J4,100000000)</f>
        <v>992</v>
      </c>
      <c r="S4" s="1">
        <f>IF(Sheet1!K4&lt;&gt;0,Sheet1!K4,100000000)</f>
        <v>1048</v>
      </c>
      <c r="X4" s="1">
        <f>Tabela4[[#This Row],[Msol]]</f>
        <v>828</v>
      </c>
      <c r="Y4" s="6">
        <f>IF(Tabela4[[#This Row],[T_R]]&gt;0,Tabela4[[#This Row],[GAP]],1000)</f>
        <v>0</v>
      </c>
      <c r="Z4" s="6">
        <f>IF(Tabela4[[#This Row],[Time_H]]&gt;0,Tabela4[[#This Row],[RPD_H]],1000)</f>
        <v>19.809999999999999</v>
      </c>
      <c r="AA4" s="6">
        <f>IF(Tabela4[[#This Row],[Time_G]]&gt;0,Tabela4[[#This Row],[RPD_G]],1000)</f>
        <v>26.57</v>
      </c>
      <c r="AC4" s="6">
        <f t="shared" si="5"/>
        <v>0</v>
      </c>
      <c r="AD4" s="6">
        <f t="shared" si="6"/>
        <v>19.809999999999988</v>
      </c>
      <c r="AE4" s="6">
        <f t="shared" si="7"/>
        <v>26.570000000000007</v>
      </c>
    </row>
    <row r="5" spans="1:31" x14ac:dyDescent="0.3">
      <c r="A5" s="1">
        <f>Sheet1!A5</f>
        <v>4</v>
      </c>
      <c r="B5" s="1">
        <f>Sheet1!E5</f>
        <v>10</v>
      </c>
      <c r="C5" s="1">
        <f>Sheet1!F5</f>
        <v>2</v>
      </c>
      <c r="D5" s="1">
        <f t="shared" si="0"/>
        <v>1000</v>
      </c>
      <c r="E5" s="1">
        <f>IF(Sheet1!G5&lt;100,ROUND(Sheet1!G5,2),ROUND(Sheet1!G5,0))</f>
        <v>0.23</v>
      </c>
      <c r="F5" s="1">
        <f>Sheet1!H5</f>
        <v>0</v>
      </c>
      <c r="G5" s="1">
        <f>IF(Sheet1!N5&lt;100,ROUND(Sheet1!N5,2),ROUND(Sheet1!N5,0))</f>
        <v>0.03</v>
      </c>
      <c r="H5" s="1">
        <f t="shared" si="1"/>
        <v>13.8</v>
      </c>
      <c r="I5" s="1">
        <f>IF(Sheet1!O5&lt;100,ROUND(Sheet1!O5,3),ROUND(Sheet1!O5,0))</f>
        <v>1E-3</v>
      </c>
      <c r="J5" s="1">
        <f t="shared" si="2"/>
        <v>94.8</v>
      </c>
      <c r="K5" s="1">
        <f>Sheet1!J5</f>
        <v>1138</v>
      </c>
      <c r="L5" s="1">
        <f>Sheet1!K5</f>
        <v>1948</v>
      </c>
      <c r="M5" s="1">
        <f>Sheet1!L5</f>
        <v>13.8</v>
      </c>
      <c r="N5" s="1">
        <f>Sheet1!M5</f>
        <v>94.8</v>
      </c>
      <c r="P5" s="1">
        <f t="shared" si="3"/>
        <v>1000</v>
      </c>
      <c r="Q5" s="1">
        <f>IF(Sheet1!I5&lt;&gt;0,Sheet1!I5,100000000)</f>
        <v>1000</v>
      </c>
      <c r="R5" s="1">
        <f>IF(Sheet1!J5&lt;&gt;0,Sheet1!J5,100000000)</f>
        <v>1138</v>
      </c>
      <c r="S5" s="1">
        <f>IF(Sheet1!K5&lt;&gt;0,Sheet1!K5,100000000)</f>
        <v>1948</v>
      </c>
      <c r="X5" s="1">
        <f>Tabela4[[#This Row],[Msol]]</f>
        <v>1000</v>
      </c>
      <c r="Y5" s="6">
        <f>IF(Tabela4[[#This Row],[T_R]]&gt;0,Tabela4[[#This Row],[GAP]],1000)</f>
        <v>0</v>
      </c>
      <c r="Z5" s="6">
        <f>IF(Tabela4[[#This Row],[Time_H]]&gt;0,Tabela4[[#This Row],[RPD_H]],1000)</f>
        <v>13.8</v>
      </c>
      <c r="AA5" s="6">
        <f>IF(Tabela4[[#This Row],[Time_G]]&gt;0,Tabela4[[#This Row],[RPD_G]],1000)</f>
        <v>94.8</v>
      </c>
      <c r="AC5" s="6">
        <f t="shared" si="5"/>
        <v>0</v>
      </c>
      <c r="AD5" s="6">
        <f t="shared" si="6"/>
        <v>13.799999999999997</v>
      </c>
      <c r="AE5" s="6">
        <f t="shared" si="7"/>
        <v>94.800000000000011</v>
      </c>
    </row>
    <row r="6" spans="1:31" x14ac:dyDescent="0.3">
      <c r="A6" s="1">
        <f>Sheet1!A6</f>
        <v>5</v>
      </c>
      <c r="B6" s="1">
        <f>Sheet1!E6</f>
        <v>10</v>
      </c>
      <c r="C6" s="1">
        <f>Sheet1!F6</f>
        <v>2</v>
      </c>
      <c r="D6" s="1">
        <f t="shared" si="0"/>
        <v>836</v>
      </c>
      <c r="E6" s="1">
        <f>IF(Sheet1!G6&lt;100,ROUND(Sheet1!G6,2),ROUND(Sheet1!G6,0))</f>
        <v>0.39</v>
      </c>
      <c r="F6" s="1">
        <f>Sheet1!H6</f>
        <v>0</v>
      </c>
      <c r="G6" s="1">
        <f>IF(Sheet1!N6&lt;100,ROUND(Sheet1!N6,2),ROUND(Sheet1!N6,0))</f>
        <v>0.03</v>
      </c>
      <c r="H6" s="1">
        <f t="shared" si="1"/>
        <v>36.119999999999997</v>
      </c>
      <c r="I6" s="1">
        <f>IF(Sheet1!O6&lt;100,ROUND(Sheet1!O6,3),ROUND(Sheet1!O6,0))</f>
        <v>1E-3</v>
      </c>
      <c r="J6" s="1">
        <f t="shared" si="2"/>
        <v>103.83</v>
      </c>
      <c r="K6" s="1">
        <f>Sheet1!J6</f>
        <v>1138</v>
      </c>
      <c r="L6" s="1">
        <f>Sheet1!K6</f>
        <v>1704</v>
      </c>
      <c r="M6" s="1">
        <f>Sheet1!L6</f>
        <v>36.119999999999997</v>
      </c>
      <c r="N6" s="1">
        <f>Sheet1!M6</f>
        <v>104</v>
      </c>
      <c r="P6" s="1">
        <f t="shared" si="3"/>
        <v>836</v>
      </c>
      <c r="Q6" s="1">
        <f>IF(Sheet1!I6&lt;&gt;0,Sheet1!I6,100000000)</f>
        <v>836</v>
      </c>
      <c r="R6" s="1">
        <f>IF(Sheet1!J6&lt;&gt;0,Sheet1!J6,100000000)</f>
        <v>1138</v>
      </c>
      <c r="S6" s="1">
        <f>IF(Sheet1!K6&lt;&gt;0,Sheet1!K6,100000000)</f>
        <v>1704</v>
      </c>
      <c r="X6" s="1">
        <f>Tabela4[[#This Row],[Msol]]</f>
        <v>836</v>
      </c>
      <c r="Y6" s="6">
        <f>IF(Tabela4[[#This Row],[T_R]]&gt;0,Tabela4[[#This Row],[GAP]],1000)</f>
        <v>0</v>
      </c>
      <c r="Z6" s="6">
        <f>IF(Tabela4[[#This Row],[Time_H]]&gt;0,Tabela4[[#This Row],[RPD_H]],1000)</f>
        <v>36.119999999999997</v>
      </c>
      <c r="AA6" s="6">
        <f>IF(Tabela4[[#This Row],[Time_G]]&gt;0,Tabela4[[#This Row],[RPD_G]],1000)</f>
        <v>103.83</v>
      </c>
      <c r="AC6" s="6">
        <f t="shared" si="5"/>
        <v>0</v>
      </c>
      <c r="AD6" s="6">
        <f t="shared" si="6"/>
        <v>36.120000000000005</v>
      </c>
      <c r="AE6" s="6">
        <f t="shared" si="7"/>
        <v>103.83000000000001</v>
      </c>
    </row>
    <row r="7" spans="1:31" x14ac:dyDescent="0.3">
      <c r="A7" s="1">
        <f>Sheet1!A7</f>
        <v>6</v>
      </c>
      <c r="B7" s="1">
        <f>Sheet1!E7</f>
        <v>10</v>
      </c>
      <c r="C7" s="1">
        <f>Sheet1!F7</f>
        <v>2</v>
      </c>
      <c r="D7" s="1">
        <f t="shared" si="0"/>
        <v>1072</v>
      </c>
      <c r="E7" s="1">
        <f>IF(Sheet1!G7&lt;100,ROUND(Sheet1!G7,2),ROUND(Sheet1!G7,0))</f>
        <v>0.2</v>
      </c>
      <c r="F7" s="1">
        <f>Sheet1!H7</f>
        <v>0</v>
      </c>
      <c r="G7" s="1">
        <f>IF(Sheet1!N7&lt;100,ROUND(Sheet1!N7,2),ROUND(Sheet1!N7,0))</f>
        <v>0.03</v>
      </c>
      <c r="H7" s="1">
        <f t="shared" si="1"/>
        <v>33.86</v>
      </c>
      <c r="I7" s="1">
        <f>IF(Sheet1!O7&lt;100,ROUND(Sheet1!O7,3),ROUND(Sheet1!O7,0))</f>
        <v>1E-3</v>
      </c>
      <c r="J7" s="1">
        <f t="shared" si="2"/>
        <v>22.29</v>
      </c>
      <c r="K7" s="1">
        <f>Sheet1!J7</f>
        <v>1435</v>
      </c>
      <c r="L7" s="1">
        <f>Sheet1!K7</f>
        <v>1311</v>
      </c>
      <c r="M7" s="1">
        <f>Sheet1!L7</f>
        <v>33.86</v>
      </c>
      <c r="N7" s="1">
        <f>Sheet1!M7</f>
        <v>22.29</v>
      </c>
      <c r="P7" s="1">
        <f t="shared" si="3"/>
        <v>1072</v>
      </c>
      <c r="Q7" s="1">
        <f>IF(Sheet1!I7&lt;&gt;0,Sheet1!I7,100000000)</f>
        <v>1072</v>
      </c>
      <c r="R7" s="1">
        <f>IF(Sheet1!J7&lt;&gt;0,Sheet1!J7,100000000)</f>
        <v>1435</v>
      </c>
      <c r="S7" s="1">
        <f>IF(Sheet1!K7&lt;&gt;0,Sheet1!K7,100000000)</f>
        <v>1311</v>
      </c>
      <c r="X7" s="1">
        <f>Tabela4[[#This Row],[Msol]]</f>
        <v>1072</v>
      </c>
      <c r="Y7" s="6">
        <f>IF(Tabela4[[#This Row],[T_R]]&gt;0,Tabela4[[#This Row],[GAP]],1000)</f>
        <v>0</v>
      </c>
      <c r="Z7" s="6">
        <f>IF(Tabela4[[#This Row],[Time_H]]&gt;0,Tabela4[[#This Row],[RPD_H]],1000)</f>
        <v>33.86</v>
      </c>
      <c r="AA7" s="6">
        <f>IF(Tabela4[[#This Row],[Time_G]]&gt;0,Tabela4[[#This Row],[RPD_G]],1000)</f>
        <v>22.29</v>
      </c>
      <c r="AC7" s="6">
        <f t="shared" si="5"/>
        <v>0</v>
      </c>
      <c r="AD7" s="6">
        <f t="shared" si="6"/>
        <v>33.860000000000014</v>
      </c>
      <c r="AE7" s="6">
        <f t="shared" si="7"/>
        <v>22.289999999999978</v>
      </c>
    </row>
    <row r="8" spans="1:31" x14ac:dyDescent="0.3">
      <c r="A8" s="1">
        <f>Sheet1!A8</f>
        <v>7</v>
      </c>
      <c r="B8" s="1">
        <f>Sheet1!E8</f>
        <v>10</v>
      </c>
      <c r="C8" s="1">
        <f>Sheet1!F8</f>
        <v>2</v>
      </c>
      <c r="D8" s="1">
        <f t="shared" si="0"/>
        <v>978</v>
      </c>
      <c r="E8" s="1">
        <f>IF(Sheet1!G8&lt;100,ROUND(Sheet1!G8,2),ROUND(Sheet1!G8,0))</f>
        <v>0.03</v>
      </c>
      <c r="F8" s="1">
        <f>Sheet1!H8</f>
        <v>0</v>
      </c>
      <c r="G8" s="1">
        <f>IF(Sheet1!N8&lt;100,ROUND(Sheet1!N8,2),ROUND(Sheet1!N8,0))</f>
        <v>0.06</v>
      </c>
      <c r="H8" s="1">
        <f t="shared" si="1"/>
        <v>19.02</v>
      </c>
      <c r="I8" s="1">
        <f>IF(Sheet1!O8&lt;100,ROUND(Sheet1!O8,3),ROUND(Sheet1!O8,0))</f>
        <v>1E-3</v>
      </c>
      <c r="J8" s="1">
        <f t="shared" si="2"/>
        <v>32.520000000000003</v>
      </c>
      <c r="K8" s="1">
        <f>Sheet1!J8</f>
        <v>1164</v>
      </c>
      <c r="L8" s="1">
        <f>Sheet1!K8</f>
        <v>1296</v>
      </c>
      <c r="M8" s="1">
        <f>Sheet1!L8</f>
        <v>19.02</v>
      </c>
      <c r="N8" s="1">
        <f>Sheet1!M8</f>
        <v>32.520000000000003</v>
      </c>
      <c r="P8" s="1">
        <f t="shared" si="3"/>
        <v>978</v>
      </c>
      <c r="Q8" s="1">
        <f>IF(Sheet1!I8&lt;&gt;0,Sheet1!I8,100000000)</f>
        <v>978</v>
      </c>
      <c r="R8" s="1">
        <f>IF(Sheet1!J8&lt;&gt;0,Sheet1!J8,100000000)</f>
        <v>1164</v>
      </c>
      <c r="S8" s="1">
        <f>IF(Sheet1!K8&lt;&gt;0,Sheet1!K8,100000000)</f>
        <v>1296</v>
      </c>
      <c r="X8" s="1">
        <f>Tabela4[[#This Row],[Msol]]</f>
        <v>978</v>
      </c>
      <c r="Y8" s="6">
        <f>IF(Tabela4[[#This Row],[T_R]]&gt;0,Tabela4[[#This Row],[GAP]],1000)</f>
        <v>0</v>
      </c>
      <c r="Z8" s="6">
        <f>IF(Tabela4[[#This Row],[Time_H]]&gt;0,Tabela4[[#This Row],[RPD_H]],1000)</f>
        <v>19.02</v>
      </c>
      <c r="AA8" s="6">
        <f>IF(Tabela4[[#This Row],[Time_G]]&gt;0,Tabela4[[#This Row],[RPD_G]],1000)</f>
        <v>32.520000000000003</v>
      </c>
      <c r="AC8" s="6">
        <f t="shared" si="5"/>
        <v>0</v>
      </c>
      <c r="AD8" s="6">
        <f t="shared" si="6"/>
        <v>19.019999999999996</v>
      </c>
      <c r="AE8" s="6">
        <f t="shared" si="7"/>
        <v>32.52000000000001</v>
      </c>
    </row>
    <row r="9" spans="1:31" x14ac:dyDescent="0.3">
      <c r="A9" s="1">
        <f>Sheet1!A9</f>
        <v>8</v>
      </c>
      <c r="B9" s="1">
        <f>Sheet1!E9</f>
        <v>10</v>
      </c>
      <c r="C9" s="1">
        <f>Sheet1!F9</f>
        <v>2</v>
      </c>
      <c r="D9" s="1">
        <f t="shared" si="0"/>
        <v>412</v>
      </c>
      <c r="E9" s="1">
        <f>IF(Sheet1!G9&lt;100,ROUND(Sheet1!G9,2),ROUND(Sheet1!G9,0))</f>
        <v>0.37</v>
      </c>
      <c r="F9" s="1">
        <f>Sheet1!H9</f>
        <v>0</v>
      </c>
      <c r="G9" s="1">
        <f>IF(Sheet1!N9&lt;100,ROUND(Sheet1!N9,2),ROUND(Sheet1!N9,0))</f>
        <v>0.06</v>
      </c>
      <c r="H9" s="1">
        <f t="shared" si="1"/>
        <v>65.53</v>
      </c>
      <c r="I9" s="1">
        <f>IF(Sheet1!O9&lt;100,ROUND(Sheet1!O9,3),ROUND(Sheet1!O9,0))</f>
        <v>1E-3</v>
      </c>
      <c r="J9" s="1">
        <f t="shared" si="2"/>
        <v>72.33</v>
      </c>
      <c r="K9" s="1">
        <f>Sheet1!J9</f>
        <v>682</v>
      </c>
      <c r="L9" s="1">
        <f>Sheet1!K9</f>
        <v>710</v>
      </c>
      <c r="M9" s="1">
        <f>Sheet1!L9</f>
        <v>65.53</v>
      </c>
      <c r="N9" s="1">
        <f>Sheet1!M9</f>
        <v>72.33</v>
      </c>
      <c r="P9" s="1">
        <f t="shared" si="3"/>
        <v>412</v>
      </c>
      <c r="Q9" s="1">
        <f>IF(Sheet1!I9&lt;&gt;0,Sheet1!I9,100000000)</f>
        <v>412</v>
      </c>
      <c r="R9" s="1">
        <f>IF(Sheet1!J9&lt;&gt;0,Sheet1!J9,100000000)</f>
        <v>682</v>
      </c>
      <c r="S9" s="1">
        <f>IF(Sheet1!K9&lt;&gt;0,Sheet1!K9,100000000)</f>
        <v>710</v>
      </c>
      <c r="X9" s="1">
        <f>Tabela4[[#This Row],[Msol]]</f>
        <v>412</v>
      </c>
      <c r="Y9" s="6">
        <f>IF(Tabela4[[#This Row],[T_R]]&gt;0,Tabela4[[#This Row],[GAP]],1000)</f>
        <v>0</v>
      </c>
      <c r="Z9" s="6">
        <f>IF(Tabela4[[#This Row],[Time_H]]&gt;0,Tabela4[[#This Row],[RPD_H]],1000)</f>
        <v>65.53</v>
      </c>
      <c r="AA9" s="6">
        <f>IF(Tabela4[[#This Row],[Time_G]]&gt;0,Tabela4[[#This Row],[RPD_G]],1000)</f>
        <v>72.33</v>
      </c>
      <c r="AC9" s="6">
        <f t="shared" si="5"/>
        <v>0</v>
      </c>
      <c r="AD9" s="6">
        <f t="shared" si="6"/>
        <v>65.53</v>
      </c>
      <c r="AE9" s="6">
        <f t="shared" si="7"/>
        <v>72.329999999999984</v>
      </c>
    </row>
    <row r="10" spans="1:31" x14ac:dyDescent="0.3">
      <c r="A10" s="1">
        <f>Sheet1!A10</f>
        <v>9</v>
      </c>
      <c r="B10" s="1">
        <f>Sheet1!E10</f>
        <v>10</v>
      </c>
      <c r="C10" s="1">
        <f>Sheet1!F10</f>
        <v>2</v>
      </c>
      <c r="D10" s="1">
        <f t="shared" si="0"/>
        <v>714</v>
      </c>
      <c r="E10" s="1">
        <f>IF(Sheet1!G10&lt;100,ROUND(Sheet1!G10,2),ROUND(Sheet1!G10,0))</f>
        <v>0.05</v>
      </c>
      <c r="F10" s="1">
        <f>Sheet1!H10</f>
        <v>0</v>
      </c>
      <c r="G10" s="1">
        <f>IF(Sheet1!N10&lt;100,ROUND(Sheet1!N10,2),ROUND(Sheet1!N10,0))</f>
        <v>0.03</v>
      </c>
      <c r="H10" s="1">
        <f t="shared" si="1"/>
        <v>34.17</v>
      </c>
      <c r="I10" s="1">
        <f>IF(Sheet1!O10&lt;100,ROUND(Sheet1!O10,3),ROUND(Sheet1!O10,0))</f>
        <v>1E-3</v>
      </c>
      <c r="J10" s="1">
        <f t="shared" si="2"/>
        <v>34.590000000000003</v>
      </c>
      <c r="K10" s="1">
        <f>Sheet1!J10</f>
        <v>958</v>
      </c>
      <c r="L10" s="1">
        <f>Sheet1!K10</f>
        <v>961</v>
      </c>
      <c r="M10" s="1">
        <f>Sheet1!L10</f>
        <v>34.17</v>
      </c>
      <c r="N10" s="1">
        <f>Sheet1!M10</f>
        <v>34.590000000000003</v>
      </c>
      <c r="P10" s="1">
        <f t="shared" si="3"/>
        <v>714</v>
      </c>
      <c r="Q10" s="1">
        <f>IF(Sheet1!I10&lt;&gt;0,Sheet1!I10,100000000)</f>
        <v>714</v>
      </c>
      <c r="R10" s="1">
        <f>IF(Sheet1!J10&lt;&gt;0,Sheet1!J10,100000000)</f>
        <v>958</v>
      </c>
      <c r="S10" s="1">
        <f>IF(Sheet1!K10&lt;&gt;0,Sheet1!K10,100000000)</f>
        <v>961</v>
      </c>
      <c r="X10" s="1">
        <f>Tabela4[[#This Row],[Msol]]</f>
        <v>714</v>
      </c>
      <c r="Y10" s="6">
        <f>IF(Tabela4[[#This Row],[T_R]]&gt;0,Tabela4[[#This Row],[GAP]],1000)</f>
        <v>0</v>
      </c>
      <c r="Z10" s="6">
        <f>IF(Tabela4[[#This Row],[Time_H]]&gt;0,Tabela4[[#This Row],[RPD_H]],1000)</f>
        <v>34.17</v>
      </c>
      <c r="AA10" s="6">
        <f>IF(Tabela4[[#This Row],[Time_G]]&gt;0,Tabela4[[#This Row],[RPD_G]],1000)</f>
        <v>34.590000000000003</v>
      </c>
      <c r="AC10" s="6">
        <f t="shared" si="5"/>
        <v>0</v>
      </c>
      <c r="AD10" s="6">
        <f t="shared" si="6"/>
        <v>34.170000000000016</v>
      </c>
      <c r="AE10" s="6">
        <f t="shared" si="7"/>
        <v>34.590000000000003</v>
      </c>
    </row>
    <row r="11" spans="1:31" x14ac:dyDescent="0.3">
      <c r="A11" s="1">
        <f>Sheet1!A11</f>
        <v>10</v>
      </c>
      <c r="B11" s="1">
        <f>Sheet1!E11</f>
        <v>10</v>
      </c>
      <c r="C11" s="1">
        <f>Sheet1!F11</f>
        <v>2</v>
      </c>
      <c r="D11" s="1">
        <f t="shared" si="0"/>
        <v>508</v>
      </c>
      <c r="E11" s="1">
        <f>IF(Sheet1!G11&lt;100,ROUND(Sheet1!G11,2),ROUND(Sheet1!G11,0))</f>
        <v>0.5</v>
      </c>
      <c r="F11" s="1">
        <f>Sheet1!H11</f>
        <v>0</v>
      </c>
      <c r="G11" s="1">
        <f>IF(Sheet1!N11&lt;100,ROUND(Sheet1!N11,2),ROUND(Sheet1!N11,0))</f>
        <v>0.05</v>
      </c>
      <c r="H11" s="1">
        <f t="shared" si="1"/>
        <v>87.8</v>
      </c>
      <c r="I11" s="1">
        <f>IF(Sheet1!O11&lt;100,ROUND(Sheet1!O11,3),ROUND(Sheet1!O11,0))</f>
        <v>1E-3</v>
      </c>
      <c r="J11" s="1">
        <f t="shared" si="2"/>
        <v>104.33</v>
      </c>
      <c r="K11" s="1">
        <f>Sheet1!J11</f>
        <v>954</v>
      </c>
      <c r="L11" s="1">
        <f>Sheet1!K11</f>
        <v>1038</v>
      </c>
      <c r="M11" s="1">
        <f>Sheet1!L11</f>
        <v>87.8</v>
      </c>
      <c r="N11" s="1">
        <f>Sheet1!M11</f>
        <v>104</v>
      </c>
      <c r="P11" s="1">
        <f t="shared" si="3"/>
        <v>508</v>
      </c>
      <c r="Q11" s="1">
        <f>IF(Sheet1!I11&lt;&gt;0,Sheet1!I11,100000000)</f>
        <v>508</v>
      </c>
      <c r="R11" s="1">
        <f>IF(Sheet1!J11&lt;&gt;0,Sheet1!J11,100000000)</f>
        <v>954</v>
      </c>
      <c r="S11" s="1">
        <f>IF(Sheet1!K11&lt;&gt;0,Sheet1!K11,100000000)</f>
        <v>1038</v>
      </c>
      <c r="X11" s="1">
        <f>Tabela4[[#This Row],[Msol]]</f>
        <v>508</v>
      </c>
      <c r="Y11" s="6">
        <f>IF(Tabela4[[#This Row],[T_R]]&gt;0,Tabela4[[#This Row],[GAP]],1000)</f>
        <v>0</v>
      </c>
      <c r="Z11" s="6">
        <f>IF(Tabela4[[#This Row],[Time_H]]&gt;0,Tabela4[[#This Row],[RPD_H]],1000)</f>
        <v>87.8</v>
      </c>
      <c r="AA11" s="6">
        <f>IF(Tabela4[[#This Row],[Time_G]]&gt;0,Tabela4[[#This Row],[RPD_G]],1000)</f>
        <v>104.33</v>
      </c>
      <c r="AC11" s="6">
        <f t="shared" si="5"/>
        <v>0</v>
      </c>
      <c r="AD11" s="6">
        <f t="shared" si="6"/>
        <v>87.799999999999983</v>
      </c>
      <c r="AE11" s="6">
        <f t="shared" si="7"/>
        <v>104.33000000000001</v>
      </c>
    </row>
    <row r="12" spans="1:31" ht="15" customHeight="1" x14ac:dyDescent="0.3">
      <c r="A12" s="1">
        <f>Sheet1!A12</f>
        <v>11</v>
      </c>
      <c r="B12" s="1">
        <f>Sheet1!E12</f>
        <v>25</v>
      </c>
      <c r="C12" s="1">
        <f>Sheet1!F12</f>
        <v>2</v>
      </c>
      <c r="D12" s="1">
        <f t="shared" si="0"/>
        <v>2550</v>
      </c>
      <c r="E12" s="1">
        <f>IF(Sheet1!G12&lt;100,ROUND(Sheet1!G12,2),ROUND(Sheet1!G12,0))</f>
        <v>844</v>
      </c>
      <c r="F12" s="1">
        <f>Sheet1!H12</f>
        <v>0</v>
      </c>
      <c r="G12" s="1">
        <f>IF(Sheet1!N12&lt;100,ROUND(Sheet1!N12,2),ROUND(Sheet1!N12,0))</f>
        <v>0.69</v>
      </c>
      <c r="H12" s="1">
        <f t="shared" si="1"/>
        <v>40.549999999999997</v>
      </c>
      <c r="I12" s="1">
        <f>IF(Sheet1!O12&lt;100,ROUND(Sheet1!O12,3),ROUND(Sheet1!O12,0))</f>
        <v>1.4E-2</v>
      </c>
      <c r="J12" s="1">
        <f t="shared" si="2"/>
        <v>88.12</v>
      </c>
      <c r="K12" s="1">
        <f>Sheet1!J12</f>
        <v>3584</v>
      </c>
      <c r="L12" s="1">
        <f>Sheet1!K12</f>
        <v>4797</v>
      </c>
      <c r="M12" s="1">
        <f>Sheet1!L12</f>
        <v>40.549999999999997</v>
      </c>
      <c r="N12" s="1">
        <f>Sheet1!M12</f>
        <v>88.12</v>
      </c>
      <c r="P12" s="1">
        <f t="shared" si="3"/>
        <v>2550</v>
      </c>
      <c r="Q12" s="1">
        <f>IF(Sheet1!I12&lt;&gt;0,Sheet1!I12,100000000)</f>
        <v>2550</v>
      </c>
      <c r="R12" s="1">
        <f>IF(Sheet1!J12&lt;&gt;0,Sheet1!J12,100000000)</f>
        <v>3584</v>
      </c>
      <c r="S12" s="1">
        <f>IF(Sheet1!K12&lt;&gt;0,Sheet1!K12,100000000)</f>
        <v>4797</v>
      </c>
      <c r="U12" s="3"/>
      <c r="V12" s="3"/>
      <c r="W12" s="3"/>
      <c r="X12" s="1">
        <f>Tabela4[[#This Row],[Msol]]</f>
        <v>2550</v>
      </c>
      <c r="Y12" s="6">
        <f>IF(Tabela4[[#This Row],[T_R]]&gt;0,Tabela4[[#This Row],[GAP]],1000)</f>
        <v>0</v>
      </c>
      <c r="Z12" s="6">
        <f>IF(Tabela4[[#This Row],[Time_H]]&gt;0,Tabela4[[#This Row],[RPD_H]],1000)</f>
        <v>40.549999999999997</v>
      </c>
      <c r="AA12" s="6">
        <f>IF(Tabela4[[#This Row],[Time_G]]&gt;0,Tabela4[[#This Row],[RPD_G]],1000)</f>
        <v>88.12</v>
      </c>
      <c r="AB12" s="3"/>
      <c r="AC12" s="6">
        <f t="shared" si="5"/>
        <v>0</v>
      </c>
      <c r="AD12" s="6">
        <f t="shared" si="6"/>
        <v>40.550000000000011</v>
      </c>
      <c r="AE12" s="6">
        <f t="shared" si="7"/>
        <v>88.119999999999976</v>
      </c>
    </row>
    <row r="13" spans="1:31" ht="15" customHeight="1" x14ac:dyDescent="0.3">
      <c r="A13" s="1">
        <f>Sheet1!A13</f>
        <v>12</v>
      </c>
      <c r="B13" s="1">
        <f>Sheet1!E13</f>
        <v>25</v>
      </c>
      <c r="C13" s="1">
        <f>Sheet1!F13</f>
        <v>2</v>
      </c>
      <c r="D13" s="1">
        <f t="shared" si="0"/>
        <v>2542</v>
      </c>
      <c r="E13" s="1">
        <f>IF(Sheet1!G13&lt;100,ROUND(Sheet1!G13,2),ROUND(Sheet1!G13,0))</f>
        <v>352</v>
      </c>
      <c r="F13" s="1">
        <f>Sheet1!H13</f>
        <v>0</v>
      </c>
      <c r="G13" s="1">
        <f>IF(Sheet1!N13&lt;100,ROUND(Sheet1!N13,2),ROUND(Sheet1!N13,0))</f>
        <v>0.69</v>
      </c>
      <c r="H13" s="1">
        <f t="shared" si="1"/>
        <v>54.84</v>
      </c>
      <c r="I13" s="1">
        <f>IF(Sheet1!O13&lt;100,ROUND(Sheet1!O13,3),ROUND(Sheet1!O13,0))</f>
        <v>1.2999999999999999E-2</v>
      </c>
      <c r="J13" s="1">
        <f t="shared" si="2"/>
        <v>83.48</v>
      </c>
      <c r="K13" s="1">
        <f>Sheet1!J13</f>
        <v>3936</v>
      </c>
      <c r="L13" s="1">
        <f>Sheet1!K13</f>
        <v>4664</v>
      </c>
      <c r="M13" s="1">
        <f>Sheet1!L13</f>
        <v>54.84</v>
      </c>
      <c r="N13" s="1">
        <f>Sheet1!M13</f>
        <v>83.48</v>
      </c>
      <c r="P13" s="1">
        <f t="shared" si="3"/>
        <v>2542</v>
      </c>
      <c r="Q13" s="1">
        <f>IF(Sheet1!I13&lt;&gt;0,Sheet1!I13,100000000)</f>
        <v>2542</v>
      </c>
      <c r="R13" s="1">
        <f>IF(Sheet1!J13&lt;&gt;0,Sheet1!J13,100000000)</f>
        <v>3936</v>
      </c>
      <c r="S13" s="1">
        <f>IF(Sheet1!K13&lt;&gt;0,Sheet1!K13,100000000)</f>
        <v>4664</v>
      </c>
      <c r="U13" s="3"/>
      <c r="V13" s="3"/>
      <c r="W13" s="3"/>
      <c r="X13" s="1">
        <f>Tabela4[[#This Row],[Msol]]</f>
        <v>2542</v>
      </c>
      <c r="Y13" s="6">
        <f>IF(Tabela4[[#This Row],[T_R]]&gt;0,Tabela4[[#This Row],[GAP]],1000)</f>
        <v>0</v>
      </c>
      <c r="Z13" s="6">
        <f>IF(Tabela4[[#This Row],[Time_H]]&gt;0,Tabela4[[#This Row],[RPD_H]],1000)</f>
        <v>54.84</v>
      </c>
      <c r="AA13" s="6">
        <f>IF(Tabela4[[#This Row],[Time_G]]&gt;0,Tabela4[[#This Row],[RPD_G]],1000)</f>
        <v>83.48</v>
      </c>
      <c r="AB13" s="3"/>
      <c r="AC13" s="6">
        <f t="shared" si="5"/>
        <v>0</v>
      </c>
      <c r="AD13" s="6">
        <f t="shared" si="6"/>
        <v>54.839999999999975</v>
      </c>
      <c r="AE13" s="6">
        <f t="shared" si="7"/>
        <v>83.47999999999999</v>
      </c>
    </row>
    <row r="14" spans="1:31" ht="15" customHeight="1" x14ac:dyDescent="0.3">
      <c r="A14" s="1">
        <f>Sheet1!A14</f>
        <v>13</v>
      </c>
      <c r="B14" s="1">
        <f>Sheet1!E14</f>
        <v>25</v>
      </c>
      <c r="C14" s="1">
        <f>Sheet1!F14</f>
        <v>2</v>
      </c>
      <c r="D14" s="1">
        <f t="shared" si="0"/>
        <v>2448</v>
      </c>
      <c r="E14" s="1">
        <f>IF(Sheet1!G14&lt;100,ROUND(Sheet1!G14,2),ROUND(Sheet1!G14,0))</f>
        <v>14.05</v>
      </c>
      <c r="F14" s="1">
        <f>Sheet1!H14</f>
        <v>0</v>
      </c>
      <c r="G14" s="1">
        <f>IF(Sheet1!N14&lt;100,ROUND(Sheet1!N14,2),ROUND(Sheet1!N14,0))</f>
        <v>0.74</v>
      </c>
      <c r="H14" s="1">
        <f t="shared" si="1"/>
        <v>50.61</v>
      </c>
      <c r="I14" s="1">
        <f>IF(Sheet1!O14&lt;100,ROUND(Sheet1!O14,3),ROUND(Sheet1!O14,0))</f>
        <v>1.4E-2</v>
      </c>
      <c r="J14" s="1">
        <f t="shared" si="2"/>
        <v>116.38</v>
      </c>
      <c r="K14" s="1">
        <f>Sheet1!J14</f>
        <v>3687</v>
      </c>
      <c r="L14" s="1">
        <f>Sheet1!K14</f>
        <v>5297</v>
      </c>
      <c r="M14" s="1">
        <f>Sheet1!L14</f>
        <v>50.61</v>
      </c>
      <c r="N14" s="1">
        <f>Sheet1!M14</f>
        <v>116</v>
      </c>
      <c r="P14" s="1">
        <f t="shared" si="3"/>
        <v>2448</v>
      </c>
      <c r="Q14" s="1">
        <f>IF(Sheet1!I14&lt;&gt;0,Sheet1!I14,100000000)</f>
        <v>2448</v>
      </c>
      <c r="R14" s="1">
        <f>IF(Sheet1!J14&lt;&gt;0,Sheet1!J14,100000000)</f>
        <v>3687</v>
      </c>
      <c r="S14" s="1">
        <f>IF(Sheet1!K14&lt;&gt;0,Sheet1!K14,100000000)</f>
        <v>5297</v>
      </c>
      <c r="U14" s="3"/>
      <c r="V14" s="3"/>
      <c r="W14" s="3"/>
      <c r="X14" s="1">
        <f>Tabela4[[#This Row],[Msol]]</f>
        <v>2448</v>
      </c>
      <c r="Y14" s="6">
        <f>IF(Tabela4[[#This Row],[T_R]]&gt;0,Tabela4[[#This Row],[GAP]],1000)</f>
        <v>0</v>
      </c>
      <c r="Z14" s="6">
        <f>IF(Tabela4[[#This Row],[Time_H]]&gt;0,Tabela4[[#This Row],[RPD_H]],1000)</f>
        <v>50.61</v>
      </c>
      <c r="AA14" s="6">
        <f>IF(Tabela4[[#This Row],[Time_G]]&gt;0,Tabela4[[#This Row],[RPD_G]],1000)</f>
        <v>116.38</v>
      </c>
      <c r="AB14" s="3"/>
      <c r="AC14" s="6">
        <f t="shared" si="5"/>
        <v>0</v>
      </c>
      <c r="AD14" s="6">
        <f t="shared" si="6"/>
        <v>50.610000000000014</v>
      </c>
      <c r="AE14" s="6">
        <f t="shared" si="7"/>
        <v>116.38</v>
      </c>
    </row>
    <row r="15" spans="1:31" ht="15" customHeight="1" x14ac:dyDescent="0.3">
      <c r="A15" s="1">
        <f>Sheet1!A15</f>
        <v>14</v>
      </c>
      <c r="B15" s="1">
        <f>Sheet1!E15</f>
        <v>25</v>
      </c>
      <c r="C15" s="1">
        <f>Sheet1!F15</f>
        <v>2</v>
      </c>
      <c r="D15" s="1">
        <f t="shared" si="0"/>
        <v>2066</v>
      </c>
      <c r="E15" s="1">
        <f>IF(Sheet1!G15&lt;100,ROUND(Sheet1!G15,2),ROUND(Sheet1!G15,0))</f>
        <v>2.33</v>
      </c>
      <c r="F15" s="1">
        <f>Sheet1!H15</f>
        <v>0</v>
      </c>
      <c r="G15" s="1">
        <f>IF(Sheet1!N15&lt;100,ROUND(Sheet1!N15,2),ROUND(Sheet1!N15,0))</f>
        <v>0.66</v>
      </c>
      <c r="H15" s="1">
        <f t="shared" si="1"/>
        <v>75.31</v>
      </c>
      <c r="I15" s="1">
        <f>IF(Sheet1!O15&lt;100,ROUND(Sheet1!O15,3),ROUND(Sheet1!O15,0))</f>
        <v>1.2999999999999999E-2</v>
      </c>
      <c r="J15" s="1">
        <f t="shared" si="2"/>
        <v>62.63</v>
      </c>
      <c r="K15" s="1">
        <f>Sheet1!J15</f>
        <v>3622</v>
      </c>
      <c r="L15" s="1">
        <f>Sheet1!K15</f>
        <v>3360</v>
      </c>
      <c r="M15" s="1">
        <f>Sheet1!L15</f>
        <v>75.31</v>
      </c>
      <c r="N15" s="1">
        <f>Sheet1!M15</f>
        <v>62.63</v>
      </c>
      <c r="P15" s="1">
        <f t="shared" si="3"/>
        <v>2066</v>
      </c>
      <c r="Q15" s="1">
        <f>IF(Sheet1!I15&lt;&gt;0,Sheet1!I15,100000000)</f>
        <v>2066</v>
      </c>
      <c r="R15" s="1">
        <f>IF(Sheet1!J15&lt;&gt;0,Sheet1!J15,100000000)</f>
        <v>3622</v>
      </c>
      <c r="S15" s="1">
        <f>IF(Sheet1!K15&lt;&gt;0,Sheet1!K15,100000000)</f>
        <v>3360</v>
      </c>
      <c r="U15" s="3"/>
      <c r="V15" s="3"/>
      <c r="W15" s="3"/>
      <c r="X15" s="1">
        <f>Tabela4[[#This Row],[Msol]]</f>
        <v>2066</v>
      </c>
      <c r="Y15" s="6">
        <f>IF(Tabela4[[#This Row],[T_R]]&gt;0,Tabela4[[#This Row],[GAP]],1000)</f>
        <v>0</v>
      </c>
      <c r="Z15" s="6">
        <f>IF(Tabela4[[#This Row],[Time_H]]&gt;0,Tabela4[[#This Row],[RPD_H]],1000)</f>
        <v>75.31</v>
      </c>
      <c r="AA15" s="6">
        <f>IF(Tabela4[[#This Row],[Time_G]]&gt;0,Tabela4[[#This Row],[RPD_G]],1000)</f>
        <v>62.63</v>
      </c>
      <c r="AB15" s="3"/>
      <c r="AC15" s="6">
        <f t="shared" si="5"/>
        <v>0</v>
      </c>
      <c r="AD15" s="6">
        <f t="shared" si="6"/>
        <v>75.309999999999974</v>
      </c>
      <c r="AE15" s="6">
        <f t="shared" si="7"/>
        <v>62.629999999999995</v>
      </c>
    </row>
    <row r="16" spans="1:31" ht="15" customHeight="1" x14ac:dyDescent="0.3">
      <c r="A16" s="1">
        <f>Sheet1!A16</f>
        <v>15</v>
      </c>
      <c r="B16" s="1">
        <f>Sheet1!E16</f>
        <v>25</v>
      </c>
      <c r="C16" s="1">
        <f>Sheet1!F16</f>
        <v>2</v>
      </c>
      <c r="D16" s="1">
        <f t="shared" si="0"/>
        <v>2094</v>
      </c>
      <c r="E16" s="1">
        <f>IF(Sheet1!G16&lt;100,ROUND(Sheet1!G16,2),ROUND(Sheet1!G16,0))</f>
        <v>48.81</v>
      </c>
      <c r="F16" s="1">
        <f>Sheet1!H16</f>
        <v>0</v>
      </c>
      <c r="G16" s="1">
        <f>IF(Sheet1!N16&lt;100,ROUND(Sheet1!N16,2),ROUND(Sheet1!N16,0))</f>
        <v>0.65</v>
      </c>
      <c r="H16" s="1">
        <f t="shared" si="1"/>
        <v>72.3</v>
      </c>
      <c r="I16" s="1">
        <f>IF(Sheet1!O16&lt;100,ROUND(Sheet1!O16,3),ROUND(Sheet1!O16,0))</f>
        <v>1.2E-2</v>
      </c>
      <c r="J16" s="1">
        <f t="shared" si="2"/>
        <v>95.51</v>
      </c>
      <c r="K16" s="1">
        <f>Sheet1!J16</f>
        <v>3608</v>
      </c>
      <c r="L16" s="1">
        <f>Sheet1!K16</f>
        <v>4094</v>
      </c>
      <c r="M16" s="1">
        <f>Sheet1!L16</f>
        <v>72.3</v>
      </c>
      <c r="N16" s="1">
        <f>Sheet1!M16</f>
        <v>95.51</v>
      </c>
      <c r="P16" s="1">
        <f t="shared" si="3"/>
        <v>2094</v>
      </c>
      <c r="Q16" s="1">
        <f>IF(Sheet1!I16&lt;&gt;0,Sheet1!I16,100000000)</f>
        <v>2094</v>
      </c>
      <c r="R16" s="1">
        <f>IF(Sheet1!J16&lt;&gt;0,Sheet1!J16,100000000)</f>
        <v>3608</v>
      </c>
      <c r="S16" s="1">
        <f>IF(Sheet1!K16&lt;&gt;0,Sheet1!K16,100000000)</f>
        <v>4094</v>
      </c>
      <c r="U16" s="3"/>
      <c r="V16" s="3"/>
      <c r="W16" s="3"/>
      <c r="X16" s="1">
        <f>Tabela4[[#This Row],[Msol]]</f>
        <v>2094</v>
      </c>
      <c r="Y16" s="6">
        <f>IF(Tabela4[[#This Row],[T_R]]&gt;0,Tabela4[[#This Row],[GAP]],1000)</f>
        <v>0</v>
      </c>
      <c r="Z16" s="6">
        <f>IF(Tabela4[[#This Row],[Time_H]]&gt;0,Tabela4[[#This Row],[RPD_H]],1000)</f>
        <v>72.3</v>
      </c>
      <c r="AA16" s="6">
        <f>IF(Tabela4[[#This Row],[Time_G]]&gt;0,Tabela4[[#This Row],[RPD_G]],1000)</f>
        <v>95.51</v>
      </c>
      <c r="AB16" s="3"/>
      <c r="AC16" s="6">
        <f t="shared" si="5"/>
        <v>0</v>
      </c>
      <c r="AD16" s="6">
        <f t="shared" si="6"/>
        <v>72.299999999999983</v>
      </c>
      <c r="AE16" s="6">
        <f t="shared" si="7"/>
        <v>95.509999999999991</v>
      </c>
    </row>
    <row r="17" spans="1:31" ht="15" customHeight="1" x14ac:dyDescent="0.3">
      <c r="A17" s="1">
        <f>Sheet1!A17</f>
        <v>16</v>
      </c>
      <c r="B17" s="1">
        <f>Sheet1!E17</f>
        <v>25</v>
      </c>
      <c r="C17" s="1">
        <f>Sheet1!F17</f>
        <v>2</v>
      </c>
      <c r="D17" s="1">
        <f t="shared" si="0"/>
        <v>1588</v>
      </c>
      <c r="E17" s="1">
        <f>IF(Sheet1!G17&lt;100,ROUND(Sheet1!G17,2),ROUND(Sheet1!G17,0))</f>
        <v>57.88</v>
      </c>
      <c r="F17" s="1">
        <f>Sheet1!H17</f>
        <v>0</v>
      </c>
      <c r="G17" s="1">
        <f>IF(Sheet1!N17&lt;100,ROUND(Sheet1!N17,2),ROUND(Sheet1!N17,0))</f>
        <v>0.78</v>
      </c>
      <c r="H17" s="1">
        <f t="shared" si="1"/>
        <v>55.16</v>
      </c>
      <c r="I17" s="1">
        <f>IF(Sheet1!O17&lt;100,ROUND(Sheet1!O17,3),ROUND(Sheet1!O17,0))</f>
        <v>1.2999999999999999E-2</v>
      </c>
      <c r="J17" s="1">
        <f t="shared" si="2"/>
        <v>118.77</v>
      </c>
      <c r="K17" s="1">
        <f>Sheet1!J17</f>
        <v>2464</v>
      </c>
      <c r="L17" s="1">
        <f>Sheet1!K17</f>
        <v>3474</v>
      </c>
      <c r="M17" s="1">
        <f>Sheet1!L17</f>
        <v>55.16</v>
      </c>
      <c r="N17" s="1">
        <f>Sheet1!M17</f>
        <v>119</v>
      </c>
      <c r="P17" s="1">
        <f t="shared" si="3"/>
        <v>1588</v>
      </c>
      <c r="Q17" s="1">
        <f>IF(Sheet1!I17&lt;&gt;0,Sheet1!I17,100000000)</f>
        <v>1588</v>
      </c>
      <c r="R17" s="1">
        <f>IF(Sheet1!J17&lt;&gt;0,Sheet1!J17,100000000)</f>
        <v>2464</v>
      </c>
      <c r="S17" s="1">
        <f>IF(Sheet1!K17&lt;&gt;0,Sheet1!K17,100000000)</f>
        <v>3474</v>
      </c>
      <c r="U17" s="3"/>
      <c r="V17" s="3"/>
      <c r="W17" s="3"/>
      <c r="X17" s="1">
        <f>Tabela4[[#This Row],[Msol]]</f>
        <v>1588</v>
      </c>
      <c r="Y17" s="6">
        <f>IF(Tabela4[[#This Row],[T_R]]&gt;0,Tabela4[[#This Row],[GAP]],1000)</f>
        <v>0</v>
      </c>
      <c r="Z17" s="6">
        <f>IF(Tabela4[[#This Row],[Time_H]]&gt;0,Tabela4[[#This Row],[RPD_H]],1000)</f>
        <v>55.16</v>
      </c>
      <c r="AA17" s="6">
        <f>IF(Tabela4[[#This Row],[Time_G]]&gt;0,Tabela4[[#This Row],[RPD_G]],1000)</f>
        <v>118.77</v>
      </c>
      <c r="AB17" s="3"/>
      <c r="AC17" s="6">
        <f t="shared" si="5"/>
        <v>0</v>
      </c>
      <c r="AD17" s="6">
        <f t="shared" si="6"/>
        <v>55.16</v>
      </c>
      <c r="AE17" s="6">
        <f t="shared" si="7"/>
        <v>118.77000000000001</v>
      </c>
    </row>
    <row r="18" spans="1:31" ht="15" customHeight="1" x14ac:dyDescent="0.3">
      <c r="A18" s="1">
        <f>Sheet1!A18</f>
        <v>17</v>
      </c>
      <c r="B18" s="1">
        <f>Sheet1!E18</f>
        <v>25</v>
      </c>
      <c r="C18" s="1">
        <f>Sheet1!F18</f>
        <v>2</v>
      </c>
      <c r="D18" s="1">
        <f t="shared" si="0"/>
        <v>2272</v>
      </c>
      <c r="E18" s="1">
        <f>IF(Sheet1!G18&lt;100,ROUND(Sheet1!G18,2),ROUND(Sheet1!G18,0))</f>
        <v>33.36</v>
      </c>
      <c r="F18" s="1">
        <f>Sheet1!H18</f>
        <v>0</v>
      </c>
      <c r="G18" s="1">
        <f>IF(Sheet1!N18&lt;100,ROUND(Sheet1!N18,2),ROUND(Sheet1!N18,0))</f>
        <v>0.68</v>
      </c>
      <c r="H18" s="1">
        <f t="shared" si="1"/>
        <v>34.11</v>
      </c>
      <c r="I18" s="1">
        <f>IF(Sheet1!O18&lt;100,ROUND(Sheet1!O18,3),ROUND(Sheet1!O18,0))</f>
        <v>7.0000000000000001E-3</v>
      </c>
      <c r="J18" s="1">
        <f t="shared" si="2"/>
        <v>106.21</v>
      </c>
      <c r="K18" s="1">
        <f>Sheet1!J18</f>
        <v>3047</v>
      </c>
      <c r="L18" s="1">
        <f>Sheet1!K18</f>
        <v>4685</v>
      </c>
      <c r="M18" s="1">
        <f>Sheet1!L18</f>
        <v>34.11</v>
      </c>
      <c r="N18" s="1">
        <f>Sheet1!M18</f>
        <v>106</v>
      </c>
      <c r="P18" s="1">
        <f t="shared" si="3"/>
        <v>2272</v>
      </c>
      <c r="Q18" s="1">
        <f>IF(Sheet1!I18&lt;&gt;0,Sheet1!I18,100000000)</f>
        <v>2272</v>
      </c>
      <c r="R18" s="1">
        <f>IF(Sheet1!J18&lt;&gt;0,Sheet1!J18,100000000)</f>
        <v>3047</v>
      </c>
      <c r="S18" s="1">
        <f>IF(Sheet1!K18&lt;&gt;0,Sheet1!K18,100000000)</f>
        <v>4685</v>
      </c>
      <c r="U18" s="3"/>
      <c r="V18" s="3"/>
      <c r="W18" s="3"/>
      <c r="X18" s="1">
        <f>Tabela4[[#This Row],[Msol]]</f>
        <v>2272</v>
      </c>
      <c r="Y18" s="6">
        <f>IF(Tabela4[[#This Row],[T_R]]&gt;0,Tabela4[[#This Row],[GAP]],1000)</f>
        <v>0</v>
      </c>
      <c r="Z18" s="6">
        <f>IF(Tabela4[[#This Row],[Time_H]]&gt;0,Tabela4[[#This Row],[RPD_H]],1000)</f>
        <v>34.11</v>
      </c>
      <c r="AA18" s="6">
        <f>IF(Tabela4[[#This Row],[Time_G]]&gt;0,Tabela4[[#This Row],[RPD_G]],1000)</f>
        <v>106.21</v>
      </c>
      <c r="AB18" s="3"/>
      <c r="AC18" s="6">
        <f t="shared" si="5"/>
        <v>0</v>
      </c>
      <c r="AD18" s="6">
        <f t="shared" si="6"/>
        <v>34.109999999999985</v>
      </c>
      <c r="AE18" s="6">
        <f t="shared" si="7"/>
        <v>106.21000000000001</v>
      </c>
    </row>
    <row r="19" spans="1:31" ht="15" customHeight="1" x14ac:dyDescent="0.3">
      <c r="A19" s="1">
        <f>Sheet1!A19</f>
        <v>18</v>
      </c>
      <c r="B19" s="1">
        <f>Sheet1!E19</f>
        <v>25</v>
      </c>
      <c r="C19" s="1">
        <f>Sheet1!F19</f>
        <v>2</v>
      </c>
      <c r="D19" s="1">
        <f t="shared" si="0"/>
        <v>2508</v>
      </c>
      <c r="E19" s="1">
        <f>IF(Sheet1!G19&lt;100,ROUND(Sheet1!G19,2),ROUND(Sheet1!G19,0))</f>
        <v>4.25</v>
      </c>
      <c r="F19" s="1">
        <f>Sheet1!H19</f>
        <v>0</v>
      </c>
      <c r="G19" s="1">
        <f>IF(Sheet1!N19&lt;100,ROUND(Sheet1!N19,2),ROUND(Sheet1!N19,0))</f>
        <v>0.67</v>
      </c>
      <c r="H19" s="1">
        <f t="shared" si="1"/>
        <v>69.540000000000006</v>
      </c>
      <c r="I19" s="1">
        <f>IF(Sheet1!O19&lt;100,ROUND(Sheet1!O19,3),ROUND(Sheet1!O19,0))</f>
        <v>1.4E-2</v>
      </c>
      <c r="J19" s="1">
        <f t="shared" si="2"/>
        <v>105.42</v>
      </c>
      <c r="K19" s="1">
        <f>Sheet1!J19</f>
        <v>4252</v>
      </c>
      <c r="L19" s="1">
        <f>Sheet1!K19</f>
        <v>5152</v>
      </c>
      <c r="M19" s="1">
        <f>Sheet1!L19</f>
        <v>69.540000000000006</v>
      </c>
      <c r="N19" s="1">
        <f>Sheet1!M19</f>
        <v>105</v>
      </c>
      <c r="P19" s="1">
        <f t="shared" si="3"/>
        <v>2508</v>
      </c>
      <c r="Q19" s="1">
        <f>IF(Sheet1!I19&lt;&gt;0,Sheet1!I19,100000000)</f>
        <v>2508</v>
      </c>
      <c r="R19" s="1">
        <f>IF(Sheet1!J19&lt;&gt;0,Sheet1!J19,100000000)</f>
        <v>4252</v>
      </c>
      <c r="S19" s="1">
        <f>IF(Sheet1!K19&lt;&gt;0,Sheet1!K19,100000000)</f>
        <v>5152</v>
      </c>
      <c r="U19" s="3"/>
      <c r="V19" s="3"/>
      <c r="W19" s="3"/>
      <c r="X19" s="1">
        <f>Tabela4[[#This Row],[Msol]]</f>
        <v>2508</v>
      </c>
      <c r="Y19" s="6">
        <f>IF(Tabela4[[#This Row],[T_R]]&gt;0,Tabela4[[#This Row],[GAP]],1000)</f>
        <v>0</v>
      </c>
      <c r="Z19" s="6">
        <f>IF(Tabela4[[#This Row],[Time_H]]&gt;0,Tabela4[[#This Row],[RPD_H]],1000)</f>
        <v>69.540000000000006</v>
      </c>
      <c r="AA19" s="6">
        <f>IF(Tabela4[[#This Row],[Time_G]]&gt;0,Tabela4[[#This Row],[RPD_G]],1000)</f>
        <v>105.42</v>
      </c>
      <c r="AB19" s="3"/>
      <c r="AC19" s="6">
        <f t="shared" si="5"/>
        <v>0</v>
      </c>
      <c r="AD19" s="6">
        <f t="shared" si="6"/>
        <v>69.54000000000002</v>
      </c>
      <c r="AE19" s="6">
        <f t="shared" si="7"/>
        <v>105.42000000000002</v>
      </c>
    </row>
    <row r="20" spans="1:31" ht="15" customHeight="1" x14ac:dyDescent="0.3">
      <c r="A20" s="1">
        <f>Sheet1!A20</f>
        <v>19</v>
      </c>
      <c r="B20" s="1">
        <f>Sheet1!E20</f>
        <v>25</v>
      </c>
      <c r="C20" s="1">
        <f>Sheet1!F20</f>
        <v>2</v>
      </c>
      <c r="D20" s="1">
        <f t="shared" si="0"/>
        <v>2530</v>
      </c>
      <c r="E20" s="1">
        <f>IF(Sheet1!G20&lt;100,ROUND(Sheet1!G20,2),ROUND(Sheet1!G20,0))</f>
        <v>113</v>
      </c>
      <c r="F20" s="1">
        <f>Sheet1!H20</f>
        <v>0</v>
      </c>
      <c r="G20" s="1">
        <f>IF(Sheet1!N20&lt;100,ROUND(Sheet1!N20,2),ROUND(Sheet1!N20,0))</f>
        <v>0.64</v>
      </c>
      <c r="H20" s="1">
        <f t="shared" si="1"/>
        <v>57.39</v>
      </c>
      <c r="I20" s="1">
        <f>IF(Sheet1!O20&lt;100,ROUND(Sheet1!O20,3),ROUND(Sheet1!O20,0))</f>
        <v>1.4E-2</v>
      </c>
      <c r="J20" s="1">
        <f t="shared" si="2"/>
        <v>97.55</v>
      </c>
      <c r="K20" s="1">
        <f>Sheet1!J20</f>
        <v>3982</v>
      </c>
      <c r="L20" s="1">
        <f>Sheet1!K20</f>
        <v>4998</v>
      </c>
      <c r="M20" s="1">
        <f>Sheet1!L20</f>
        <v>57.39</v>
      </c>
      <c r="N20" s="1">
        <f>Sheet1!M20</f>
        <v>97.55</v>
      </c>
      <c r="P20" s="1">
        <f t="shared" si="3"/>
        <v>2530</v>
      </c>
      <c r="Q20" s="1">
        <f>IF(Sheet1!I20&lt;&gt;0,Sheet1!I20,100000000)</f>
        <v>2530</v>
      </c>
      <c r="R20" s="1">
        <f>IF(Sheet1!J20&lt;&gt;0,Sheet1!J20,100000000)</f>
        <v>3982</v>
      </c>
      <c r="S20" s="1">
        <f>IF(Sheet1!K20&lt;&gt;0,Sheet1!K20,100000000)</f>
        <v>4998</v>
      </c>
      <c r="U20" s="3"/>
      <c r="V20" s="3"/>
      <c r="W20" s="3"/>
      <c r="X20" s="1">
        <f>Tabela4[[#This Row],[Msol]]</f>
        <v>2530</v>
      </c>
      <c r="Y20" s="6">
        <f>IF(Tabela4[[#This Row],[T_R]]&gt;0,Tabela4[[#This Row],[GAP]],1000)</f>
        <v>0</v>
      </c>
      <c r="Z20" s="6">
        <f>IF(Tabela4[[#This Row],[Time_H]]&gt;0,Tabela4[[#This Row],[RPD_H]],1000)</f>
        <v>57.39</v>
      </c>
      <c r="AA20" s="6">
        <f>IF(Tabela4[[#This Row],[Time_G]]&gt;0,Tabela4[[#This Row],[RPD_G]],1000)</f>
        <v>97.55</v>
      </c>
      <c r="AB20" s="3"/>
      <c r="AC20" s="6">
        <f t="shared" si="5"/>
        <v>0</v>
      </c>
      <c r="AD20" s="6">
        <f t="shared" si="6"/>
        <v>57.390000000000015</v>
      </c>
      <c r="AE20" s="6">
        <f t="shared" si="7"/>
        <v>97.549999999999983</v>
      </c>
    </row>
    <row r="21" spans="1:31" ht="15" customHeight="1" x14ac:dyDescent="0.3">
      <c r="A21" s="1">
        <f>Sheet1!A21</f>
        <v>20</v>
      </c>
      <c r="B21" s="1">
        <f>Sheet1!E21</f>
        <v>25</v>
      </c>
      <c r="C21" s="1">
        <f>Sheet1!F21</f>
        <v>2</v>
      </c>
      <c r="D21" s="1">
        <f t="shared" si="0"/>
        <v>2372</v>
      </c>
      <c r="E21" s="1">
        <f>IF(Sheet1!G21&lt;100,ROUND(Sheet1!G21,2),ROUND(Sheet1!G21,0))</f>
        <v>6.38</v>
      </c>
      <c r="F21" s="1">
        <f>Sheet1!H21</f>
        <v>0</v>
      </c>
      <c r="G21" s="1">
        <f>IF(Sheet1!N21&lt;100,ROUND(Sheet1!N21,2),ROUND(Sheet1!N21,0))</f>
        <v>0.55000000000000004</v>
      </c>
      <c r="H21" s="1">
        <f t="shared" si="1"/>
        <v>33.14</v>
      </c>
      <c r="I21" s="1">
        <f>IF(Sheet1!O21&lt;100,ROUND(Sheet1!O21,3),ROUND(Sheet1!O21,0))</f>
        <v>1.4E-2</v>
      </c>
      <c r="J21" s="1">
        <f t="shared" si="2"/>
        <v>101.14</v>
      </c>
      <c r="K21" s="1">
        <f>Sheet1!J21</f>
        <v>3158</v>
      </c>
      <c r="L21" s="1">
        <f>Sheet1!K21</f>
        <v>4771</v>
      </c>
      <c r="M21" s="1">
        <f>Sheet1!L21</f>
        <v>33.14</v>
      </c>
      <c r="N21" s="1">
        <f>Sheet1!M21</f>
        <v>101</v>
      </c>
      <c r="P21" s="1">
        <f t="shared" si="3"/>
        <v>2372</v>
      </c>
      <c r="Q21" s="1">
        <f>IF(Sheet1!I21&lt;&gt;0,Sheet1!I21,100000000)</f>
        <v>2372</v>
      </c>
      <c r="R21" s="1">
        <f>IF(Sheet1!J21&lt;&gt;0,Sheet1!J21,100000000)</f>
        <v>3158</v>
      </c>
      <c r="S21" s="1">
        <f>IF(Sheet1!K21&lt;&gt;0,Sheet1!K21,100000000)</f>
        <v>4771</v>
      </c>
      <c r="U21" s="3"/>
      <c r="V21" s="3"/>
      <c r="W21" s="3"/>
      <c r="X21" s="1">
        <f>Tabela4[[#This Row],[Msol]]</f>
        <v>2372</v>
      </c>
      <c r="Y21" s="6">
        <f>IF(Tabela4[[#This Row],[T_R]]&gt;0,Tabela4[[#This Row],[GAP]],1000)</f>
        <v>0</v>
      </c>
      <c r="Z21" s="6">
        <f>IF(Tabela4[[#This Row],[Time_H]]&gt;0,Tabela4[[#This Row],[RPD_H]],1000)</f>
        <v>33.14</v>
      </c>
      <c r="AA21" s="6">
        <f>IF(Tabela4[[#This Row],[Time_G]]&gt;0,Tabela4[[#This Row],[RPD_G]],1000)</f>
        <v>101.14</v>
      </c>
      <c r="AB21" s="3"/>
      <c r="AC21" s="6">
        <f t="shared" si="5"/>
        <v>0</v>
      </c>
      <c r="AD21" s="6">
        <f t="shared" si="6"/>
        <v>33.140000000000015</v>
      </c>
      <c r="AE21" s="6">
        <f t="shared" si="7"/>
        <v>101.13999999999999</v>
      </c>
    </row>
    <row r="22" spans="1:31" ht="15" customHeight="1" x14ac:dyDescent="0.3">
      <c r="A22" s="1">
        <f>Sheet1!A22</f>
        <v>21</v>
      </c>
      <c r="B22" s="1">
        <f>Sheet1!E22</f>
        <v>50</v>
      </c>
      <c r="C22" s="1">
        <f>Sheet1!F22</f>
        <v>2</v>
      </c>
      <c r="D22" s="1">
        <f t="shared" si="0"/>
        <v>9549</v>
      </c>
      <c r="E22" s="1">
        <f>IF(Sheet1!G22&lt;100,ROUND(Sheet1!G22,2),ROUND(Sheet1!G22,0))</f>
        <v>0</v>
      </c>
      <c r="F22" s="1">
        <f>Sheet1!H22</f>
        <v>0</v>
      </c>
      <c r="G22" s="1">
        <f>IF(Sheet1!N22&lt;100,ROUND(Sheet1!N22,2),ROUND(Sheet1!N22,0))</f>
        <v>13.02</v>
      </c>
      <c r="H22" s="1">
        <f t="shared" si="1"/>
        <v>0</v>
      </c>
      <c r="I22" s="1">
        <f>IF(Sheet1!O22&lt;100,ROUND(Sheet1!O22,3),ROUND(Sheet1!O22,0))</f>
        <v>0.17399999999999999</v>
      </c>
      <c r="J22" s="1">
        <f t="shared" si="2"/>
        <v>13.45</v>
      </c>
      <c r="K22" s="1">
        <f>Sheet1!J22</f>
        <v>9549</v>
      </c>
      <c r="L22" s="1">
        <f>Sheet1!K22</f>
        <v>10833</v>
      </c>
      <c r="M22" s="1">
        <f>Sheet1!L22</f>
        <v>0</v>
      </c>
      <c r="N22" s="1">
        <f>Sheet1!M22</f>
        <v>13.45</v>
      </c>
      <c r="O22" s="1">
        <f>100*(S22-P22)/P22</f>
        <v>13.446434181589694</v>
      </c>
      <c r="P22" s="1">
        <f t="shared" si="3"/>
        <v>9549</v>
      </c>
      <c r="Q22" s="1">
        <f>IF(Sheet1!I22&lt;&gt;0,Sheet1!I22,100000000)</f>
        <v>999999</v>
      </c>
      <c r="R22" s="1">
        <f>IF(Sheet1!J22&lt;&gt;0,Sheet1!J22,100000000)</f>
        <v>9549</v>
      </c>
      <c r="S22" s="1">
        <f>IF(Sheet1!K22&lt;&gt;0,Sheet1!K22,100000000)</f>
        <v>10833</v>
      </c>
      <c r="X22" s="1">
        <f>Tabela4[[#This Row],[Msol]]</f>
        <v>9549</v>
      </c>
      <c r="Y22" s="6">
        <f>IF(Tabela4[[#This Row],[T_R]]&gt;0,Tabela4[[#This Row],[GAP]],1000)</f>
        <v>1000</v>
      </c>
      <c r="Z22" s="6">
        <f>IF(Tabela4[[#This Row],[Time_H]]&gt;0,Tabela4[[#This Row],[RPD_H]],1000)</f>
        <v>0</v>
      </c>
      <c r="AA22" s="6">
        <f>IF(Tabela4[[#This Row],[Time_G]]&gt;0,Tabela4[[#This Row],[RPD_G]],1000)</f>
        <v>13.45</v>
      </c>
      <c r="AC22" s="6">
        <f t="shared" si="5"/>
        <v>150</v>
      </c>
      <c r="AD22" s="6">
        <f t="shared" si="6"/>
        <v>0</v>
      </c>
      <c r="AE22" s="6">
        <f t="shared" si="7"/>
        <v>13.450000000000003</v>
      </c>
    </row>
    <row r="23" spans="1:31" x14ac:dyDescent="0.3">
      <c r="A23" s="1">
        <f>Sheet1!A23</f>
        <v>22</v>
      </c>
      <c r="B23" s="1">
        <f>Sheet1!E23</f>
        <v>50</v>
      </c>
      <c r="C23" s="1">
        <f>Sheet1!F23</f>
        <v>2</v>
      </c>
      <c r="D23" s="1">
        <f t="shared" si="0"/>
        <v>8643</v>
      </c>
      <c r="E23" s="1">
        <f>IF(Sheet1!G23&lt;100,ROUND(Sheet1!G23,2),ROUND(Sheet1!G23,0))</f>
        <v>0</v>
      </c>
      <c r="F23" s="1">
        <f>Sheet1!H23</f>
        <v>0</v>
      </c>
      <c r="G23" s="1">
        <f>IF(Sheet1!N23&lt;100,ROUND(Sheet1!N23,2),ROUND(Sheet1!N23,0))</f>
        <v>12.97</v>
      </c>
      <c r="H23" s="1">
        <f t="shared" si="1"/>
        <v>0</v>
      </c>
      <c r="I23" s="1">
        <f>IF(Sheet1!O23&lt;100,ROUND(Sheet1!O23,3),ROUND(Sheet1!O23,0))</f>
        <v>0.16600000000000001</v>
      </c>
      <c r="J23" s="1">
        <f t="shared" si="2"/>
        <v>12.03</v>
      </c>
      <c r="K23" s="1">
        <f>Sheet1!J23</f>
        <v>8643</v>
      </c>
      <c r="L23" s="1">
        <f>Sheet1!K23</f>
        <v>9683</v>
      </c>
      <c r="M23" s="1">
        <f>Sheet1!L23</f>
        <v>0</v>
      </c>
      <c r="N23" s="1">
        <f>Sheet1!M23</f>
        <v>12.03</v>
      </c>
      <c r="P23" s="1">
        <f t="shared" si="3"/>
        <v>8643</v>
      </c>
      <c r="Q23" s="1">
        <f>IF(Sheet1!I23&lt;&gt;0,Sheet1!I23,100000000)</f>
        <v>999999</v>
      </c>
      <c r="R23" s="1">
        <f>IF(Sheet1!J23&lt;&gt;0,Sheet1!J23,100000000)</f>
        <v>8643</v>
      </c>
      <c r="S23" s="1">
        <f>IF(Sheet1!K23&lt;&gt;0,Sheet1!K23,100000000)</f>
        <v>9683</v>
      </c>
      <c r="X23" s="1">
        <f>Tabela4[[#This Row],[Msol]]</f>
        <v>8643</v>
      </c>
      <c r="Y23" s="6">
        <f>IF(Tabela4[[#This Row],[T_R]]&gt;0,Tabela4[[#This Row],[GAP]],1000)</f>
        <v>1000</v>
      </c>
      <c r="Z23" s="6">
        <f>IF(Tabela4[[#This Row],[Time_H]]&gt;0,Tabela4[[#This Row],[RPD_H]],1000)</f>
        <v>0</v>
      </c>
      <c r="AA23" s="6">
        <f>IF(Tabela4[[#This Row],[Time_G]]&gt;0,Tabela4[[#This Row],[RPD_G]],1000)</f>
        <v>12.03</v>
      </c>
      <c r="AC23" s="6">
        <f t="shared" si="5"/>
        <v>150</v>
      </c>
      <c r="AD23" s="6">
        <f t="shared" si="6"/>
        <v>0</v>
      </c>
      <c r="AE23" s="6">
        <f t="shared" si="7"/>
        <v>12.029999999999987</v>
      </c>
    </row>
    <row r="24" spans="1:31" x14ac:dyDescent="0.3">
      <c r="A24" s="1">
        <f>Sheet1!A24</f>
        <v>23</v>
      </c>
      <c r="B24" s="1">
        <f>Sheet1!E24</f>
        <v>50</v>
      </c>
      <c r="C24" s="1">
        <f>Sheet1!F24</f>
        <v>2</v>
      </c>
      <c r="D24" s="1">
        <f t="shared" si="0"/>
        <v>10849</v>
      </c>
      <c r="E24" s="1">
        <f>IF(Sheet1!G24&lt;100,ROUND(Sheet1!G24,2),ROUND(Sheet1!G24,0))</f>
        <v>0</v>
      </c>
      <c r="F24" s="1">
        <f>Sheet1!H24</f>
        <v>0</v>
      </c>
      <c r="G24" s="1">
        <f>IF(Sheet1!N24&lt;100,ROUND(Sheet1!N24,2),ROUND(Sheet1!N24,0))</f>
        <v>13.49</v>
      </c>
      <c r="H24" s="1">
        <f t="shared" si="1"/>
        <v>0</v>
      </c>
      <c r="I24" s="1">
        <f>IF(Sheet1!O24&lt;100,ROUND(Sheet1!O24,3),ROUND(Sheet1!O24,0))</f>
        <v>0.16800000000000001</v>
      </c>
      <c r="J24" s="1">
        <f t="shared" si="2"/>
        <v>18.04</v>
      </c>
      <c r="K24" s="1">
        <f>Sheet1!J24</f>
        <v>10849</v>
      </c>
      <c r="L24" s="1">
        <f>Sheet1!K24</f>
        <v>12806</v>
      </c>
      <c r="M24" s="1">
        <f>Sheet1!L24</f>
        <v>0</v>
      </c>
      <c r="N24" s="1">
        <f>Sheet1!M24</f>
        <v>18.04</v>
      </c>
      <c r="P24" s="1">
        <f t="shared" si="3"/>
        <v>10849</v>
      </c>
      <c r="Q24" s="1">
        <f>IF(Sheet1!I24&lt;&gt;0,Sheet1!I24,100000000)</f>
        <v>999999</v>
      </c>
      <c r="R24" s="1">
        <f>IF(Sheet1!J24&lt;&gt;0,Sheet1!J24,100000000)</f>
        <v>10849</v>
      </c>
      <c r="S24" s="1">
        <f>IF(Sheet1!K24&lt;&gt;0,Sheet1!K24,100000000)</f>
        <v>12806</v>
      </c>
      <c r="X24" s="1">
        <f>Tabela4[[#This Row],[Msol]]</f>
        <v>10849</v>
      </c>
      <c r="Y24" s="6">
        <f>IF(Tabela4[[#This Row],[T_R]]&gt;0,Tabela4[[#This Row],[GAP]],1000)</f>
        <v>1000</v>
      </c>
      <c r="Z24" s="6">
        <f>IF(Tabela4[[#This Row],[Time_H]]&gt;0,Tabela4[[#This Row],[RPD_H]],1000)</f>
        <v>0</v>
      </c>
      <c r="AA24" s="6">
        <f>IF(Tabela4[[#This Row],[Time_G]]&gt;0,Tabela4[[#This Row],[RPD_G]],1000)</f>
        <v>18.04</v>
      </c>
      <c r="AC24" s="6">
        <f t="shared" si="5"/>
        <v>150</v>
      </c>
      <c r="AD24" s="6">
        <f t="shared" si="6"/>
        <v>0</v>
      </c>
      <c r="AE24" s="6">
        <f t="shared" si="7"/>
        <v>18.039999999999992</v>
      </c>
    </row>
    <row r="25" spans="1:31" x14ac:dyDescent="0.3">
      <c r="A25" s="1">
        <f>Sheet1!A25</f>
        <v>24</v>
      </c>
      <c r="B25" s="1">
        <f>Sheet1!E25</f>
        <v>50</v>
      </c>
      <c r="C25" s="1">
        <f>Sheet1!F25</f>
        <v>2</v>
      </c>
      <c r="D25" s="1">
        <f t="shared" si="0"/>
        <v>9745</v>
      </c>
      <c r="E25" s="1">
        <f>IF(Sheet1!G25&lt;100,ROUND(Sheet1!G25,2),ROUND(Sheet1!G25,0))</f>
        <v>0</v>
      </c>
      <c r="F25" s="1">
        <f>Sheet1!H25</f>
        <v>0</v>
      </c>
      <c r="G25" s="1">
        <f>IF(Sheet1!N25&lt;100,ROUND(Sheet1!N25,2),ROUND(Sheet1!N25,0))</f>
        <v>12.97</v>
      </c>
      <c r="H25" s="1">
        <f t="shared" si="1"/>
        <v>0</v>
      </c>
      <c r="I25" s="1">
        <f>IF(Sheet1!O25&lt;100,ROUND(Sheet1!O25,3),ROUND(Sheet1!O25,0))</f>
        <v>0.17399999999999999</v>
      </c>
      <c r="J25" s="1">
        <f t="shared" si="2"/>
        <v>27.16</v>
      </c>
      <c r="K25" s="1">
        <f>Sheet1!J25</f>
        <v>9745</v>
      </c>
      <c r="L25" s="1">
        <f>Sheet1!K25</f>
        <v>12392</v>
      </c>
      <c r="M25" s="1">
        <f>Sheet1!L25</f>
        <v>0</v>
      </c>
      <c r="N25" s="1">
        <f>Sheet1!M25</f>
        <v>27.16</v>
      </c>
      <c r="P25" s="1">
        <f t="shared" si="3"/>
        <v>9745</v>
      </c>
      <c r="Q25" s="1">
        <f>IF(Sheet1!I25&lt;&gt;0,Sheet1!I25,100000000)</f>
        <v>999999</v>
      </c>
      <c r="R25" s="1">
        <f>IF(Sheet1!J25&lt;&gt;0,Sheet1!J25,100000000)</f>
        <v>9745</v>
      </c>
      <c r="S25" s="1">
        <f>IF(Sheet1!K25&lt;&gt;0,Sheet1!K25,100000000)</f>
        <v>12392</v>
      </c>
      <c r="X25" s="1">
        <f>Tabela4[[#This Row],[Msol]]</f>
        <v>9745</v>
      </c>
      <c r="Y25" s="6">
        <f>IF(Tabela4[[#This Row],[T_R]]&gt;0,Tabela4[[#This Row],[GAP]],1000)</f>
        <v>1000</v>
      </c>
      <c r="Z25" s="6">
        <f>IF(Tabela4[[#This Row],[Time_H]]&gt;0,Tabela4[[#This Row],[RPD_H]],1000)</f>
        <v>0</v>
      </c>
      <c r="AA25" s="6">
        <f>IF(Tabela4[[#This Row],[Time_G]]&gt;0,Tabela4[[#This Row],[RPD_G]],1000)</f>
        <v>27.16</v>
      </c>
      <c r="AC25" s="6">
        <f t="shared" si="5"/>
        <v>150</v>
      </c>
      <c r="AD25" s="6">
        <f t="shared" si="6"/>
        <v>0</v>
      </c>
      <c r="AE25" s="6">
        <f t="shared" si="7"/>
        <v>27.159999999999997</v>
      </c>
    </row>
    <row r="26" spans="1:31" x14ac:dyDescent="0.3">
      <c r="A26" s="1">
        <f>Sheet1!A26</f>
        <v>25</v>
      </c>
      <c r="B26" s="1">
        <f>Sheet1!E26</f>
        <v>50</v>
      </c>
      <c r="C26" s="1">
        <f>Sheet1!F26</f>
        <v>2</v>
      </c>
      <c r="D26" s="1">
        <f t="shared" si="0"/>
        <v>9539</v>
      </c>
      <c r="E26" s="1">
        <f>IF(Sheet1!G26&lt;100,ROUND(Sheet1!G26,2),ROUND(Sheet1!G26,0))</f>
        <v>0</v>
      </c>
      <c r="F26" s="1">
        <f>Sheet1!H26</f>
        <v>0</v>
      </c>
      <c r="G26" s="1">
        <f>IF(Sheet1!N26&lt;100,ROUND(Sheet1!N26,2),ROUND(Sheet1!N26,0))</f>
        <v>13.21</v>
      </c>
      <c r="H26" s="1">
        <f t="shared" si="1"/>
        <v>0</v>
      </c>
      <c r="I26" s="1">
        <f>IF(Sheet1!O26&lt;100,ROUND(Sheet1!O26,3),ROUND(Sheet1!O26,0))</f>
        <v>0.17799999999999999</v>
      </c>
      <c r="J26" s="1">
        <f t="shared" si="2"/>
        <v>23.82</v>
      </c>
      <c r="K26" s="1">
        <f>Sheet1!J26</f>
        <v>9539</v>
      </c>
      <c r="L26" s="1">
        <f>Sheet1!K26</f>
        <v>11811</v>
      </c>
      <c r="M26" s="1">
        <f>Sheet1!L26</f>
        <v>0</v>
      </c>
      <c r="N26" s="1">
        <f>Sheet1!M26</f>
        <v>23.82</v>
      </c>
      <c r="P26" s="1">
        <f t="shared" si="3"/>
        <v>9539</v>
      </c>
      <c r="Q26" s="1">
        <f>IF(Sheet1!I26&lt;&gt;0,Sheet1!I26,100000000)</f>
        <v>999999</v>
      </c>
      <c r="R26" s="1">
        <f>IF(Sheet1!J26&lt;&gt;0,Sheet1!J26,100000000)</f>
        <v>9539</v>
      </c>
      <c r="S26" s="1">
        <f>IF(Sheet1!K26&lt;&gt;0,Sheet1!K26,100000000)</f>
        <v>11811</v>
      </c>
      <c r="X26" s="1">
        <f>Tabela4[[#This Row],[Msol]]</f>
        <v>9539</v>
      </c>
      <c r="Y26" s="6">
        <f>IF(Tabela4[[#This Row],[T_R]]&gt;0,Tabela4[[#This Row],[GAP]],1000)</f>
        <v>1000</v>
      </c>
      <c r="Z26" s="6">
        <f>IF(Tabela4[[#This Row],[Time_H]]&gt;0,Tabela4[[#This Row],[RPD_H]],1000)</f>
        <v>0</v>
      </c>
      <c r="AA26" s="6">
        <f>IF(Tabela4[[#This Row],[Time_G]]&gt;0,Tabela4[[#This Row],[RPD_G]],1000)</f>
        <v>23.82</v>
      </c>
      <c r="AC26" s="6">
        <f t="shared" si="5"/>
        <v>150</v>
      </c>
      <c r="AD26" s="6">
        <f t="shared" si="6"/>
        <v>0</v>
      </c>
      <c r="AE26" s="6">
        <f t="shared" si="7"/>
        <v>23.819999999999993</v>
      </c>
    </row>
    <row r="27" spans="1:31" x14ac:dyDescent="0.3">
      <c r="A27" s="1">
        <f>Sheet1!A27</f>
        <v>26</v>
      </c>
      <c r="B27" s="1">
        <f>Sheet1!E27</f>
        <v>50</v>
      </c>
      <c r="C27" s="1">
        <f>Sheet1!F27</f>
        <v>2</v>
      </c>
      <c r="D27" s="1">
        <f t="shared" si="0"/>
        <v>9970</v>
      </c>
      <c r="E27" s="1">
        <f>IF(Sheet1!G27&lt;100,ROUND(Sheet1!G27,2),ROUND(Sheet1!G27,0))</f>
        <v>0</v>
      </c>
      <c r="F27" s="1">
        <f>Sheet1!H27</f>
        <v>0</v>
      </c>
      <c r="G27" s="1">
        <f>IF(Sheet1!N27&lt;100,ROUND(Sheet1!N27,2),ROUND(Sheet1!N27,0))</f>
        <v>13.47</v>
      </c>
      <c r="H27" s="1">
        <f t="shared" si="1"/>
        <v>0</v>
      </c>
      <c r="I27" s="1">
        <f>IF(Sheet1!O27&lt;100,ROUND(Sheet1!O27,3),ROUND(Sheet1!O27,0))</f>
        <v>0.17299999999999999</v>
      </c>
      <c r="J27" s="1">
        <f t="shared" si="2"/>
        <v>25.16</v>
      </c>
      <c r="K27" s="1">
        <f>Sheet1!J27</f>
        <v>9970</v>
      </c>
      <c r="L27" s="1">
        <f>Sheet1!K27</f>
        <v>12478</v>
      </c>
      <c r="M27" s="1">
        <f>Sheet1!L27</f>
        <v>0</v>
      </c>
      <c r="N27" s="1">
        <f>Sheet1!M27</f>
        <v>25.16</v>
      </c>
      <c r="P27" s="1">
        <f t="shared" si="3"/>
        <v>9970</v>
      </c>
      <c r="Q27" s="1">
        <f>IF(Sheet1!I27&lt;&gt;0,Sheet1!I27,100000000)</f>
        <v>999999</v>
      </c>
      <c r="R27" s="1">
        <f>IF(Sheet1!J27&lt;&gt;0,Sheet1!J27,100000000)</f>
        <v>9970</v>
      </c>
      <c r="S27" s="1">
        <f>IF(Sheet1!K27&lt;&gt;0,Sheet1!K27,100000000)</f>
        <v>12478</v>
      </c>
      <c r="X27" s="1">
        <f>Tabela4[[#This Row],[Msol]]</f>
        <v>9970</v>
      </c>
      <c r="Y27" s="6">
        <f>IF(Tabela4[[#This Row],[T_R]]&gt;0,Tabela4[[#This Row],[GAP]],1000)</f>
        <v>1000</v>
      </c>
      <c r="Z27" s="6">
        <f>IF(Tabela4[[#This Row],[Time_H]]&gt;0,Tabela4[[#This Row],[RPD_H]],1000)</f>
        <v>0</v>
      </c>
      <c r="AA27" s="6">
        <f>IF(Tabela4[[#This Row],[Time_G]]&gt;0,Tabela4[[#This Row],[RPD_G]],1000)</f>
        <v>25.16</v>
      </c>
      <c r="AC27" s="6">
        <f t="shared" si="5"/>
        <v>150</v>
      </c>
      <c r="AD27" s="6">
        <f t="shared" si="6"/>
        <v>0</v>
      </c>
      <c r="AE27" s="6">
        <f t="shared" si="7"/>
        <v>25.160000000000025</v>
      </c>
    </row>
    <row r="28" spans="1:31" x14ac:dyDescent="0.3">
      <c r="A28" s="1">
        <f>Sheet1!A28</f>
        <v>27</v>
      </c>
      <c r="B28" s="1">
        <f>Sheet1!E28</f>
        <v>50</v>
      </c>
      <c r="C28" s="1">
        <f>Sheet1!F28</f>
        <v>2</v>
      </c>
      <c r="D28" s="1">
        <f t="shared" si="0"/>
        <v>10570</v>
      </c>
      <c r="E28" s="1">
        <f>IF(Sheet1!G28&lt;100,ROUND(Sheet1!G28,2),ROUND(Sheet1!G28,0))</f>
        <v>0</v>
      </c>
      <c r="F28" s="1">
        <f>Sheet1!H28</f>
        <v>0</v>
      </c>
      <c r="G28" s="1">
        <f>IF(Sheet1!N28&lt;100,ROUND(Sheet1!N28,2),ROUND(Sheet1!N28,0))</f>
        <v>13</v>
      </c>
      <c r="H28" s="1">
        <f t="shared" si="1"/>
        <v>0</v>
      </c>
      <c r="I28" s="1">
        <f>IF(Sheet1!O28&lt;100,ROUND(Sheet1!O28,3),ROUND(Sheet1!O28,0))</f>
        <v>0.157</v>
      </c>
      <c r="J28" s="1">
        <f t="shared" si="2"/>
        <v>26.71</v>
      </c>
      <c r="K28" s="1">
        <f>Sheet1!J28</f>
        <v>10570</v>
      </c>
      <c r="L28" s="1">
        <f>Sheet1!K28</f>
        <v>13393</v>
      </c>
      <c r="M28" s="1">
        <f>Sheet1!L28</f>
        <v>0</v>
      </c>
      <c r="N28" s="1">
        <f>Sheet1!M28</f>
        <v>26.71</v>
      </c>
      <c r="P28" s="1">
        <f t="shared" si="3"/>
        <v>10570</v>
      </c>
      <c r="Q28" s="1">
        <f>IF(Sheet1!I28&lt;&gt;0,Sheet1!I28,100000000)</f>
        <v>999999</v>
      </c>
      <c r="R28" s="1">
        <f>IF(Sheet1!J28&lt;&gt;0,Sheet1!J28,100000000)</f>
        <v>10570</v>
      </c>
      <c r="S28" s="1">
        <f>IF(Sheet1!K28&lt;&gt;0,Sheet1!K28,100000000)</f>
        <v>13393</v>
      </c>
      <c r="X28" s="1">
        <f>Tabela4[[#This Row],[Msol]]</f>
        <v>10570</v>
      </c>
      <c r="Y28" s="6">
        <f>IF(Tabela4[[#This Row],[T_R]]&gt;0,Tabela4[[#This Row],[GAP]],1000)</f>
        <v>1000</v>
      </c>
      <c r="Z28" s="6">
        <f>IF(Tabela4[[#This Row],[Time_H]]&gt;0,Tabela4[[#This Row],[RPD_H]],1000)</f>
        <v>0</v>
      </c>
      <c r="AA28" s="6">
        <f>IF(Tabela4[[#This Row],[Time_G]]&gt;0,Tabela4[[#This Row],[RPD_G]],1000)</f>
        <v>26.71</v>
      </c>
      <c r="AC28" s="6">
        <f t="shared" si="5"/>
        <v>150</v>
      </c>
      <c r="AD28" s="6">
        <f t="shared" si="6"/>
        <v>0</v>
      </c>
      <c r="AE28" s="6">
        <f t="shared" si="7"/>
        <v>26.709999999999994</v>
      </c>
    </row>
    <row r="29" spans="1:31" x14ac:dyDescent="0.3">
      <c r="A29" s="1">
        <f>Sheet1!A29</f>
        <v>28</v>
      </c>
      <c r="B29" s="1">
        <f>Sheet1!E29</f>
        <v>50</v>
      </c>
      <c r="C29" s="1">
        <f>Sheet1!F29</f>
        <v>2</v>
      </c>
      <c r="D29" s="1">
        <f t="shared" si="0"/>
        <v>8128</v>
      </c>
      <c r="E29" s="1">
        <f>IF(Sheet1!G29&lt;100,ROUND(Sheet1!G29,2),ROUND(Sheet1!G29,0))</f>
        <v>0</v>
      </c>
      <c r="F29" s="1">
        <f>Sheet1!H29</f>
        <v>0</v>
      </c>
      <c r="G29" s="1">
        <f>IF(Sheet1!N29&lt;100,ROUND(Sheet1!N29,2),ROUND(Sheet1!N29,0))</f>
        <v>13.23</v>
      </c>
      <c r="H29" s="1">
        <f t="shared" si="1"/>
        <v>0</v>
      </c>
      <c r="I29" s="1">
        <f>IF(Sheet1!O29&lt;100,ROUND(Sheet1!O29,3),ROUND(Sheet1!O29,0))</f>
        <v>0.158</v>
      </c>
      <c r="J29" s="1">
        <f t="shared" si="2"/>
        <v>0</v>
      </c>
      <c r="K29" s="1">
        <f>Sheet1!J29</f>
        <v>8128</v>
      </c>
      <c r="L29" s="1">
        <f>Sheet1!K29</f>
        <v>8128</v>
      </c>
      <c r="M29" s="1">
        <f>Sheet1!L29</f>
        <v>0</v>
      </c>
      <c r="N29" s="1">
        <f>Sheet1!M29</f>
        <v>0</v>
      </c>
      <c r="P29" s="1">
        <f t="shared" si="3"/>
        <v>8128</v>
      </c>
      <c r="Q29" s="1">
        <f>IF(Sheet1!I29&lt;&gt;0,Sheet1!I29,100000000)</f>
        <v>999999</v>
      </c>
      <c r="R29" s="1">
        <f>IF(Sheet1!J29&lt;&gt;0,Sheet1!J29,100000000)</f>
        <v>8128</v>
      </c>
      <c r="S29" s="1">
        <f>IF(Sheet1!K29&lt;&gt;0,Sheet1!K29,100000000)</f>
        <v>8128</v>
      </c>
      <c r="X29" s="1">
        <f>Tabela4[[#This Row],[Msol]]</f>
        <v>8128</v>
      </c>
      <c r="Y29" s="6">
        <f>IF(Tabela4[[#This Row],[T_R]]&gt;0,Tabela4[[#This Row],[GAP]],1000)</f>
        <v>1000</v>
      </c>
      <c r="Z29" s="6">
        <f>IF(Tabela4[[#This Row],[Time_H]]&gt;0,Tabela4[[#This Row],[RPD_H]],1000)</f>
        <v>0</v>
      </c>
      <c r="AA29" s="6">
        <f>IF(Tabela4[[#This Row],[Time_G]]&gt;0,Tabela4[[#This Row],[RPD_G]],1000)</f>
        <v>0</v>
      </c>
      <c r="AC29" s="6">
        <f t="shared" si="5"/>
        <v>150</v>
      </c>
      <c r="AD29" s="6">
        <f t="shared" si="6"/>
        <v>0</v>
      </c>
      <c r="AE29" s="6">
        <f t="shared" si="7"/>
        <v>0</v>
      </c>
    </row>
    <row r="30" spans="1:31" ht="15" customHeight="1" x14ac:dyDescent="0.3">
      <c r="A30" s="1">
        <f>Sheet1!A30</f>
        <v>29</v>
      </c>
      <c r="B30" s="1">
        <f>Sheet1!E30</f>
        <v>50</v>
      </c>
      <c r="C30" s="1">
        <f>Sheet1!F30</f>
        <v>2</v>
      </c>
      <c r="D30" s="1">
        <f t="shared" si="0"/>
        <v>13671</v>
      </c>
      <c r="E30" s="1">
        <f>IF(Sheet1!G30&lt;100,ROUND(Sheet1!G30,2),ROUND(Sheet1!G30,0))</f>
        <v>0</v>
      </c>
      <c r="F30" s="1">
        <f>Sheet1!H30</f>
        <v>0</v>
      </c>
      <c r="G30" s="1">
        <f>IF(Sheet1!N30&lt;100,ROUND(Sheet1!N30,2),ROUND(Sheet1!N30,0))</f>
        <v>13.3</v>
      </c>
      <c r="H30" s="1">
        <f t="shared" si="1"/>
        <v>0</v>
      </c>
      <c r="I30" s="1">
        <f>IF(Sheet1!O30&lt;100,ROUND(Sheet1!O30,3),ROUND(Sheet1!O30,0))</f>
        <v>0.16</v>
      </c>
      <c r="J30" s="1">
        <f t="shared" si="2"/>
        <v>0</v>
      </c>
      <c r="K30" s="1">
        <f>Sheet1!J30</f>
        <v>13671</v>
      </c>
      <c r="L30" s="1">
        <f>Sheet1!K30</f>
        <v>13671</v>
      </c>
      <c r="M30" s="1">
        <f>Sheet1!L30</f>
        <v>0</v>
      </c>
      <c r="N30" s="1">
        <f>Sheet1!M30</f>
        <v>0</v>
      </c>
      <c r="P30" s="1">
        <f t="shared" si="3"/>
        <v>13671</v>
      </c>
      <c r="Q30" s="1">
        <f>IF(Sheet1!I30&lt;&gt;0,Sheet1!I30,100000000)</f>
        <v>999999</v>
      </c>
      <c r="R30" s="1">
        <f>IF(Sheet1!J30&lt;&gt;0,Sheet1!J30,100000000)</f>
        <v>13671</v>
      </c>
      <c r="S30" s="1">
        <f>IF(Sheet1!K30&lt;&gt;0,Sheet1!K30,100000000)</f>
        <v>13671</v>
      </c>
      <c r="X30" s="1">
        <f>Tabela4[[#This Row],[Msol]]</f>
        <v>13671</v>
      </c>
      <c r="Y30" s="6">
        <f>IF(Tabela4[[#This Row],[T_R]]&gt;0,Tabela4[[#This Row],[GAP]],1000)</f>
        <v>1000</v>
      </c>
      <c r="Z30" s="6">
        <f>IF(Tabela4[[#This Row],[Time_H]]&gt;0,Tabela4[[#This Row],[RPD_H]],1000)</f>
        <v>0</v>
      </c>
      <c r="AA30" s="6">
        <f>IF(Tabela4[[#This Row],[Time_G]]&gt;0,Tabela4[[#This Row],[RPD_G]],1000)</f>
        <v>0</v>
      </c>
      <c r="AC30" s="6">
        <f t="shared" si="5"/>
        <v>150</v>
      </c>
      <c r="AD30" s="6">
        <f t="shared" si="6"/>
        <v>0</v>
      </c>
      <c r="AE30" s="6">
        <f t="shared" si="7"/>
        <v>0</v>
      </c>
    </row>
    <row r="31" spans="1:31" x14ac:dyDescent="0.3">
      <c r="A31" s="1">
        <f>Sheet1!A31</f>
        <v>30</v>
      </c>
      <c r="B31" s="1">
        <f>Sheet1!E31</f>
        <v>50</v>
      </c>
      <c r="C31" s="1">
        <f>Sheet1!F31</f>
        <v>2</v>
      </c>
      <c r="D31" s="1">
        <f t="shared" si="0"/>
        <v>11162</v>
      </c>
      <c r="E31" s="1">
        <f>IF(Sheet1!G31&lt;100,ROUND(Sheet1!G31,2),ROUND(Sheet1!G31,0))</f>
        <v>0</v>
      </c>
      <c r="F31" s="1">
        <f>Sheet1!H31</f>
        <v>0</v>
      </c>
      <c r="G31" s="1">
        <f>IF(Sheet1!N31&lt;100,ROUND(Sheet1!N31,2),ROUND(Sheet1!N31,0))</f>
        <v>13.36</v>
      </c>
      <c r="H31" s="1">
        <f t="shared" si="1"/>
        <v>0</v>
      </c>
      <c r="I31" s="1">
        <f>IF(Sheet1!O31&lt;100,ROUND(Sheet1!O31,3),ROUND(Sheet1!O31,0))</f>
        <v>0.16900000000000001</v>
      </c>
      <c r="J31" s="1">
        <f t="shared" si="2"/>
        <v>31.28</v>
      </c>
      <c r="K31" s="1">
        <f>Sheet1!J31</f>
        <v>11162</v>
      </c>
      <c r="L31" s="1">
        <f>Sheet1!K31</f>
        <v>14653</v>
      </c>
      <c r="M31" s="1">
        <f>Sheet1!L31</f>
        <v>0</v>
      </c>
      <c r="N31" s="1">
        <f>Sheet1!M31</f>
        <v>31.28</v>
      </c>
      <c r="P31" s="1">
        <f t="shared" si="3"/>
        <v>11162</v>
      </c>
      <c r="Q31" s="1">
        <f>IF(Sheet1!I31&lt;&gt;0,Sheet1!I31,100000000)</f>
        <v>999999</v>
      </c>
      <c r="R31" s="1">
        <f>IF(Sheet1!J31&lt;&gt;0,Sheet1!J31,100000000)</f>
        <v>11162</v>
      </c>
      <c r="S31" s="1">
        <f>IF(Sheet1!K31&lt;&gt;0,Sheet1!K31,100000000)</f>
        <v>14653</v>
      </c>
      <c r="X31" s="1">
        <f>Tabela4[[#This Row],[Msol]]</f>
        <v>11162</v>
      </c>
      <c r="Y31" s="6">
        <f>IF(Tabela4[[#This Row],[T_R]]&gt;0,Tabela4[[#This Row],[GAP]],1000)</f>
        <v>1000</v>
      </c>
      <c r="Z31" s="6">
        <f>IF(Tabela4[[#This Row],[Time_H]]&gt;0,Tabela4[[#This Row],[RPD_H]],1000)</f>
        <v>0</v>
      </c>
      <c r="AA31" s="6">
        <f>IF(Tabela4[[#This Row],[Time_G]]&gt;0,Tabela4[[#This Row],[RPD_G]],1000)</f>
        <v>31.28</v>
      </c>
      <c r="AC31" s="6">
        <f t="shared" si="5"/>
        <v>150</v>
      </c>
      <c r="AD31" s="6">
        <f t="shared" si="6"/>
        <v>0</v>
      </c>
      <c r="AE31" s="6">
        <f t="shared" si="7"/>
        <v>31.28</v>
      </c>
    </row>
    <row r="32" spans="1:31" x14ac:dyDescent="0.3">
      <c r="A32" s="1">
        <f>Sheet1!A32</f>
        <v>31</v>
      </c>
      <c r="B32" s="1">
        <f>Sheet1!E32</f>
        <v>100</v>
      </c>
      <c r="C32" s="1">
        <f>Sheet1!F32</f>
        <v>2</v>
      </c>
      <c r="D32" s="1">
        <f t="shared" si="0"/>
        <v>29864</v>
      </c>
      <c r="E32" s="1">
        <f>IF(Sheet1!G32&lt;100,ROUND(Sheet1!G32,2),ROUND(Sheet1!G32,0))</f>
        <v>0</v>
      </c>
      <c r="F32" s="1">
        <f>Sheet1!H32</f>
        <v>0</v>
      </c>
      <c r="G32" s="1">
        <f>IF(Sheet1!N32&lt;100,ROUND(Sheet1!N32,2),ROUND(Sheet1!N32,0))</f>
        <v>156</v>
      </c>
      <c r="H32" s="1">
        <f t="shared" si="1"/>
        <v>0</v>
      </c>
      <c r="I32" s="1">
        <f>IF(Sheet1!O32&lt;100,ROUND(Sheet1!O32,3),ROUND(Sheet1!O32,0))</f>
        <v>1.778</v>
      </c>
      <c r="J32" s="1">
        <f t="shared" si="2"/>
        <v>7.08</v>
      </c>
      <c r="K32" s="1">
        <f>Sheet1!J32</f>
        <v>29864</v>
      </c>
      <c r="L32" s="1">
        <f>Sheet1!K32</f>
        <v>31978</v>
      </c>
      <c r="M32" s="1">
        <f>Sheet1!L32</f>
        <v>0</v>
      </c>
      <c r="N32" s="1">
        <f>Sheet1!M32</f>
        <v>7.08</v>
      </c>
      <c r="P32" s="1">
        <f t="shared" si="3"/>
        <v>29864</v>
      </c>
      <c r="Q32" s="1">
        <f>IF(Sheet1!I32&lt;&gt;0,Sheet1!I32,100000000)</f>
        <v>999999</v>
      </c>
      <c r="R32" s="1">
        <f>IF(Sheet1!J32&lt;&gt;0,Sheet1!J32,100000000)</f>
        <v>29864</v>
      </c>
      <c r="S32" s="1">
        <f>IF(Sheet1!K32&lt;&gt;0,Sheet1!K32,100000000)</f>
        <v>31978</v>
      </c>
      <c r="X32" s="1">
        <f>Tabela4[[#This Row],[Msol]]</f>
        <v>29864</v>
      </c>
      <c r="Y32" s="6">
        <f>IF(Tabela4[[#This Row],[T_R]]&gt;0,Tabela4[[#This Row],[GAP]],1000)</f>
        <v>1000</v>
      </c>
      <c r="Z32" s="6">
        <f>IF(Tabela4[[#This Row],[Time_H]]&gt;0,Tabela4[[#This Row],[RPD_H]],1000)</f>
        <v>0</v>
      </c>
      <c r="AA32" s="6">
        <f>IF(Tabela4[[#This Row],[Time_G]]&gt;0,Tabela4[[#This Row],[RPD_G]],1000)</f>
        <v>7.08</v>
      </c>
      <c r="AC32" s="6">
        <f t="shared" si="5"/>
        <v>150</v>
      </c>
      <c r="AD32" s="6">
        <f t="shared" si="6"/>
        <v>0</v>
      </c>
      <c r="AE32" s="6">
        <f t="shared" si="7"/>
        <v>7.0799999999999983</v>
      </c>
    </row>
    <row r="33" spans="1:31" x14ac:dyDescent="0.3">
      <c r="A33" s="1">
        <f>Sheet1!A33</f>
        <v>32</v>
      </c>
      <c r="B33" s="1">
        <f>Sheet1!E33</f>
        <v>100</v>
      </c>
      <c r="C33" s="1">
        <f>Sheet1!F33</f>
        <v>2</v>
      </c>
      <c r="D33" s="1">
        <f t="shared" si="0"/>
        <v>29435</v>
      </c>
      <c r="E33" s="1">
        <f>IF(Sheet1!G33&lt;100,ROUND(Sheet1!G33,2),ROUND(Sheet1!G33,0))</f>
        <v>0</v>
      </c>
      <c r="F33" s="1">
        <f>Sheet1!H33</f>
        <v>0</v>
      </c>
      <c r="G33" s="1">
        <f>IF(Sheet1!N33&lt;100,ROUND(Sheet1!N33,2),ROUND(Sheet1!N33,0))</f>
        <v>156</v>
      </c>
      <c r="H33" s="1">
        <f t="shared" si="1"/>
        <v>0</v>
      </c>
      <c r="I33" s="1">
        <f>IF(Sheet1!O33&lt;100,ROUND(Sheet1!O33,3),ROUND(Sheet1!O33,0))</f>
        <v>1.7689999999999999</v>
      </c>
      <c r="J33" s="1">
        <f t="shared" si="2"/>
        <v>0</v>
      </c>
      <c r="K33" s="1">
        <f>Sheet1!J33</f>
        <v>29435</v>
      </c>
      <c r="L33" s="1">
        <f>Sheet1!K33</f>
        <v>29435</v>
      </c>
      <c r="M33" s="1">
        <f>Sheet1!L33</f>
        <v>0</v>
      </c>
      <c r="N33" s="1">
        <f>Sheet1!M33</f>
        <v>0</v>
      </c>
      <c r="P33" s="1">
        <f t="shared" si="3"/>
        <v>29435</v>
      </c>
      <c r="Q33" s="1">
        <f>IF(Sheet1!I33&lt;&gt;0,Sheet1!I33,100000000)</f>
        <v>999999</v>
      </c>
      <c r="R33" s="1">
        <f>IF(Sheet1!J33&lt;&gt;0,Sheet1!J33,100000000)</f>
        <v>29435</v>
      </c>
      <c r="S33" s="1">
        <f>IF(Sheet1!K33&lt;&gt;0,Sheet1!K33,100000000)</f>
        <v>29435</v>
      </c>
      <c r="X33" s="1">
        <f>Tabela4[[#This Row],[Msol]]</f>
        <v>29435</v>
      </c>
      <c r="Y33" s="6">
        <f>IF(Tabela4[[#This Row],[T_R]]&gt;0,Tabela4[[#This Row],[GAP]],1000)</f>
        <v>1000</v>
      </c>
      <c r="Z33" s="6">
        <f>IF(Tabela4[[#This Row],[Time_H]]&gt;0,Tabela4[[#This Row],[RPD_H]],1000)</f>
        <v>0</v>
      </c>
      <c r="AA33" s="6">
        <f>IF(Tabela4[[#This Row],[Time_G]]&gt;0,Tabela4[[#This Row],[RPD_G]],1000)</f>
        <v>0</v>
      </c>
      <c r="AC33" s="6">
        <f t="shared" si="5"/>
        <v>150</v>
      </c>
      <c r="AD33" s="6">
        <f t="shared" si="6"/>
        <v>0</v>
      </c>
      <c r="AE33" s="6">
        <f t="shared" si="7"/>
        <v>0</v>
      </c>
    </row>
    <row r="34" spans="1:31" x14ac:dyDescent="0.3">
      <c r="A34" s="1">
        <f>Sheet1!A34</f>
        <v>33</v>
      </c>
      <c r="B34" s="1">
        <f>Sheet1!E34</f>
        <v>100</v>
      </c>
      <c r="C34" s="1">
        <f>Sheet1!F34</f>
        <v>2</v>
      </c>
      <c r="D34" s="1">
        <f t="shared" ref="D34:D65" si="8">P34</f>
        <v>26939</v>
      </c>
      <c r="E34" s="1">
        <f>IF(Sheet1!G34&lt;100,ROUND(Sheet1!G34,2),ROUND(Sheet1!G34,0))</f>
        <v>0</v>
      </c>
      <c r="F34" s="1">
        <f>Sheet1!H34</f>
        <v>0</v>
      </c>
      <c r="G34" s="1">
        <f>IF(Sheet1!N34&lt;100,ROUND(Sheet1!N34,2),ROUND(Sheet1!N34,0))</f>
        <v>156</v>
      </c>
      <c r="H34" s="1">
        <f t="shared" ref="H34:H65" si="9">ROUND(100*(R34-P34)/P34,2)</f>
        <v>0</v>
      </c>
      <c r="I34" s="1">
        <f>IF(Sheet1!O34&lt;100,ROUND(Sheet1!O34,3),ROUND(Sheet1!O34,0))</f>
        <v>1.8049999999999999</v>
      </c>
      <c r="J34" s="1">
        <f t="shared" ref="J34:J65" si="10">ROUND(100*(S34-P34)/P34,2)</f>
        <v>15.67</v>
      </c>
      <c r="K34" s="1">
        <f>Sheet1!J34</f>
        <v>26939</v>
      </c>
      <c r="L34" s="1">
        <f>Sheet1!K34</f>
        <v>31161</v>
      </c>
      <c r="M34" s="1">
        <f>Sheet1!L34</f>
        <v>0</v>
      </c>
      <c r="N34" s="1">
        <f>Sheet1!M34</f>
        <v>15.67</v>
      </c>
      <c r="P34" s="1">
        <f t="shared" ref="P34:P65" si="11">SMALL(Q34:S34,1)</f>
        <v>26939</v>
      </c>
      <c r="Q34" s="1">
        <f>IF(Sheet1!I34&lt;&gt;0,Sheet1!I34,100000000)</f>
        <v>999999</v>
      </c>
      <c r="R34" s="1">
        <f>IF(Sheet1!J34&lt;&gt;0,Sheet1!J34,100000000)</f>
        <v>26939</v>
      </c>
      <c r="S34" s="1">
        <f>IF(Sheet1!K34&lt;&gt;0,Sheet1!K34,100000000)</f>
        <v>31161</v>
      </c>
      <c r="X34" s="1">
        <f>Tabela4[[#This Row],[Msol]]</f>
        <v>26939</v>
      </c>
      <c r="Y34" s="6">
        <f>IF(Tabela4[[#This Row],[T_R]]&gt;0,Tabela4[[#This Row],[GAP]],1000)</f>
        <v>1000</v>
      </c>
      <c r="Z34" s="6">
        <f>IF(Tabela4[[#This Row],[Time_H]]&gt;0,Tabela4[[#This Row],[RPD_H]],1000)</f>
        <v>0</v>
      </c>
      <c r="AA34" s="6">
        <f>IF(Tabela4[[#This Row],[Time_G]]&gt;0,Tabela4[[#This Row],[RPD_G]],1000)</f>
        <v>15.67</v>
      </c>
      <c r="AC34" s="6">
        <f t="shared" si="5"/>
        <v>150</v>
      </c>
      <c r="AD34" s="6">
        <f t="shared" si="6"/>
        <v>0</v>
      </c>
      <c r="AE34" s="6">
        <f t="shared" si="7"/>
        <v>15.670000000000002</v>
      </c>
    </row>
    <row r="35" spans="1:31" x14ac:dyDescent="0.3">
      <c r="A35" s="1">
        <f>Sheet1!A35</f>
        <v>34</v>
      </c>
      <c r="B35" s="1">
        <f>Sheet1!E35</f>
        <v>100</v>
      </c>
      <c r="C35" s="1">
        <f>Sheet1!F35</f>
        <v>2</v>
      </c>
      <c r="D35" s="1">
        <f t="shared" si="8"/>
        <v>29204</v>
      </c>
      <c r="E35" s="1">
        <f>IF(Sheet1!G35&lt;100,ROUND(Sheet1!G35,2),ROUND(Sheet1!G35,0))</f>
        <v>0</v>
      </c>
      <c r="F35" s="1">
        <f>Sheet1!H35</f>
        <v>0</v>
      </c>
      <c r="G35" s="1">
        <f>IF(Sheet1!N35&lt;100,ROUND(Sheet1!N35,2),ROUND(Sheet1!N35,0))</f>
        <v>154</v>
      </c>
      <c r="H35" s="1">
        <f t="shared" si="9"/>
        <v>0</v>
      </c>
      <c r="I35" s="1">
        <f>IF(Sheet1!O35&lt;100,ROUND(Sheet1!O35,3),ROUND(Sheet1!O35,0))</f>
        <v>1.8440000000000001</v>
      </c>
      <c r="J35" s="1">
        <f t="shared" si="10"/>
        <v>1.58</v>
      </c>
      <c r="K35" s="1">
        <f>Sheet1!J35</f>
        <v>29204</v>
      </c>
      <c r="L35" s="1">
        <f>Sheet1!K35</f>
        <v>29665</v>
      </c>
      <c r="M35" s="1">
        <f>Sheet1!L35</f>
        <v>0</v>
      </c>
      <c r="N35" s="1">
        <f>Sheet1!M35</f>
        <v>1.58</v>
      </c>
      <c r="P35" s="1">
        <f t="shared" si="11"/>
        <v>29204</v>
      </c>
      <c r="Q35" s="1">
        <f>IF(Sheet1!I35&lt;&gt;0,Sheet1!I35,100000000)</f>
        <v>999999</v>
      </c>
      <c r="R35" s="1">
        <f>IF(Sheet1!J35&lt;&gt;0,Sheet1!J35,100000000)</f>
        <v>29204</v>
      </c>
      <c r="S35" s="1">
        <f>IF(Sheet1!K35&lt;&gt;0,Sheet1!K35,100000000)</f>
        <v>29665</v>
      </c>
      <c r="X35" s="1">
        <f>Tabela4[[#This Row],[Msol]]</f>
        <v>29204</v>
      </c>
      <c r="Y35" s="6">
        <f>IF(Tabela4[[#This Row],[T_R]]&gt;0,Tabela4[[#This Row],[GAP]],1000)</f>
        <v>1000</v>
      </c>
      <c r="Z35" s="6">
        <f>IF(Tabela4[[#This Row],[Time_H]]&gt;0,Tabela4[[#This Row],[RPD_H]],1000)</f>
        <v>0</v>
      </c>
      <c r="AA35" s="6">
        <f>IF(Tabela4[[#This Row],[Time_G]]&gt;0,Tabela4[[#This Row],[RPD_G]],1000)</f>
        <v>1.58</v>
      </c>
      <c r="AC35" s="6">
        <f t="shared" si="5"/>
        <v>150</v>
      </c>
      <c r="AD35" s="6">
        <f t="shared" si="6"/>
        <v>0</v>
      </c>
      <c r="AE35" s="6">
        <f t="shared" si="7"/>
        <v>1.5800000000000125</v>
      </c>
    </row>
    <row r="36" spans="1:31" x14ac:dyDescent="0.3">
      <c r="A36" s="1">
        <f>Sheet1!A36</f>
        <v>35</v>
      </c>
      <c r="B36" s="1">
        <f>Sheet1!E36</f>
        <v>100</v>
      </c>
      <c r="C36" s="1">
        <f>Sheet1!F36</f>
        <v>2</v>
      </c>
      <c r="D36" s="1">
        <f t="shared" si="8"/>
        <v>26765</v>
      </c>
      <c r="E36" s="1">
        <f>IF(Sheet1!G36&lt;100,ROUND(Sheet1!G36,2),ROUND(Sheet1!G36,0))</f>
        <v>0</v>
      </c>
      <c r="F36" s="1">
        <f>Sheet1!H36</f>
        <v>0</v>
      </c>
      <c r="G36" s="1">
        <f>IF(Sheet1!N36&lt;100,ROUND(Sheet1!N36,2),ROUND(Sheet1!N36,0))</f>
        <v>158</v>
      </c>
      <c r="H36" s="1">
        <f t="shared" si="9"/>
        <v>0</v>
      </c>
      <c r="I36" s="1">
        <f>IF(Sheet1!O36&lt;100,ROUND(Sheet1!O36,3),ROUND(Sheet1!O36,0))</f>
        <v>1.879</v>
      </c>
      <c r="J36" s="1">
        <f t="shared" si="10"/>
        <v>19.64</v>
      </c>
      <c r="K36" s="1">
        <f>Sheet1!J36</f>
        <v>26765</v>
      </c>
      <c r="L36" s="1">
        <f>Sheet1!K36</f>
        <v>32022</v>
      </c>
      <c r="M36" s="1">
        <f>Sheet1!L36</f>
        <v>0</v>
      </c>
      <c r="N36" s="1">
        <f>Sheet1!M36</f>
        <v>19.64</v>
      </c>
      <c r="P36" s="1">
        <f t="shared" si="11"/>
        <v>26765</v>
      </c>
      <c r="Q36" s="1">
        <f>IF(Sheet1!I36&lt;&gt;0,Sheet1!I36,100000000)</f>
        <v>999999</v>
      </c>
      <c r="R36" s="1">
        <f>IF(Sheet1!J36&lt;&gt;0,Sheet1!J36,100000000)</f>
        <v>26765</v>
      </c>
      <c r="S36" s="1">
        <f>IF(Sheet1!K36&lt;&gt;0,Sheet1!K36,100000000)</f>
        <v>32022</v>
      </c>
      <c r="X36" s="1">
        <f>Tabela4[[#This Row],[Msol]]</f>
        <v>26765</v>
      </c>
      <c r="Y36" s="6">
        <f>IF(Tabela4[[#This Row],[T_R]]&gt;0,Tabela4[[#This Row],[GAP]],1000)</f>
        <v>1000</v>
      </c>
      <c r="Z36" s="6">
        <f>IF(Tabela4[[#This Row],[Time_H]]&gt;0,Tabela4[[#This Row],[RPD_H]],1000)</f>
        <v>0</v>
      </c>
      <c r="AA36" s="6">
        <f>IF(Tabela4[[#This Row],[Time_G]]&gt;0,Tabela4[[#This Row],[RPD_G]],1000)</f>
        <v>19.64</v>
      </c>
      <c r="AC36" s="6">
        <f t="shared" si="5"/>
        <v>150</v>
      </c>
      <c r="AD36" s="6">
        <f t="shared" si="6"/>
        <v>0</v>
      </c>
      <c r="AE36" s="6">
        <f t="shared" si="7"/>
        <v>19.64</v>
      </c>
    </row>
    <row r="37" spans="1:31" x14ac:dyDescent="0.3">
      <c r="A37" s="1">
        <f>Sheet1!A37</f>
        <v>36</v>
      </c>
      <c r="B37" s="1">
        <f>Sheet1!E37</f>
        <v>100</v>
      </c>
      <c r="C37" s="1">
        <f>Sheet1!F37</f>
        <v>2</v>
      </c>
      <c r="D37" s="1">
        <f t="shared" si="8"/>
        <v>27315</v>
      </c>
      <c r="E37" s="1">
        <f>IF(Sheet1!G37&lt;100,ROUND(Sheet1!G37,2),ROUND(Sheet1!G37,0))</f>
        <v>0</v>
      </c>
      <c r="F37" s="1">
        <f>Sheet1!H37</f>
        <v>0</v>
      </c>
      <c r="G37" s="1">
        <f>IF(Sheet1!N37&lt;100,ROUND(Sheet1!N37,2),ROUND(Sheet1!N37,0))</f>
        <v>152</v>
      </c>
      <c r="H37" s="1">
        <f t="shared" si="9"/>
        <v>0</v>
      </c>
      <c r="I37" s="1">
        <f>IF(Sheet1!O37&lt;100,ROUND(Sheet1!O37,3),ROUND(Sheet1!O37,0))</f>
        <v>1.8089999999999999</v>
      </c>
      <c r="J37" s="1">
        <f t="shared" si="10"/>
        <v>12.39</v>
      </c>
      <c r="K37" s="1">
        <f>Sheet1!J37</f>
        <v>27315</v>
      </c>
      <c r="L37" s="1">
        <f>Sheet1!K37</f>
        <v>30699</v>
      </c>
      <c r="M37" s="1">
        <f>Sheet1!L37</f>
        <v>0</v>
      </c>
      <c r="N37" s="1">
        <f>Sheet1!M37</f>
        <v>12.39</v>
      </c>
      <c r="P37" s="1">
        <f t="shared" si="11"/>
        <v>27315</v>
      </c>
      <c r="Q37" s="1">
        <f>IF(Sheet1!I37&lt;&gt;0,Sheet1!I37,100000000)</f>
        <v>999999</v>
      </c>
      <c r="R37" s="1">
        <f>IF(Sheet1!J37&lt;&gt;0,Sheet1!J37,100000000)</f>
        <v>27315</v>
      </c>
      <c r="S37" s="1">
        <f>IF(Sheet1!K37&lt;&gt;0,Sheet1!K37,100000000)</f>
        <v>30699</v>
      </c>
      <c r="X37" s="1">
        <f>Tabela4[[#This Row],[Msol]]</f>
        <v>27315</v>
      </c>
      <c r="Y37" s="6">
        <f>IF(Tabela4[[#This Row],[T_R]]&gt;0,Tabela4[[#This Row],[GAP]],1000)</f>
        <v>1000</v>
      </c>
      <c r="Z37" s="6">
        <f>IF(Tabela4[[#This Row],[Time_H]]&gt;0,Tabela4[[#This Row],[RPD_H]],1000)</f>
        <v>0</v>
      </c>
      <c r="AA37" s="6">
        <f>IF(Tabela4[[#This Row],[Time_G]]&gt;0,Tabela4[[#This Row],[RPD_G]],1000)</f>
        <v>12.39</v>
      </c>
      <c r="AC37" s="6">
        <f t="shared" si="5"/>
        <v>150</v>
      </c>
      <c r="AD37" s="6">
        <f t="shared" si="6"/>
        <v>0</v>
      </c>
      <c r="AE37" s="6">
        <f t="shared" si="7"/>
        <v>12.39</v>
      </c>
    </row>
    <row r="38" spans="1:31" x14ac:dyDescent="0.3">
      <c r="A38" s="1">
        <f>Sheet1!A38</f>
        <v>37</v>
      </c>
      <c r="B38" s="1">
        <f>Sheet1!E38</f>
        <v>100</v>
      </c>
      <c r="C38" s="1">
        <f>Sheet1!F38</f>
        <v>2</v>
      </c>
      <c r="D38" s="1">
        <f t="shared" si="8"/>
        <v>28058</v>
      </c>
      <c r="E38" s="1">
        <f>IF(Sheet1!G38&lt;100,ROUND(Sheet1!G38,2),ROUND(Sheet1!G38,0))</f>
        <v>0</v>
      </c>
      <c r="F38" s="1">
        <f>Sheet1!H38</f>
        <v>0</v>
      </c>
      <c r="G38" s="1">
        <f>IF(Sheet1!N38&lt;100,ROUND(Sheet1!N38,2),ROUND(Sheet1!N38,0))</f>
        <v>148</v>
      </c>
      <c r="H38" s="1">
        <f t="shared" si="9"/>
        <v>0</v>
      </c>
      <c r="I38" s="1">
        <f>IF(Sheet1!O38&lt;100,ROUND(Sheet1!O38,3),ROUND(Sheet1!O38,0))</f>
        <v>1.71</v>
      </c>
      <c r="J38" s="1">
        <f t="shared" si="10"/>
        <v>35.28</v>
      </c>
      <c r="K38" s="1">
        <f>Sheet1!J38</f>
        <v>28058</v>
      </c>
      <c r="L38" s="1">
        <f>Sheet1!K38</f>
        <v>37958</v>
      </c>
      <c r="M38" s="1">
        <f>Sheet1!L38</f>
        <v>0</v>
      </c>
      <c r="N38" s="1">
        <f>Sheet1!M38</f>
        <v>35.28</v>
      </c>
      <c r="P38" s="1">
        <f t="shared" si="11"/>
        <v>28058</v>
      </c>
      <c r="Q38" s="1">
        <f>IF(Sheet1!I38&lt;&gt;0,Sheet1!I38,100000000)</f>
        <v>999999</v>
      </c>
      <c r="R38" s="1">
        <f>IF(Sheet1!J38&lt;&gt;0,Sheet1!J38,100000000)</f>
        <v>28058</v>
      </c>
      <c r="S38" s="1">
        <f>IF(Sheet1!K38&lt;&gt;0,Sheet1!K38,100000000)</f>
        <v>37958</v>
      </c>
      <c r="X38" s="1">
        <f>Tabela4[[#This Row],[Msol]]</f>
        <v>28058</v>
      </c>
      <c r="Y38" s="6">
        <f>IF(Tabela4[[#This Row],[T_R]]&gt;0,Tabela4[[#This Row],[GAP]],1000)</f>
        <v>1000</v>
      </c>
      <c r="Z38" s="6">
        <f>IF(Tabela4[[#This Row],[Time_H]]&gt;0,Tabela4[[#This Row],[RPD_H]],1000)</f>
        <v>0</v>
      </c>
      <c r="AA38" s="6">
        <f>IF(Tabela4[[#This Row],[Time_G]]&gt;0,Tabela4[[#This Row],[RPD_G]],1000)</f>
        <v>35.28</v>
      </c>
      <c r="AC38" s="6">
        <f t="shared" si="5"/>
        <v>150</v>
      </c>
      <c r="AD38" s="6">
        <f t="shared" si="6"/>
        <v>0</v>
      </c>
      <c r="AE38" s="6">
        <f t="shared" si="7"/>
        <v>35.28</v>
      </c>
    </row>
    <row r="39" spans="1:31" x14ac:dyDescent="0.3">
      <c r="A39" s="1">
        <f>Sheet1!A39</f>
        <v>38</v>
      </c>
      <c r="B39" s="1">
        <f>Sheet1!E39</f>
        <v>100</v>
      </c>
      <c r="C39" s="1">
        <f>Sheet1!F39</f>
        <v>2</v>
      </c>
      <c r="D39" s="1">
        <f t="shared" si="8"/>
        <v>27834</v>
      </c>
      <c r="E39" s="1">
        <f>IF(Sheet1!G39&lt;100,ROUND(Sheet1!G39,2),ROUND(Sheet1!G39,0))</f>
        <v>0</v>
      </c>
      <c r="F39" s="1">
        <f>Sheet1!H39</f>
        <v>0</v>
      </c>
      <c r="G39" s="1">
        <f>IF(Sheet1!N39&lt;100,ROUND(Sheet1!N39,2),ROUND(Sheet1!N39,0))</f>
        <v>150</v>
      </c>
      <c r="H39" s="1">
        <f t="shared" si="9"/>
        <v>0</v>
      </c>
      <c r="I39" s="1">
        <f>IF(Sheet1!O39&lt;100,ROUND(Sheet1!O39,3),ROUND(Sheet1!O39,0))</f>
        <v>1.7549999999999999</v>
      </c>
      <c r="J39" s="1">
        <f t="shared" si="10"/>
        <v>12.63</v>
      </c>
      <c r="K39" s="1">
        <f>Sheet1!J39</f>
        <v>27834</v>
      </c>
      <c r="L39" s="1">
        <f>Sheet1!K39</f>
        <v>31349</v>
      </c>
      <c r="M39" s="1">
        <f>Sheet1!L39</f>
        <v>0</v>
      </c>
      <c r="N39" s="1">
        <f>Sheet1!M39</f>
        <v>12.63</v>
      </c>
      <c r="P39" s="1">
        <f t="shared" si="11"/>
        <v>27834</v>
      </c>
      <c r="Q39" s="1">
        <f>IF(Sheet1!I39&lt;&gt;0,Sheet1!I39,100000000)</f>
        <v>999999</v>
      </c>
      <c r="R39" s="1">
        <f>IF(Sheet1!J39&lt;&gt;0,Sheet1!J39,100000000)</f>
        <v>27834</v>
      </c>
      <c r="S39" s="1">
        <f>IF(Sheet1!K39&lt;&gt;0,Sheet1!K39,100000000)</f>
        <v>31349</v>
      </c>
      <c r="X39" s="1">
        <f>Tabela4[[#This Row],[Msol]]</f>
        <v>27834</v>
      </c>
      <c r="Y39" s="6">
        <f>IF(Tabela4[[#This Row],[T_R]]&gt;0,Tabela4[[#This Row],[GAP]],1000)</f>
        <v>1000</v>
      </c>
      <c r="Z39" s="6">
        <f>IF(Tabela4[[#This Row],[Time_H]]&gt;0,Tabela4[[#This Row],[RPD_H]],1000)</f>
        <v>0</v>
      </c>
      <c r="AA39" s="6">
        <f>IF(Tabela4[[#This Row],[Time_G]]&gt;0,Tabela4[[#This Row],[RPD_G]],1000)</f>
        <v>12.63</v>
      </c>
      <c r="AC39" s="6">
        <f t="shared" si="5"/>
        <v>150</v>
      </c>
      <c r="AD39" s="6">
        <f t="shared" si="6"/>
        <v>0</v>
      </c>
      <c r="AE39" s="6">
        <f t="shared" si="7"/>
        <v>12.629999999999995</v>
      </c>
    </row>
    <row r="40" spans="1:31" x14ac:dyDescent="0.3">
      <c r="A40" s="1">
        <f>Sheet1!A40</f>
        <v>39</v>
      </c>
      <c r="B40" s="1">
        <f>Sheet1!E40</f>
        <v>100</v>
      </c>
      <c r="C40" s="1">
        <f>Sheet1!F40</f>
        <v>2</v>
      </c>
      <c r="D40" s="1">
        <f t="shared" si="8"/>
        <v>29325</v>
      </c>
      <c r="E40" s="1">
        <f>IF(Sheet1!G40&lt;100,ROUND(Sheet1!G40,2),ROUND(Sheet1!G40,0))</f>
        <v>0</v>
      </c>
      <c r="F40" s="1">
        <f>Sheet1!H40</f>
        <v>0</v>
      </c>
      <c r="G40" s="1">
        <f>IF(Sheet1!N40&lt;100,ROUND(Sheet1!N40,2),ROUND(Sheet1!N40,0))</f>
        <v>146</v>
      </c>
      <c r="H40" s="1">
        <f t="shared" si="9"/>
        <v>0</v>
      </c>
      <c r="I40" s="1">
        <f>IF(Sheet1!O40&lt;100,ROUND(Sheet1!O40,3),ROUND(Sheet1!O40,0))</f>
        <v>1.671</v>
      </c>
      <c r="J40" s="1">
        <f t="shared" si="10"/>
        <v>31.51</v>
      </c>
      <c r="K40" s="1">
        <f>Sheet1!J40</f>
        <v>29325</v>
      </c>
      <c r="L40" s="1">
        <f>Sheet1!K40</f>
        <v>38565</v>
      </c>
      <c r="M40" s="1">
        <f>Sheet1!L40</f>
        <v>0</v>
      </c>
      <c r="N40" s="1">
        <f>Sheet1!M40</f>
        <v>31.51</v>
      </c>
      <c r="P40" s="1">
        <f t="shared" si="11"/>
        <v>29325</v>
      </c>
      <c r="Q40" s="1">
        <f>IF(Sheet1!I40&lt;&gt;0,Sheet1!I40,100000000)</f>
        <v>999999</v>
      </c>
      <c r="R40" s="1">
        <f>IF(Sheet1!J40&lt;&gt;0,Sheet1!J40,100000000)</f>
        <v>29325</v>
      </c>
      <c r="S40" s="1">
        <f>IF(Sheet1!K40&lt;&gt;0,Sheet1!K40,100000000)</f>
        <v>38565</v>
      </c>
      <c r="X40" s="1">
        <f>Tabela4[[#This Row],[Msol]]</f>
        <v>29325</v>
      </c>
      <c r="Y40" s="6">
        <f>IF(Tabela4[[#This Row],[T_R]]&gt;0,Tabela4[[#This Row],[GAP]],1000)</f>
        <v>1000</v>
      </c>
      <c r="Z40" s="6">
        <f>IF(Tabela4[[#This Row],[Time_H]]&gt;0,Tabela4[[#This Row],[RPD_H]],1000)</f>
        <v>0</v>
      </c>
      <c r="AA40" s="6">
        <f>IF(Tabela4[[#This Row],[Time_G]]&gt;0,Tabela4[[#This Row],[RPD_G]],1000)</f>
        <v>31.51</v>
      </c>
      <c r="AC40" s="6">
        <f t="shared" si="5"/>
        <v>150</v>
      </c>
      <c r="AD40" s="6">
        <f t="shared" si="6"/>
        <v>0</v>
      </c>
      <c r="AE40" s="6">
        <f t="shared" si="7"/>
        <v>31.510000000000019</v>
      </c>
    </row>
    <row r="41" spans="1:31" x14ac:dyDescent="0.3">
      <c r="A41" s="1">
        <f>Sheet1!A41</f>
        <v>40</v>
      </c>
      <c r="B41" s="1">
        <f>Sheet1!E41</f>
        <v>100</v>
      </c>
      <c r="C41" s="1">
        <f>Sheet1!F41</f>
        <v>2</v>
      </c>
      <c r="D41" s="1">
        <f t="shared" si="8"/>
        <v>30052</v>
      </c>
      <c r="E41" s="1">
        <f>IF(Sheet1!G41&lt;100,ROUND(Sheet1!G41,2),ROUND(Sheet1!G41,0))</f>
        <v>0</v>
      </c>
      <c r="F41" s="1">
        <f>Sheet1!H41</f>
        <v>0</v>
      </c>
      <c r="G41" s="1">
        <f>IF(Sheet1!N41&lt;100,ROUND(Sheet1!N41,2),ROUND(Sheet1!N41,0))</f>
        <v>145</v>
      </c>
      <c r="H41" s="1">
        <f t="shared" si="9"/>
        <v>0</v>
      </c>
      <c r="I41" s="1">
        <f>IF(Sheet1!O41&lt;100,ROUND(Sheet1!O41,3),ROUND(Sheet1!O41,0))</f>
        <v>1.698</v>
      </c>
      <c r="J41" s="1">
        <f t="shared" si="10"/>
        <v>6.54</v>
      </c>
      <c r="K41" s="1">
        <f>Sheet1!J41</f>
        <v>30052</v>
      </c>
      <c r="L41" s="1">
        <f>Sheet1!K41</f>
        <v>32018</v>
      </c>
      <c r="M41" s="1">
        <f>Sheet1!L41</f>
        <v>0</v>
      </c>
      <c r="N41" s="1">
        <f>Sheet1!M41</f>
        <v>6.54</v>
      </c>
      <c r="P41" s="1">
        <f t="shared" si="11"/>
        <v>30052</v>
      </c>
      <c r="Q41" s="1">
        <f>IF(Sheet1!I41&lt;&gt;0,Sheet1!I41,100000000)</f>
        <v>999999</v>
      </c>
      <c r="R41" s="1">
        <f>IF(Sheet1!J41&lt;&gt;0,Sheet1!J41,100000000)</f>
        <v>30052</v>
      </c>
      <c r="S41" s="1">
        <f>IF(Sheet1!K41&lt;&gt;0,Sheet1!K41,100000000)</f>
        <v>32018</v>
      </c>
      <c r="X41" s="1">
        <f>Tabela4[[#This Row],[Msol]]</f>
        <v>30052</v>
      </c>
      <c r="Y41" s="6">
        <f>IF(Tabela4[[#This Row],[T_R]]&gt;0,Tabela4[[#This Row],[GAP]],1000)</f>
        <v>1000</v>
      </c>
      <c r="Z41" s="6">
        <f>IF(Tabela4[[#This Row],[Time_H]]&gt;0,Tabela4[[#This Row],[RPD_H]],1000)</f>
        <v>0</v>
      </c>
      <c r="AA41" s="6">
        <f>IF(Tabela4[[#This Row],[Time_G]]&gt;0,Tabela4[[#This Row],[RPD_G]],1000)</f>
        <v>6.54</v>
      </c>
      <c r="AC41" s="6">
        <f t="shared" si="5"/>
        <v>150</v>
      </c>
      <c r="AD41" s="6">
        <f t="shared" si="6"/>
        <v>0</v>
      </c>
      <c r="AE41" s="6">
        <f t="shared" si="7"/>
        <v>6.5400000000000063</v>
      </c>
    </row>
    <row r="42" spans="1:31" x14ac:dyDescent="0.3">
      <c r="A42" s="1">
        <f>Sheet1!A42</f>
        <v>41</v>
      </c>
      <c r="B42" s="1">
        <f>Sheet1!E42</f>
        <v>250</v>
      </c>
      <c r="C42" s="1">
        <f>Sheet1!F42</f>
        <v>2</v>
      </c>
      <c r="D42" s="1">
        <f t="shared" si="8"/>
        <v>135519</v>
      </c>
      <c r="E42" s="1">
        <f>IF(Sheet1!G42&lt;100,ROUND(Sheet1!G42,2),ROUND(Sheet1!G42,0))</f>
        <v>0</v>
      </c>
      <c r="F42" s="1">
        <f>Sheet1!H42</f>
        <v>0</v>
      </c>
      <c r="G42" s="1">
        <f>IF(Sheet1!N42&lt;100,ROUND(Sheet1!N42,2),ROUND(Sheet1!N42,0))</f>
        <v>3627</v>
      </c>
      <c r="H42" s="1">
        <f t="shared" si="9"/>
        <v>0</v>
      </c>
      <c r="I42" s="1">
        <f>IF(Sheet1!O42&lt;100,ROUND(Sheet1!O42,3),ROUND(Sheet1!O42,0))</f>
        <v>55.191000000000003</v>
      </c>
      <c r="J42" s="1">
        <f t="shared" si="10"/>
        <v>11.55</v>
      </c>
      <c r="K42" s="1">
        <f>Sheet1!J42</f>
        <v>135519</v>
      </c>
      <c r="L42" s="1">
        <f>Sheet1!K42</f>
        <v>151167</v>
      </c>
      <c r="M42" s="1">
        <f>Sheet1!L42</f>
        <v>0</v>
      </c>
      <c r="N42" s="1">
        <f>Sheet1!M42</f>
        <v>11.55</v>
      </c>
      <c r="P42" s="1">
        <f t="shared" si="11"/>
        <v>135519</v>
      </c>
      <c r="Q42" s="1">
        <f>IF(Sheet1!I42&lt;&gt;0,Sheet1!I42,100000000)</f>
        <v>999999</v>
      </c>
      <c r="R42" s="1">
        <f>IF(Sheet1!J42&lt;&gt;0,Sheet1!J42,100000000)</f>
        <v>135519</v>
      </c>
      <c r="S42" s="1">
        <f>IF(Sheet1!K42&lt;&gt;0,Sheet1!K42,100000000)</f>
        <v>151167</v>
      </c>
      <c r="X42" s="1">
        <f>Tabela4[[#This Row],[Msol]]</f>
        <v>135519</v>
      </c>
      <c r="Y42" s="6">
        <f>IF(Tabela4[[#This Row],[T_R]]&gt;0,Tabela4[[#This Row],[GAP]],1000)</f>
        <v>1000</v>
      </c>
      <c r="Z42" s="6">
        <f>IF(Tabela4[[#This Row],[Time_H]]&gt;0,Tabela4[[#This Row],[RPD_H]],1000)</f>
        <v>0</v>
      </c>
      <c r="AA42" s="6">
        <f>IF(Tabela4[[#This Row],[Time_G]]&gt;0,Tabela4[[#This Row],[RPD_G]],1000)</f>
        <v>11.55</v>
      </c>
      <c r="AC42" s="6">
        <f t="shared" si="5"/>
        <v>150</v>
      </c>
      <c r="AD42" s="6">
        <f t="shared" si="6"/>
        <v>0</v>
      </c>
      <c r="AE42" s="6">
        <f t="shared" si="7"/>
        <v>11.550000000000011</v>
      </c>
    </row>
    <row r="43" spans="1:31" x14ac:dyDescent="0.3">
      <c r="A43" s="1">
        <f>Sheet1!A43</f>
        <v>42</v>
      </c>
      <c r="B43" s="1">
        <f>Sheet1!E43</f>
        <v>250</v>
      </c>
      <c r="C43" s="1">
        <f>Sheet1!F43</f>
        <v>2</v>
      </c>
      <c r="D43" s="1">
        <f t="shared" si="8"/>
        <v>135432</v>
      </c>
      <c r="E43" s="1">
        <f>IF(Sheet1!G43&lt;100,ROUND(Sheet1!G43,2),ROUND(Sheet1!G43,0))</f>
        <v>0</v>
      </c>
      <c r="F43" s="1">
        <f>Sheet1!H43</f>
        <v>0</v>
      </c>
      <c r="G43" s="1">
        <f>IF(Sheet1!N43&lt;100,ROUND(Sheet1!N43,2),ROUND(Sheet1!N43,0))</f>
        <v>3655</v>
      </c>
      <c r="H43" s="1">
        <f t="shared" si="9"/>
        <v>0</v>
      </c>
      <c r="I43" s="1">
        <f>IF(Sheet1!O43&lt;100,ROUND(Sheet1!O43,3),ROUND(Sheet1!O43,0))</f>
        <v>53.302</v>
      </c>
      <c r="J43" s="1">
        <f t="shared" si="10"/>
        <v>31.31</v>
      </c>
      <c r="K43" s="1">
        <f>Sheet1!J43</f>
        <v>135432</v>
      </c>
      <c r="L43" s="1">
        <f>Sheet1!K43</f>
        <v>177831</v>
      </c>
      <c r="M43" s="1">
        <f>Sheet1!L43</f>
        <v>0</v>
      </c>
      <c r="N43" s="1">
        <f>Sheet1!M43</f>
        <v>31.31</v>
      </c>
      <c r="P43" s="1">
        <f t="shared" si="11"/>
        <v>135432</v>
      </c>
      <c r="Q43" s="1">
        <f>IF(Sheet1!I43&lt;&gt;0,Sheet1!I43,100000000)</f>
        <v>999999</v>
      </c>
      <c r="R43" s="1">
        <f>IF(Sheet1!J43&lt;&gt;0,Sheet1!J43,100000000)</f>
        <v>135432</v>
      </c>
      <c r="S43" s="1">
        <f>IF(Sheet1!K43&lt;&gt;0,Sheet1!K43,100000000)</f>
        <v>177831</v>
      </c>
      <c r="X43" s="1">
        <f>Tabela4[[#This Row],[Msol]]</f>
        <v>135432</v>
      </c>
      <c r="Y43" s="6">
        <f>IF(Tabela4[[#This Row],[T_R]]&gt;0,Tabela4[[#This Row],[GAP]],1000)</f>
        <v>1000</v>
      </c>
      <c r="Z43" s="6">
        <f>IF(Tabela4[[#This Row],[Time_H]]&gt;0,Tabela4[[#This Row],[RPD_H]],1000)</f>
        <v>0</v>
      </c>
      <c r="AA43" s="6">
        <f>IF(Tabela4[[#This Row],[Time_G]]&gt;0,Tabela4[[#This Row],[RPD_G]],1000)</f>
        <v>31.31</v>
      </c>
      <c r="AC43" s="6">
        <f t="shared" si="5"/>
        <v>150</v>
      </c>
      <c r="AD43" s="6">
        <f t="shared" si="6"/>
        <v>0</v>
      </c>
      <c r="AE43" s="6">
        <f t="shared" si="7"/>
        <v>31.310000000000002</v>
      </c>
    </row>
    <row r="44" spans="1:31" x14ac:dyDescent="0.3">
      <c r="A44" s="1">
        <f>Sheet1!A44</f>
        <v>43</v>
      </c>
      <c r="B44" s="1">
        <f>Sheet1!E44</f>
        <v>250</v>
      </c>
      <c r="C44" s="1">
        <f>Sheet1!F44</f>
        <v>2</v>
      </c>
      <c r="D44" s="1">
        <f t="shared" si="8"/>
        <v>135833</v>
      </c>
      <c r="E44" s="1">
        <f>IF(Sheet1!G44&lt;100,ROUND(Sheet1!G44,2),ROUND(Sheet1!G44,0))</f>
        <v>0</v>
      </c>
      <c r="F44" s="1">
        <f>Sheet1!H44</f>
        <v>0</v>
      </c>
      <c r="G44" s="1">
        <f>IF(Sheet1!N44&lt;100,ROUND(Sheet1!N44,2),ROUND(Sheet1!N44,0))</f>
        <v>3605</v>
      </c>
      <c r="H44" s="1">
        <f t="shared" si="9"/>
        <v>0</v>
      </c>
      <c r="I44" s="1">
        <f>IF(Sheet1!O44&lt;100,ROUND(Sheet1!O44,3),ROUND(Sheet1!O44,0))</f>
        <v>52.951999999999998</v>
      </c>
      <c r="J44" s="1">
        <f t="shared" si="10"/>
        <v>18.78</v>
      </c>
      <c r="K44" s="1">
        <f>Sheet1!J44</f>
        <v>135833</v>
      </c>
      <c r="L44" s="1">
        <f>Sheet1!K44</f>
        <v>161348</v>
      </c>
      <c r="M44" s="1">
        <f>Sheet1!L44</f>
        <v>0</v>
      </c>
      <c r="N44" s="1">
        <f>Sheet1!M44</f>
        <v>18.78</v>
      </c>
      <c r="P44" s="1">
        <f t="shared" si="11"/>
        <v>135833</v>
      </c>
      <c r="Q44" s="1">
        <f>IF(Sheet1!I44&lt;&gt;0,Sheet1!I44,100000000)</f>
        <v>999999</v>
      </c>
      <c r="R44" s="1">
        <f>IF(Sheet1!J44&lt;&gt;0,Sheet1!J44,100000000)</f>
        <v>135833</v>
      </c>
      <c r="S44" s="1">
        <f>IF(Sheet1!K44&lt;&gt;0,Sheet1!K44,100000000)</f>
        <v>161348</v>
      </c>
      <c r="X44" s="1">
        <f>Tabela4[[#This Row],[Msol]]</f>
        <v>135833</v>
      </c>
      <c r="Y44" s="6">
        <f>IF(Tabela4[[#This Row],[T_R]]&gt;0,Tabela4[[#This Row],[GAP]],1000)</f>
        <v>1000</v>
      </c>
      <c r="Z44" s="6">
        <f>IF(Tabela4[[#This Row],[Time_H]]&gt;0,Tabela4[[#This Row],[RPD_H]],1000)</f>
        <v>0</v>
      </c>
      <c r="AA44" s="6">
        <f>IF(Tabela4[[#This Row],[Time_G]]&gt;0,Tabela4[[#This Row],[RPD_G]],1000)</f>
        <v>18.78</v>
      </c>
      <c r="AC44" s="6">
        <f t="shared" si="5"/>
        <v>150</v>
      </c>
      <c r="AD44" s="6">
        <f t="shared" si="6"/>
        <v>0</v>
      </c>
      <c r="AE44" s="6">
        <f t="shared" si="7"/>
        <v>18.78</v>
      </c>
    </row>
    <row r="45" spans="1:31" x14ac:dyDescent="0.3">
      <c r="A45" s="1">
        <f>Sheet1!A45</f>
        <v>44</v>
      </c>
      <c r="B45" s="1">
        <f>Sheet1!E45</f>
        <v>250</v>
      </c>
      <c r="C45" s="1">
        <f>Sheet1!F45</f>
        <v>2</v>
      </c>
      <c r="D45" s="1">
        <f t="shared" si="8"/>
        <v>132066</v>
      </c>
      <c r="E45" s="1">
        <f>IF(Sheet1!G45&lt;100,ROUND(Sheet1!G45,2),ROUND(Sheet1!G45,0))</f>
        <v>0</v>
      </c>
      <c r="F45" s="1">
        <f>Sheet1!H45</f>
        <v>0</v>
      </c>
      <c r="G45" s="1">
        <f>IF(Sheet1!N45&lt;100,ROUND(Sheet1!N45,2),ROUND(Sheet1!N45,0))</f>
        <v>3646</v>
      </c>
      <c r="H45" s="1">
        <f t="shared" si="9"/>
        <v>0</v>
      </c>
      <c r="I45" s="1">
        <f>IF(Sheet1!O45&lt;100,ROUND(Sheet1!O45,3),ROUND(Sheet1!O45,0))</f>
        <v>53.011000000000003</v>
      </c>
      <c r="J45" s="1">
        <f t="shared" si="10"/>
        <v>34.74</v>
      </c>
      <c r="K45" s="1">
        <f>Sheet1!J45</f>
        <v>132066</v>
      </c>
      <c r="L45" s="1">
        <f>Sheet1!K45</f>
        <v>177946</v>
      </c>
      <c r="M45" s="1">
        <f>Sheet1!L45</f>
        <v>0</v>
      </c>
      <c r="N45" s="1">
        <f>Sheet1!M45</f>
        <v>34.74</v>
      </c>
      <c r="P45" s="1">
        <f t="shared" si="11"/>
        <v>132066</v>
      </c>
      <c r="Q45" s="1">
        <f>IF(Sheet1!I45&lt;&gt;0,Sheet1!I45,100000000)</f>
        <v>999999</v>
      </c>
      <c r="R45" s="1">
        <f>IF(Sheet1!J45&lt;&gt;0,Sheet1!J45,100000000)</f>
        <v>132066</v>
      </c>
      <c r="S45" s="1">
        <f>IF(Sheet1!K45&lt;&gt;0,Sheet1!K45,100000000)</f>
        <v>177946</v>
      </c>
      <c r="X45" s="1">
        <f>Tabela4[[#This Row],[Msol]]</f>
        <v>132066</v>
      </c>
      <c r="Y45" s="6">
        <f>IF(Tabela4[[#This Row],[T_R]]&gt;0,Tabela4[[#This Row],[GAP]],1000)</f>
        <v>1000</v>
      </c>
      <c r="Z45" s="6">
        <f>IF(Tabela4[[#This Row],[Time_H]]&gt;0,Tabela4[[#This Row],[RPD_H]],1000)</f>
        <v>0</v>
      </c>
      <c r="AA45" s="6">
        <f>IF(Tabela4[[#This Row],[Time_G]]&gt;0,Tabela4[[#This Row],[RPD_G]],1000)</f>
        <v>34.74</v>
      </c>
      <c r="AC45" s="6">
        <f t="shared" si="5"/>
        <v>150</v>
      </c>
      <c r="AD45" s="6">
        <f t="shared" si="6"/>
        <v>0</v>
      </c>
      <c r="AE45" s="6">
        <f t="shared" si="7"/>
        <v>34.740000000000009</v>
      </c>
    </row>
    <row r="46" spans="1:31" x14ac:dyDescent="0.3">
      <c r="A46" s="1">
        <f>Sheet1!A46</f>
        <v>45</v>
      </c>
      <c r="B46" s="1">
        <f>Sheet1!E46</f>
        <v>250</v>
      </c>
      <c r="C46" s="1">
        <f>Sheet1!F46</f>
        <v>2</v>
      </c>
      <c r="D46" s="1">
        <f t="shared" si="8"/>
        <v>125764</v>
      </c>
      <c r="E46" s="1">
        <f>IF(Sheet1!G46&lt;100,ROUND(Sheet1!G46,2),ROUND(Sheet1!G46,0))</f>
        <v>0</v>
      </c>
      <c r="F46" s="1">
        <f>Sheet1!H46</f>
        <v>0</v>
      </c>
      <c r="G46" s="1">
        <f>IF(Sheet1!N46&lt;100,ROUND(Sheet1!N46,2),ROUND(Sheet1!N46,0))</f>
        <v>3628</v>
      </c>
      <c r="H46" s="1">
        <f t="shared" si="9"/>
        <v>0</v>
      </c>
      <c r="I46" s="1">
        <f>IF(Sheet1!O46&lt;100,ROUND(Sheet1!O46,3),ROUND(Sheet1!O46,0))</f>
        <v>53.332000000000001</v>
      </c>
      <c r="J46" s="1">
        <f t="shared" si="10"/>
        <v>21.81</v>
      </c>
      <c r="K46" s="1">
        <f>Sheet1!J46</f>
        <v>125764</v>
      </c>
      <c r="L46" s="1">
        <f>Sheet1!K46</f>
        <v>153189</v>
      </c>
      <c r="M46" s="1">
        <f>Sheet1!L46</f>
        <v>0</v>
      </c>
      <c r="N46" s="1">
        <f>Sheet1!M46</f>
        <v>21.81</v>
      </c>
      <c r="P46" s="1">
        <f t="shared" si="11"/>
        <v>125764</v>
      </c>
      <c r="Q46" s="1">
        <f>IF(Sheet1!I46&lt;&gt;0,Sheet1!I46,100000000)</f>
        <v>999999</v>
      </c>
      <c r="R46" s="1">
        <f>IF(Sheet1!J46&lt;&gt;0,Sheet1!J46,100000000)</f>
        <v>125764</v>
      </c>
      <c r="S46" s="1">
        <f>IF(Sheet1!K46&lt;&gt;0,Sheet1!K46,100000000)</f>
        <v>153189</v>
      </c>
      <c r="X46" s="1">
        <f>Tabela4[[#This Row],[Msol]]</f>
        <v>125764</v>
      </c>
      <c r="Y46" s="6">
        <f>IF(Tabela4[[#This Row],[T_R]]&gt;0,Tabela4[[#This Row],[GAP]],1000)</f>
        <v>1000</v>
      </c>
      <c r="Z46" s="6">
        <f>IF(Tabela4[[#This Row],[Time_H]]&gt;0,Tabela4[[#This Row],[RPD_H]],1000)</f>
        <v>0</v>
      </c>
      <c r="AA46" s="6">
        <f>IF(Tabela4[[#This Row],[Time_G]]&gt;0,Tabela4[[#This Row],[RPD_G]],1000)</f>
        <v>21.81</v>
      </c>
      <c r="AC46" s="6">
        <f t="shared" si="5"/>
        <v>150</v>
      </c>
      <c r="AD46" s="6">
        <f t="shared" si="6"/>
        <v>0</v>
      </c>
      <c r="AE46" s="6">
        <f t="shared" si="7"/>
        <v>21.809999999999988</v>
      </c>
    </row>
    <row r="47" spans="1:31" x14ac:dyDescent="0.3">
      <c r="A47" s="1">
        <f>Sheet1!A47</f>
        <v>46</v>
      </c>
      <c r="B47" s="1">
        <f>Sheet1!E47</f>
        <v>250</v>
      </c>
      <c r="C47" s="1">
        <f>Sheet1!F47</f>
        <v>2</v>
      </c>
      <c r="D47" s="1">
        <f t="shared" si="8"/>
        <v>132341</v>
      </c>
      <c r="E47" s="1">
        <f>IF(Sheet1!G47&lt;100,ROUND(Sheet1!G47,2),ROUND(Sheet1!G47,0))</f>
        <v>0</v>
      </c>
      <c r="F47" s="1">
        <f>Sheet1!H47</f>
        <v>0</v>
      </c>
      <c r="G47" s="1">
        <f>IF(Sheet1!N47&lt;100,ROUND(Sheet1!N47,2),ROUND(Sheet1!N47,0))</f>
        <v>3633</v>
      </c>
      <c r="H47" s="1">
        <f t="shared" si="9"/>
        <v>0</v>
      </c>
      <c r="I47" s="1">
        <f>IF(Sheet1!O47&lt;100,ROUND(Sheet1!O47,3),ROUND(Sheet1!O47,0))</f>
        <v>54.249000000000002</v>
      </c>
      <c r="J47" s="1">
        <f t="shared" si="10"/>
        <v>17.27</v>
      </c>
      <c r="K47" s="1">
        <f>Sheet1!J47</f>
        <v>132341</v>
      </c>
      <c r="L47" s="1">
        <f>Sheet1!K47</f>
        <v>155192</v>
      </c>
      <c r="M47" s="1">
        <f>Sheet1!L47</f>
        <v>0</v>
      </c>
      <c r="N47" s="1">
        <f>Sheet1!M47</f>
        <v>17.27</v>
      </c>
      <c r="P47" s="1">
        <f t="shared" si="11"/>
        <v>132341</v>
      </c>
      <c r="Q47" s="1">
        <f>IF(Sheet1!I47&lt;&gt;0,Sheet1!I47,100000000)</f>
        <v>999999</v>
      </c>
      <c r="R47" s="1">
        <f>IF(Sheet1!J47&lt;&gt;0,Sheet1!J47,100000000)</f>
        <v>132341</v>
      </c>
      <c r="S47" s="1">
        <f>IF(Sheet1!K47&lt;&gt;0,Sheet1!K47,100000000)</f>
        <v>155192</v>
      </c>
      <c r="X47" s="1">
        <f>Tabela4[[#This Row],[Msol]]</f>
        <v>132341</v>
      </c>
      <c r="Y47" s="6">
        <f>IF(Tabela4[[#This Row],[T_R]]&gt;0,Tabela4[[#This Row],[GAP]],1000)</f>
        <v>1000</v>
      </c>
      <c r="Z47" s="6">
        <f>IF(Tabela4[[#This Row],[Time_H]]&gt;0,Tabela4[[#This Row],[RPD_H]],1000)</f>
        <v>0</v>
      </c>
      <c r="AA47" s="6">
        <f>IF(Tabela4[[#This Row],[Time_G]]&gt;0,Tabela4[[#This Row],[RPD_G]],1000)</f>
        <v>17.27</v>
      </c>
      <c r="AC47" s="6">
        <f t="shared" si="5"/>
        <v>150</v>
      </c>
      <c r="AD47" s="6">
        <f t="shared" si="6"/>
        <v>0</v>
      </c>
      <c r="AE47" s="6">
        <f t="shared" si="7"/>
        <v>17.269999999999996</v>
      </c>
    </row>
    <row r="48" spans="1:31" x14ac:dyDescent="0.3">
      <c r="A48" s="1">
        <f>Sheet1!A48</f>
        <v>47</v>
      </c>
      <c r="B48" s="1">
        <f>Sheet1!E48</f>
        <v>250</v>
      </c>
      <c r="C48" s="1">
        <f>Sheet1!F48</f>
        <v>2</v>
      </c>
      <c r="D48" s="1">
        <f t="shared" si="8"/>
        <v>136135</v>
      </c>
      <c r="E48" s="1">
        <f>IF(Sheet1!G48&lt;100,ROUND(Sheet1!G48,2),ROUND(Sheet1!G48,0))</f>
        <v>0</v>
      </c>
      <c r="F48" s="1">
        <f>Sheet1!H48</f>
        <v>0</v>
      </c>
      <c r="G48" s="1">
        <f>IF(Sheet1!N48&lt;100,ROUND(Sheet1!N48,2),ROUND(Sheet1!N48,0))</f>
        <v>3642</v>
      </c>
      <c r="H48" s="1">
        <f t="shared" si="9"/>
        <v>0</v>
      </c>
      <c r="I48" s="1">
        <f>IF(Sheet1!O48&lt;100,ROUND(Sheet1!O48,3),ROUND(Sheet1!O48,0))</f>
        <v>50.991</v>
      </c>
      <c r="J48" s="1">
        <f t="shared" si="10"/>
        <v>30.54</v>
      </c>
      <c r="K48" s="1">
        <f>Sheet1!J48</f>
        <v>136135</v>
      </c>
      <c r="L48" s="1">
        <f>Sheet1!K48</f>
        <v>177712</v>
      </c>
      <c r="M48" s="1">
        <f>Sheet1!L48</f>
        <v>0</v>
      </c>
      <c r="N48" s="1">
        <f>Sheet1!M48</f>
        <v>30.54</v>
      </c>
      <c r="P48" s="1">
        <f t="shared" si="11"/>
        <v>136135</v>
      </c>
      <c r="Q48" s="1">
        <f>IF(Sheet1!I48&lt;&gt;0,Sheet1!I48,100000000)</f>
        <v>999999</v>
      </c>
      <c r="R48" s="1">
        <f>IF(Sheet1!J48&lt;&gt;0,Sheet1!J48,100000000)</f>
        <v>136135</v>
      </c>
      <c r="S48" s="1">
        <f>IF(Sheet1!K48&lt;&gt;0,Sheet1!K48,100000000)</f>
        <v>177712</v>
      </c>
      <c r="X48" s="1">
        <f>Tabela4[[#This Row],[Msol]]</f>
        <v>136135</v>
      </c>
      <c r="Y48" s="6">
        <f>IF(Tabela4[[#This Row],[T_R]]&gt;0,Tabela4[[#This Row],[GAP]],1000)</f>
        <v>1000</v>
      </c>
      <c r="Z48" s="6">
        <f>IF(Tabela4[[#This Row],[Time_H]]&gt;0,Tabela4[[#This Row],[RPD_H]],1000)</f>
        <v>0</v>
      </c>
      <c r="AA48" s="6">
        <f>IF(Tabela4[[#This Row],[Time_G]]&gt;0,Tabela4[[#This Row],[RPD_G]],1000)</f>
        <v>30.54</v>
      </c>
      <c r="AC48" s="6">
        <f t="shared" si="5"/>
        <v>150</v>
      </c>
      <c r="AD48" s="6">
        <f t="shared" si="6"/>
        <v>0</v>
      </c>
      <c r="AE48" s="6">
        <f t="shared" si="7"/>
        <v>30.54000000000002</v>
      </c>
    </row>
    <row r="49" spans="1:31" x14ac:dyDescent="0.3">
      <c r="A49" s="1">
        <f>Sheet1!A49</f>
        <v>48</v>
      </c>
      <c r="B49" s="1">
        <f>Sheet1!E49</f>
        <v>250</v>
      </c>
      <c r="C49" s="1">
        <f>Sheet1!F49</f>
        <v>2</v>
      </c>
      <c r="D49" s="1">
        <f t="shared" si="8"/>
        <v>118177</v>
      </c>
      <c r="E49" s="1">
        <f>IF(Sheet1!G49&lt;100,ROUND(Sheet1!G49,2),ROUND(Sheet1!G49,0))</f>
        <v>0</v>
      </c>
      <c r="F49" s="1">
        <f>Sheet1!H49</f>
        <v>0</v>
      </c>
      <c r="G49" s="1">
        <f>IF(Sheet1!N49&lt;100,ROUND(Sheet1!N49,2),ROUND(Sheet1!N49,0))</f>
        <v>3614</v>
      </c>
      <c r="H49" s="1">
        <f t="shared" si="9"/>
        <v>0</v>
      </c>
      <c r="I49" s="1">
        <f>IF(Sheet1!O49&lt;100,ROUND(Sheet1!O49,3),ROUND(Sheet1!O49,0))</f>
        <v>53.204000000000001</v>
      </c>
      <c r="J49" s="1">
        <f t="shared" si="10"/>
        <v>33.130000000000003</v>
      </c>
      <c r="K49" s="1">
        <f>Sheet1!J49</f>
        <v>118177</v>
      </c>
      <c r="L49" s="1">
        <f>Sheet1!K49</f>
        <v>157328</v>
      </c>
      <c r="M49" s="1">
        <f>Sheet1!L49</f>
        <v>0</v>
      </c>
      <c r="N49" s="1">
        <f>Sheet1!M49</f>
        <v>33.130000000000003</v>
      </c>
      <c r="P49" s="1">
        <f t="shared" si="11"/>
        <v>118177</v>
      </c>
      <c r="Q49" s="1">
        <f>IF(Sheet1!I49&lt;&gt;0,Sheet1!I49,100000000)</f>
        <v>999999</v>
      </c>
      <c r="R49" s="1">
        <f>IF(Sheet1!J49&lt;&gt;0,Sheet1!J49,100000000)</f>
        <v>118177</v>
      </c>
      <c r="S49" s="1">
        <f>IF(Sheet1!K49&lt;&gt;0,Sheet1!K49,100000000)</f>
        <v>157328</v>
      </c>
      <c r="X49" s="1">
        <f>Tabela4[[#This Row],[Msol]]</f>
        <v>118177</v>
      </c>
      <c r="Y49" s="6">
        <f>IF(Tabela4[[#This Row],[T_R]]&gt;0,Tabela4[[#This Row],[GAP]],1000)</f>
        <v>1000</v>
      </c>
      <c r="Z49" s="6">
        <f>IF(Tabela4[[#This Row],[Time_H]]&gt;0,Tabela4[[#This Row],[RPD_H]],1000)</f>
        <v>0</v>
      </c>
      <c r="AA49" s="6">
        <f>IF(Tabela4[[#This Row],[Time_G]]&gt;0,Tabela4[[#This Row],[RPD_G]],1000)</f>
        <v>33.130000000000003</v>
      </c>
      <c r="AC49" s="6">
        <f t="shared" si="5"/>
        <v>150</v>
      </c>
      <c r="AD49" s="6">
        <f t="shared" si="6"/>
        <v>0</v>
      </c>
      <c r="AE49" s="6">
        <f t="shared" si="7"/>
        <v>33.130000000000024</v>
      </c>
    </row>
    <row r="50" spans="1:31" x14ac:dyDescent="0.3">
      <c r="A50" s="1">
        <f>Sheet1!A50</f>
        <v>49</v>
      </c>
      <c r="B50" s="1">
        <f>Sheet1!E50</f>
        <v>250</v>
      </c>
      <c r="C50" s="1">
        <f>Sheet1!F50</f>
        <v>2</v>
      </c>
      <c r="D50" s="1">
        <f t="shared" si="8"/>
        <v>113021</v>
      </c>
      <c r="E50" s="1">
        <f>IF(Sheet1!G50&lt;100,ROUND(Sheet1!G50,2),ROUND(Sheet1!G50,0))</f>
        <v>0</v>
      </c>
      <c r="F50" s="1">
        <f>Sheet1!H50</f>
        <v>0</v>
      </c>
      <c r="G50" s="1">
        <f>IF(Sheet1!N50&lt;100,ROUND(Sheet1!N50,2),ROUND(Sheet1!N50,0))</f>
        <v>3659</v>
      </c>
      <c r="H50" s="1">
        <f t="shared" si="9"/>
        <v>0</v>
      </c>
      <c r="I50" s="1">
        <f>IF(Sheet1!O50&lt;100,ROUND(Sheet1!O50,3),ROUND(Sheet1!O50,0))</f>
        <v>53.45</v>
      </c>
      <c r="J50" s="1">
        <f t="shared" si="10"/>
        <v>43.32</v>
      </c>
      <c r="K50" s="1">
        <f>Sheet1!J50</f>
        <v>113021</v>
      </c>
      <c r="L50" s="1">
        <f>Sheet1!K50</f>
        <v>161980</v>
      </c>
      <c r="M50" s="1">
        <f>Sheet1!L50</f>
        <v>0</v>
      </c>
      <c r="N50" s="1">
        <f>Sheet1!M50</f>
        <v>43.32</v>
      </c>
      <c r="P50" s="1">
        <f t="shared" si="11"/>
        <v>113021</v>
      </c>
      <c r="Q50" s="1">
        <f>IF(Sheet1!I50&lt;&gt;0,Sheet1!I50,100000000)</f>
        <v>999999</v>
      </c>
      <c r="R50" s="1">
        <f>IF(Sheet1!J50&lt;&gt;0,Sheet1!J50,100000000)</f>
        <v>113021</v>
      </c>
      <c r="S50" s="1">
        <f>IF(Sheet1!K50&lt;&gt;0,Sheet1!K50,100000000)</f>
        <v>161980</v>
      </c>
      <c r="X50" s="1">
        <f>Tabela4[[#This Row],[Msol]]</f>
        <v>113021</v>
      </c>
      <c r="Y50" s="6">
        <f>IF(Tabela4[[#This Row],[T_R]]&gt;0,Tabela4[[#This Row],[GAP]],1000)</f>
        <v>1000</v>
      </c>
      <c r="Z50" s="6">
        <f>IF(Tabela4[[#This Row],[Time_H]]&gt;0,Tabela4[[#This Row],[RPD_H]],1000)</f>
        <v>0</v>
      </c>
      <c r="AA50" s="6">
        <f>IF(Tabela4[[#This Row],[Time_G]]&gt;0,Tabela4[[#This Row],[RPD_G]],1000)</f>
        <v>43.32</v>
      </c>
      <c r="AC50" s="6">
        <f t="shared" si="5"/>
        <v>150</v>
      </c>
      <c r="AD50" s="6">
        <f t="shared" si="6"/>
        <v>0</v>
      </c>
      <c r="AE50" s="6">
        <f t="shared" si="7"/>
        <v>43.319999999999993</v>
      </c>
    </row>
    <row r="51" spans="1:31" x14ac:dyDescent="0.3">
      <c r="A51" s="1">
        <f>Sheet1!A51</f>
        <v>50</v>
      </c>
      <c r="B51" s="1">
        <f>Sheet1!E51</f>
        <v>250</v>
      </c>
      <c r="C51" s="1">
        <f>Sheet1!F51</f>
        <v>2</v>
      </c>
      <c r="D51" s="1">
        <f t="shared" si="8"/>
        <v>110130</v>
      </c>
      <c r="E51" s="1">
        <f>IF(Sheet1!G51&lt;100,ROUND(Sheet1!G51,2),ROUND(Sheet1!G51,0))</f>
        <v>0</v>
      </c>
      <c r="F51" s="1">
        <f>Sheet1!H51</f>
        <v>0</v>
      </c>
      <c r="G51" s="1">
        <f>IF(Sheet1!N51&lt;100,ROUND(Sheet1!N51,2),ROUND(Sheet1!N51,0))</f>
        <v>3662</v>
      </c>
      <c r="H51" s="1">
        <f t="shared" si="9"/>
        <v>0</v>
      </c>
      <c r="I51" s="1">
        <f>IF(Sheet1!O51&lt;100,ROUND(Sheet1!O51,3),ROUND(Sheet1!O51,0))</f>
        <v>54.155000000000001</v>
      </c>
      <c r="J51" s="1">
        <f t="shared" si="10"/>
        <v>23.35</v>
      </c>
      <c r="K51" s="1">
        <f>Sheet1!J51</f>
        <v>110130</v>
      </c>
      <c r="L51" s="1">
        <f>Sheet1!K51</f>
        <v>135840</v>
      </c>
      <c r="M51" s="1">
        <f>Sheet1!L51</f>
        <v>0</v>
      </c>
      <c r="N51" s="1">
        <f>Sheet1!M51</f>
        <v>23.35</v>
      </c>
      <c r="P51" s="1">
        <f t="shared" si="11"/>
        <v>110130</v>
      </c>
      <c r="Q51" s="1">
        <f>IF(Sheet1!I51&lt;&gt;0,Sheet1!I51,100000000)</f>
        <v>999999</v>
      </c>
      <c r="R51" s="1">
        <f>IF(Sheet1!J51&lt;&gt;0,Sheet1!J51,100000000)</f>
        <v>110130</v>
      </c>
      <c r="S51" s="1">
        <f>IF(Sheet1!K51&lt;&gt;0,Sheet1!K51,100000000)</f>
        <v>135840</v>
      </c>
      <c r="X51" s="1">
        <f>Tabela4[[#This Row],[Msol]]</f>
        <v>110130</v>
      </c>
      <c r="Y51" s="6">
        <f>IF(Tabela4[[#This Row],[T_R]]&gt;0,Tabela4[[#This Row],[GAP]],1000)</f>
        <v>1000</v>
      </c>
      <c r="Z51" s="6">
        <f>IF(Tabela4[[#This Row],[Time_H]]&gt;0,Tabela4[[#This Row],[RPD_H]],1000)</f>
        <v>0</v>
      </c>
      <c r="AA51" s="6">
        <f>IF(Tabela4[[#This Row],[Time_G]]&gt;0,Tabela4[[#This Row],[RPD_G]],1000)</f>
        <v>23.35</v>
      </c>
      <c r="AC51" s="6">
        <f t="shared" si="5"/>
        <v>150</v>
      </c>
      <c r="AD51" s="6">
        <f t="shared" si="6"/>
        <v>0</v>
      </c>
      <c r="AE51" s="6">
        <f t="shared" si="7"/>
        <v>23.350000000000023</v>
      </c>
    </row>
    <row r="52" spans="1:31" x14ac:dyDescent="0.3">
      <c r="A52" s="1">
        <f>Sheet1!A52</f>
        <v>51</v>
      </c>
      <c r="B52" s="1">
        <f>Sheet1!E52</f>
        <v>500</v>
      </c>
      <c r="C52" s="1">
        <f>Sheet1!F52</f>
        <v>2</v>
      </c>
      <c r="D52" s="1">
        <f t="shared" si="8"/>
        <v>449856</v>
      </c>
      <c r="E52" s="1">
        <f>IF(Sheet1!G52&lt;100,ROUND(Sheet1!G52,2),ROUND(Sheet1!G52,0))</f>
        <v>0</v>
      </c>
      <c r="F52" s="1">
        <f>Sheet1!H52</f>
        <v>0</v>
      </c>
      <c r="G52" s="1">
        <f>IF(Sheet1!N52&lt;100,ROUND(Sheet1!N52,2),ROUND(Sheet1!N52,0))</f>
        <v>3637</v>
      </c>
      <c r="H52" s="1">
        <f t="shared" si="9"/>
        <v>0</v>
      </c>
      <c r="I52" s="1">
        <f>IF(Sheet1!O52&lt;100,ROUND(Sheet1!O52,3),ROUND(Sheet1!O52,0))</f>
        <v>608</v>
      </c>
      <c r="J52" s="1">
        <f t="shared" si="10"/>
        <v>31.99</v>
      </c>
      <c r="K52" s="1">
        <f>Sheet1!J52</f>
        <v>449856</v>
      </c>
      <c r="L52" s="1">
        <f>Sheet1!K52</f>
        <v>593768</v>
      </c>
      <c r="M52" s="1">
        <f>Sheet1!L52</f>
        <v>0</v>
      </c>
      <c r="N52" s="1">
        <f>Sheet1!M52</f>
        <v>31.99</v>
      </c>
      <c r="P52" s="1">
        <f t="shared" si="11"/>
        <v>449856</v>
      </c>
      <c r="Q52" s="1">
        <f>IF(Sheet1!I52&lt;&gt;0,Sheet1!I52,100000000)</f>
        <v>999999</v>
      </c>
      <c r="R52" s="1">
        <f>IF(Sheet1!J52&lt;&gt;0,Sheet1!J52,100000000)</f>
        <v>449856</v>
      </c>
      <c r="S52" s="1">
        <f>IF(Sheet1!K52&lt;&gt;0,Sheet1!K52,100000000)</f>
        <v>593768</v>
      </c>
      <c r="X52" s="1">
        <f>Tabela4[[#This Row],[Msol]]</f>
        <v>449856</v>
      </c>
      <c r="Y52" s="6">
        <f>IF(Tabela4[[#This Row],[T_R]]&gt;0,Tabela4[[#This Row],[GAP]],1000)</f>
        <v>1000</v>
      </c>
      <c r="Z52" s="6">
        <f>IF(Tabela4[[#This Row],[Time_H]]&gt;0,Tabela4[[#This Row],[RPD_H]],1000)</f>
        <v>0</v>
      </c>
      <c r="AA52" s="6">
        <f>IF(Tabela4[[#This Row],[Time_G]]&gt;0,Tabela4[[#This Row],[RPD_G]],1000)</f>
        <v>31.99</v>
      </c>
      <c r="AC52" s="6">
        <f t="shared" si="5"/>
        <v>150</v>
      </c>
      <c r="AD52" s="6">
        <f t="shared" si="6"/>
        <v>0</v>
      </c>
      <c r="AE52" s="6">
        <f t="shared" si="7"/>
        <v>31.990000000000009</v>
      </c>
    </row>
    <row r="53" spans="1:31" x14ac:dyDescent="0.3">
      <c r="A53" s="1">
        <f>Sheet1!A53</f>
        <v>52</v>
      </c>
      <c r="B53" s="1">
        <f>Sheet1!E53</f>
        <v>500</v>
      </c>
      <c r="C53" s="1">
        <f>Sheet1!F53</f>
        <v>2</v>
      </c>
      <c r="D53" s="1">
        <f t="shared" si="8"/>
        <v>444814</v>
      </c>
      <c r="E53" s="1">
        <f>IF(Sheet1!G53&lt;100,ROUND(Sheet1!G53,2),ROUND(Sheet1!G53,0))</f>
        <v>0</v>
      </c>
      <c r="F53" s="1">
        <f>Sheet1!H53</f>
        <v>0</v>
      </c>
      <c r="G53" s="1">
        <f>IF(Sheet1!N53&lt;100,ROUND(Sheet1!N53,2),ROUND(Sheet1!N53,0))</f>
        <v>3631</v>
      </c>
      <c r="H53" s="1">
        <f t="shared" si="9"/>
        <v>0</v>
      </c>
      <c r="I53" s="1">
        <f>IF(Sheet1!O53&lt;100,ROUND(Sheet1!O53,3),ROUND(Sheet1!O53,0))</f>
        <v>606</v>
      </c>
      <c r="J53" s="1">
        <f t="shared" si="10"/>
        <v>47.08</v>
      </c>
      <c r="K53" s="1">
        <f>Sheet1!J53</f>
        <v>444814</v>
      </c>
      <c r="L53" s="1">
        <f>Sheet1!K53</f>
        <v>654249</v>
      </c>
      <c r="M53" s="1">
        <f>Sheet1!L53</f>
        <v>0</v>
      </c>
      <c r="N53" s="1">
        <f>Sheet1!M53</f>
        <v>47.08</v>
      </c>
      <c r="P53" s="1">
        <f t="shared" si="11"/>
        <v>444814</v>
      </c>
      <c r="Q53" s="1">
        <f>IF(Sheet1!I53&lt;&gt;0,Sheet1!I53,100000000)</f>
        <v>999999</v>
      </c>
      <c r="R53" s="1">
        <f>IF(Sheet1!J53&lt;&gt;0,Sheet1!J53,100000000)</f>
        <v>444814</v>
      </c>
      <c r="S53" s="1">
        <f>IF(Sheet1!K53&lt;&gt;0,Sheet1!K53,100000000)</f>
        <v>654249</v>
      </c>
      <c r="X53" s="1">
        <f>Tabela4[[#This Row],[Msol]]</f>
        <v>444814</v>
      </c>
      <c r="Y53" s="6">
        <f>IF(Tabela4[[#This Row],[T_R]]&gt;0,Tabela4[[#This Row],[GAP]],1000)</f>
        <v>1000</v>
      </c>
      <c r="Z53" s="6">
        <f>IF(Tabela4[[#This Row],[Time_H]]&gt;0,Tabela4[[#This Row],[RPD_H]],1000)</f>
        <v>0</v>
      </c>
      <c r="AA53" s="6">
        <f>IF(Tabela4[[#This Row],[Time_G]]&gt;0,Tabela4[[#This Row],[RPD_G]],1000)</f>
        <v>47.08</v>
      </c>
      <c r="AC53" s="6">
        <f t="shared" si="5"/>
        <v>150</v>
      </c>
      <c r="AD53" s="6">
        <f t="shared" si="6"/>
        <v>0</v>
      </c>
      <c r="AE53" s="6">
        <f t="shared" si="7"/>
        <v>47.079999999999984</v>
      </c>
    </row>
    <row r="54" spans="1:31" x14ac:dyDescent="0.3">
      <c r="A54" s="1">
        <f>Sheet1!A54</f>
        <v>53</v>
      </c>
      <c r="B54" s="1">
        <f>Sheet1!E54</f>
        <v>500</v>
      </c>
      <c r="C54" s="1">
        <f>Sheet1!F54</f>
        <v>2</v>
      </c>
      <c r="D54" s="1">
        <f t="shared" si="8"/>
        <v>407918</v>
      </c>
      <c r="E54" s="1">
        <f>IF(Sheet1!G54&lt;100,ROUND(Sheet1!G54,2),ROUND(Sheet1!G54,0))</f>
        <v>0</v>
      </c>
      <c r="F54" s="1">
        <f>Sheet1!H54</f>
        <v>0</v>
      </c>
      <c r="G54" s="1">
        <f>IF(Sheet1!N54&lt;100,ROUND(Sheet1!N54,2),ROUND(Sheet1!N54,0))</f>
        <v>3617</v>
      </c>
      <c r="H54" s="1">
        <f t="shared" si="9"/>
        <v>0</v>
      </c>
      <c r="I54" s="1">
        <f>IF(Sheet1!O54&lt;100,ROUND(Sheet1!O54,3),ROUND(Sheet1!O54,0))</f>
        <v>608</v>
      </c>
      <c r="J54" s="1">
        <f t="shared" si="10"/>
        <v>47.73</v>
      </c>
      <c r="K54" s="1">
        <f>Sheet1!J54</f>
        <v>407918</v>
      </c>
      <c r="L54" s="1">
        <f>Sheet1!K54</f>
        <v>602601</v>
      </c>
      <c r="M54" s="1">
        <f>Sheet1!L54</f>
        <v>0</v>
      </c>
      <c r="N54" s="1">
        <f>Sheet1!M54</f>
        <v>47.73</v>
      </c>
      <c r="P54" s="1">
        <f t="shared" si="11"/>
        <v>407918</v>
      </c>
      <c r="Q54" s="1">
        <f>IF(Sheet1!I54&lt;&gt;0,Sheet1!I54,100000000)</f>
        <v>999999</v>
      </c>
      <c r="R54" s="1">
        <f>IF(Sheet1!J54&lt;&gt;0,Sheet1!J54,100000000)</f>
        <v>407918</v>
      </c>
      <c r="S54" s="1">
        <f>IF(Sheet1!K54&lt;&gt;0,Sheet1!K54,100000000)</f>
        <v>602601</v>
      </c>
      <c r="X54" s="1">
        <f>Tabela4[[#This Row],[Msol]]</f>
        <v>407918</v>
      </c>
      <c r="Y54" s="6">
        <f>IF(Tabela4[[#This Row],[T_R]]&gt;0,Tabela4[[#This Row],[GAP]],1000)</f>
        <v>1000</v>
      </c>
      <c r="Z54" s="6">
        <f>IF(Tabela4[[#This Row],[Time_H]]&gt;0,Tabela4[[#This Row],[RPD_H]],1000)</f>
        <v>0</v>
      </c>
      <c r="AA54" s="6">
        <f>IF(Tabela4[[#This Row],[Time_G]]&gt;0,Tabela4[[#This Row],[RPD_G]],1000)</f>
        <v>47.73</v>
      </c>
      <c r="AC54" s="6">
        <f t="shared" si="5"/>
        <v>150</v>
      </c>
      <c r="AD54" s="6">
        <f t="shared" si="6"/>
        <v>0</v>
      </c>
      <c r="AE54" s="6">
        <f t="shared" si="7"/>
        <v>47.72999999999999</v>
      </c>
    </row>
    <row r="55" spans="1:31" x14ac:dyDescent="0.3">
      <c r="A55" s="1">
        <f>Sheet1!A55</f>
        <v>54</v>
      </c>
      <c r="B55" s="1">
        <f>Sheet1!E55</f>
        <v>500</v>
      </c>
      <c r="C55" s="1">
        <f>Sheet1!F55</f>
        <v>2</v>
      </c>
      <c r="D55" s="1">
        <f t="shared" si="8"/>
        <v>511701</v>
      </c>
      <c r="E55" s="1">
        <f>IF(Sheet1!G55&lt;100,ROUND(Sheet1!G55,2),ROUND(Sheet1!G55,0))</f>
        <v>0</v>
      </c>
      <c r="F55" s="1">
        <f>Sheet1!H55</f>
        <v>0</v>
      </c>
      <c r="G55" s="1">
        <f>IF(Sheet1!N55&lt;100,ROUND(Sheet1!N55,2),ROUND(Sheet1!N55,0))</f>
        <v>3626</v>
      </c>
      <c r="H55" s="1">
        <f t="shared" si="9"/>
        <v>0</v>
      </c>
      <c r="I55" s="1">
        <f>IF(Sheet1!O55&lt;100,ROUND(Sheet1!O55,3),ROUND(Sheet1!O55,0))</f>
        <v>609</v>
      </c>
      <c r="J55" s="1">
        <f t="shared" si="10"/>
        <v>13.1</v>
      </c>
      <c r="K55" s="1">
        <f>Sheet1!J55</f>
        <v>511701</v>
      </c>
      <c r="L55" s="1">
        <f>Sheet1!K55</f>
        <v>578715</v>
      </c>
      <c r="M55" s="1">
        <f>Sheet1!L55</f>
        <v>0</v>
      </c>
      <c r="N55" s="1">
        <f>Sheet1!M55</f>
        <v>13.1</v>
      </c>
      <c r="P55" s="1">
        <f t="shared" si="11"/>
        <v>511701</v>
      </c>
      <c r="Q55" s="1">
        <f>IF(Sheet1!I55&lt;&gt;0,Sheet1!I55,100000000)</f>
        <v>999999</v>
      </c>
      <c r="R55" s="1">
        <f>IF(Sheet1!J55&lt;&gt;0,Sheet1!J55,100000000)</f>
        <v>511701</v>
      </c>
      <c r="S55" s="1">
        <f>IF(Sheet1!K55&lt;&gt;0,Sheet1!K55,100000000)</f>
        <v>578715</v>
      </c>
      <c r="X55" s="1">
        <f>Tabela4[[#This Row],[Msol]]</f>
        <v>511701</v>
      </c>
      <c r="Y55" s="6">
        <f>IF(Tabela4[[#This Row],[T_R]]&gt;0,Tabela4[[#This Row],[GAP]],1000)</f>
        <v>1000</v>
      </c>
      <c r="Z55" s="6">
        <f>IF(Tabela4[[#This Row],[Time_H]]&gt;0,Tabela4[[#This Row],[RPD_H]],1000)</f>
        <v>0</v>
      </c>
      <c r="AA55" s="6">
        <f>IF(Tabela4[[#This Row],[Time_G]]&gt;0,Tabela4[[#This Row],[RPD_G]],1000)</f>
        <v>13.1</v>
      </c>
      <c r="AC55" s="6">
        <f t="shared" si="5"/>
        <v>150</v>
      </c>
      <c r="AD55" s="6">
        <f t="shared" si="6"/>
        <v>0</v>
      </c>
      <c r="AE55" s="6">
        <f t="shared" si="7"/>
        <v>13.100000000000009</v>
      </c>
    </row>
    <row r="56" spans="1:31" x14ac:dyDescent="0.3">
      <c r="A56" s="1">
        <f>Sheet1!A56</f>
        <v>55</v>
      </c>
      <c r="B56" s="1">
        <f>Sheet1!E56</f>
        <v>500</v>
      </c>
      <c r="C56" s="1">
        <f>Sheet1!F56</f>
        <v>2</v>
      </c>
      <c r="D56" s="1">
        <f t="shared" si="8"/>
        <v>438022</v>
      </c>
      <c r="E56" s="1">
        <f>IF(Sheet1!G56&lt;100,ROUND(Sheet1!G56,2),ROUND(Sheet1!G56,0))</f>
        <v>0</v>
      </c>
      <c r="F56" s="1">
        <f>Sheet1!H56</f>
        <v>0</v>
      </c>
      <c r="G56" s="1">
        <f>IF(Sheet1!N56&lt;100,ROUND(Sheet1!N56,2),ROUND(Sheet1!N56,0))</f>
        <v>3645</v>
      </c>
      <c r="H56" s="1">
        <f t="shared" si="9"/>
        <v>0</v>
      </c>
      <c r="I56" s="1">
        <f>IF(Sheet1!O56&lt;100,ROUND(Sheet1!O56,3),ROUND(Sheet1!O56,0))</f>
        <v>608</v>
      </c>
      <c r="J56" s="1">
        <f t="shared" si="10"/>
        <v>38.56</v>
      </c>
      <c r="K56" s="1">
        <f>Sheet1!J56</f>
        <v>438022</v>
      </c>
      <c r="L56" s="1">
        <f>Sheet1!K56</f>
        <v>606918</v>
      </c>
      <c r="M56" s="1">
        <f>Sheet1!L56</f>
        <v>0</v>
      </c>
      <c r="N56" s="1">
        <f>Sheet1!M56</f>
        <v>38.56</v>
      </c>
      <c r="P56" s="1">
        <f t="shared" si="11"/>
        <v>438022</v>
      </c>
      <c r="Q56" s="1">
        <f>IF(Sheet1!I56&lt;&gt;0,Sheet1!I56,100000000)</f>
        <v>999999</v>
      </c>
      <c r="R56" s="1">
        <f>IF(Sheet1!J56&lt;&gt;0,Sheet1!J56,100000000)</f>
        <v>438022</v>
      </c>
      <c r="S56" s="1">
        <f>IF(Sheet1!K56&lt;&gt;0,Sheet1!K56,100000000)</f>
        <v>606918</v>
      </c>
      <c r="X56" s="1">
        <f>Tabela4[[#This Row],[Msol]]</f>
        <v>438022</v>
      </c>
      <c r="Y56" s="6">
        <f>IF(Tabela4[[#This Row],[T_R]]&gt;0,Tabela4[[#This Row],[GAP]],1000)</f>
        <v>1000</v>
      </c>
      <c r="Z56" s="6">
        <f>IF(Tabela4[[#This Row],[Time_H]]&gt;0,Tabela4[[#This Row],[RPD_H]],1000)</f>
        <v>0</v>
      </c>
      <c r="AA56" s="6">
        <f>IF(Tabela4[[#This Row],[Time_G]]&gt;0,Tabela4[[#This Row],[RPD_G]],1000)</f>
        <v>38.56</v>
      </c>
      <c r="AC56" s="6">
        <f t="shared" si="5"/>
        <v>150</v>
      </c>
      <c r="AD56" s="6">
        <f t="shared" si="6"/>
        <v>0</v>
      </c>
      <c r="AE56" s="6">
        <f t="shared" si="7"/>
        <v>38.559999999999974</v>
      </c>
    </row>
    <row r="57" spans="1:31" x14ac:dyDescent="0.3">
      <c r="A57" s="1">
        <f>Sheet1!A57</f>
        <v>56</v>
      </c>
      <c r="B57" s="1">
        <f>Sheet1!E57</f>
        <v>500</v>
      </c>
      <c r="C57" s="1">
        <f>Sheet1!F57</f>
        <v>2</v>
      </c>
      <c r="D57" s="1">
        <f t="shared" si="8"/>
        <v>422918</v>
      </c>
      <c r="E57" s="1">
        <f>IF(Sheet1!G57&lt;100,ROUND(Sheet1!G57,2),ROUND(Sheet1!G57,0))</f>
        <v>0</v>
      </c>
      <c r="F57" s="1">
        <f>Sheet1!H57</f>
        <v>0</v>
      </c>
      <c r="G57" s="1">
        <f>IF(Sheet1!N57&lt;100,ROUND(Sheet1!N57,2),ROUND(Sheet1!N57,0))</f>
        <v>3638</v>
      </c>
      <c r="H57" s="1">
        <f t="shared" si="9"/>
        <v>0</v>
      </c>
      <c r="I57" s="1">
        <f>IF(Sheet1!O57&lt;100,ROUND(Sheet1!O57,3),ROUND(Sheet1!O57,0))</f>
        <v>602</v>
      </c>
      <c r="J57" s="1">
        <f t="shared" si="10"/>
        <v>49.36</v>
      </c>
      <c r="K57" s="1">
        <f>Sheet1!J57</f>
        <v>422918</v>
      </c>
      <c r="L57" s="1">
        <f>Sheet1!K57</f>
        <v>631676</v>
      </c>
      <c r="M57" s="1">
        <f>Sheet1!L57</f>
        <v>0</v>
      </c>
      <c r="N57" s="1">
        <f>Sheet1!M57</f>
        <v>49.36</v>
      </c>
      <c r="P57" s="1">
        <f t="shared" si="11"/>
        <v>422918</v>
      </c>
      <c r="Q57" s="1">
        <f>IF(Sheet1!I57&lt;&gt;0,Sheet1!I57,100000000)</f>
        <v>999999</v>
      </c>
      <c r="R57" s="1">
        <f>IF(Sheet1!J57&lt;&gt;0,Sheet1!J57,100000000)</f>
        <v>422918</v>
      </c>
      <c r="S57" s="1">
        <f>IF(Sheet1!K57&lt;&gt;0,Sheet1!K57,100000000)</f>
        <v>631676</v>
      </c>
      <c r="X57" s="1">
        <f>Tabela4[[#This Row],[Msol]]</f>
        <v>422918</v>
      </c>
      <c r="Y57" s="6">
        <f>IF(Tabela4[[#This Row],[T_R]]&gt;0,Tabela4[[#This Row],[GAP]],1000)</f>
        <v>1000</v>
      </c>
      <c r="Z57" s="6">
        <f>IF(Tabela4[[#This Row],[Time_H]]&gt;0,Tabela4[[#This Row],[RPD_H]],1000)</f>
        <v>0</v>
      </c>
      <c r="AA57" s="6">
        <f>IF(Tabela4[[#This Row],[Time_G]]&gt;0,Tabela4[[#This Row],[RPD_G]],1000)</f>
        <v>49.36</v>
      </c>
      <c r="AC57" s="6">
        <f t="shared" si="5"/>
        <v>150</v>
      </c>
      <c r="AD57" s="6">
        <f t="shared" si="6"/>
        <v>0</v>
      </c>
      <c r="AE57" s="6">
        <f t="shared" si="7"/>
        <v>49.360000000000014</v>
      </c>
    </row>
    <row r="58" spans="1:31" x14ac:dyDescent="0.3">
      <c r="A58" s="1">
        <f>Sheet1!A58</f>
        <v>57</v>
      </c>
      <c r="B58" s="1">
        <f>Sheet1!E58</f>
        <v>500</v>
      </c>
      <c r="C58" s="1">
        <f>Sheet1!F58</f>
        <v>2</v>
      </c>
      <c r="D58" s="1">
        <f t="shared" si="8"/>
        <v>504565</v>
      </c>
      <c r="E58" s="1">
        <f>IF(Sheet1!G58&lt;100,ROUND(Sheet1!G58,2),ROUND(Sheet1!G58,0))</f>
        <v>0</v>
      </c>
      <c r="F58" s="1">
        <f>Sheet1!H58</f>
        <v>0</v>
      </c>
      <c r="G58" s="1">
        <f>IF(Sheet1!N58&lt;100,ROUND(Sheet1!N58,2),ROUND(Sheet1!N58,0))</f>
        <v>3647</v>
      </c>
      <c r="H58" s="1">
        <f t="shared" si="9"/>
        <v>0</v>
      </c>
      <c r="I58" s="1">
        <f>IF(Sheet1!O58&lt;100,ROUND(Sheet1!O58,3),ROUND(Sheet1!O58,0))</f>
        <v>606</v>
      </c>
      <c r="J58" s="1">
        <f t="shared" si="10"/>
        <v>22.41</v>
      </c>
      <c r="K58" s="1">
        <f>Sheet1!J58</f>
        <v>504565</v>
      </c>
      <c r="L58" s="1">
        <f>Sheet1!K58</f>
        <v>617633</v>
      </c>
      <c r="M58" s="1">
        <f>Sheet1!L58</f>
        <v>0</v>
      </c>
      <c r="N58" s="1">
        <f>Sheet1!M58</f>
        <v>22.41</v>
      </c>
      <c r="P58" s="1">
        <f t="shared" si="11"/>
        <v>504565</v>
      </c>
      <c r="Q58" s="1">
        <f>IF(Sheet1!I58&lt;&gt;0,Sheet1!I58,100000000)</f>
        <v>999999</v>
      </c>
      <c r="R58" s="1">
        <f>IF(Sheet1!J58&lt;&gt;0,Sheet1!J58,100000000)</f>
        <v>504565</v>
      </c>
      <c r="S58" s="1">
        <f>IF(Sheet1!K58&lt;&gt;0,Sheet1!K58,100000000)</f>
        <v>617633</v>
      </c>
      <c r="X58" s="1">
        <f>Tabela4[[#This Row],[Msol]]</f>
        <v>504565</v>
      </c>
      <c r="Y58" s="6">
        <f>IF(Tabela4[[#This Row],[T_R]]&gt;0,Tabela4[[#This Row],[GAP]],1000)</f>
        <v>1000</v>
      </c>
      <c r="Z58" s="6">
        <f>IF(Tabela4[[#This Row],[Time_H]]&gt;0,Tabela4[[#This Row],[RPD_H]],1000)</f>
        <v>0</v>
      </c>
      <c r="AA58" s="6">
        <f>IF(Tabela4[[#This Row],[Time_G]]&gt;0,Tabela4[[#This Row],[RPD_G]],1000)</f>
        <v>22.41</v>
      </c>
      <c r="AC58" s="6">
        <f t="shared" si="5"/>
        <v>150</v>
      </c>
      <c r="AD58" s="6">
        <f t="shared" si="6"/>
        <v>0</v>
      </c>
      <c r="AE58" s="6">
        <f t="shared" si="7"/>
        <v>22.410000000000011</v>
      </c>
    </row>
    <row r="59" spans="1:31" x14ac:dyDescent="0.3">
      <c r="A59" s="1">
        <f>Sheet1!A59</f>
        <v>58</v>
      </c>
      <c r="B59" s="1">
        <f>Sheet1!E59</f>
        <v>500</v>
      </c>
      <c r="C59" s="1">
        <f>Sheet1!F59</f>
        <v>2</v>
      </c>
      <c r="D59" s="1">
        <f t="shared" si="8"/>
        <v>400793</v>
      </c>
      <c r="E59" s="1">
        <f>IF(Sheet1!G59&lt;100,ROUND(Sheet1!G59,2),ROUND(Sheet1!G59,0))</f>
        <v>0</v>
      </c>
      <c r="F59" s="1">
        <f>Sheet1!H59</f>
        <v>0</v>
      </c>
      <c r="G59" s="1">
        <f>IF(Sheet1!N59&lt;100,ROUND(Sheet1!N59,2),ROUND(Sheet1!N59,0))</f>
        <v>3635</v>
      </c>
      <c r="H59" s="1">
        <f t="shared" si="9"/>
        <v>0</v>
      </c>
      <c r="I59" s="1">
        <f>IF(Sheet1!O59&lt;100,ROUND(Sheet1!O59,3),ROUND(Sheet1!O59,0))</f>
        <v>603</v>
      </c>
      <c r="J59" s="1">
        <f t="shared" si="10"/>
        <v>47.86</v>
      </c>
      <c r="K59" s="1">
        <f>Sheet1!J59</f>
        <v>400793</v>
      </c>
      <c r="L59" s="1">
        <f>Sheet1!K59</f>
        <v>592607</v>
      </c>
      <c r="M59" s="1">
        <f>Sheet1!L59</f>
        <v>0</v>
      </c>
      <c r="N59" s="1">
        <f>Sheet1!M59</f>
        <v>47.86</v>
      </c>
      <c r="P59" s="1">
        <f t="shared" si="11"/>
        <v>400793</v>
      </c>
      <c r="Q59" s="1">
        <f>IF(Sheet1!I59&lt;&gt;0,Sheet1!I59,100000000)</f>
        <v>999999</v>
      </c>
      <c r="R59" s="1">
        <f>IF(Sheet1!J59&lt;&gt;0,Sheet1!J59,100000000)</f>
        <v>400793</v>
      </c>
      <c r="S59" s="1">
        <f>IF(Sheet1!K59&lt;&gt;0,Sheet1!K59,100000000)</f>
        <v>592607</v>
      </c>
      <c r="X59" s="1">
        <f>Tabela4[[#This Row],[Msol]]</f>
        <v>400793</v>
      </c>
      <c r="Y59" s="6">
        <f>IF(Tabela4[[#This Row],[T_R]]&gt;0,Tabela4[[#This Row],[GAP]],1000)</f>
        <v>1000</v>
      </c>
      <c r="Z59" s="6">
        <f>IF(Tabela4[[#This Row],[Time_H]]&gt;0,Tabela4[[#This Row],[RPD_H]],1000)</f>
        <v>0</v>
      </c>
      <c r="AA59" s="6">
        <f>IF(Tabela4[[#This Row],[Time_G]]&gt;0,Tabela4[[#This Row],[RPD_G]],1000)</f>
        <v>47.86</v>
      </c>
      <c r="AC59" s="6">
        <f t="shared" si="5"/>
        <v>150</v>
      </c>
      <c r="AD59" s="6">
        <f t="shared" si="6"/>
        <v>0</v>
      </c>
      <c r="AE59" s="6">
        <f t="shared" si="7"/>
        <v>47.860000000000014</v>
      </c>
    </row>
    <row r="60" spans="1:31" x14ac:dyDescent="0.3">
      <c r="A60" s="1">
        <f>Sheet1!A60</f>
        <v>59</v>
      </c>
      <c r="B60" s="1">
        <f>Sheet1!E60</f>
        <v>500</v>
      </c>
      <c r="C60" s="1">
        <f>Sheet1!F60</f>
        <v>2</v>
      </c>
      <c r="D60" s="1">
        <f t="shared" si="8"/>
        <v>420420</v>
      </c>
      <c r="E60" s="1">
        <f>IF(Sheet1!G60&lt;100,ROUND(Sheet1!G60,2),ROUND(Sheet1!G60,0))</f>
        <v>0</v>
      </c>
      <c r="F60" s="1">
        <f>Sheet1!H60</f>
        <v>0</v>
      </c>
      <c r="G60" s="1">
        <f>IF(Sheet1!N60&lt;100,ROUND(Sheet1!N60,2),ROUND(Sheet1!N60,0))</f>
        <v>3644</v>
      </c>
      <c r="H60" s="1">
        <f t="shared" si="9"/>
        <v>0</v>
      </c>
      <c r="I60" s="1">
        <f>IF(Sheet1!O60&lt;100,ROUND(Sheet1!O60,3),ROUND(Sheet1!O60,0))</f>
        <v>609</v>
      </c>
      <c r="J60" s="1">
        <f t="shared" si="10"/>
        <v>50.97</v>
      </c>
      <c r="K60" s="1">
        <f>Sheet1!J60</f>
        <v>420420</v>
      </c>
      <c r="L60" s="1">
        <f>Sheet1!K60</f>
        <v>634688</v>
      </c>
      <c r="M60" s="1">
        <f>Sheet1!L60</f>
        <v>0</v>
      </c>
      <c r="N60" s="1">
        <f>Sheet1!M60</f>
        <v>50.97</v>
      </c>
      <c r="P60" s="1">
        <f t="shared" si="11"/>
        <v>420420</v>
      </c>
      <c r="Q60" s="1">
        <f>IF(Sheet1!I60&lt;&gt;0,Sheet1!I60,100000000)</f>
        <v>999999</v>
      </c>
      <c r="R60" s="1">
        <f>IF(Sheet1!J60&lt;&gt;0,Sheet1!J60,100000000)</f>
        <v>420420</v>
      </c>
      <c r="S60" s="1">
        <f>IF(Sheet1!K60&lt;&gt;0,Sheet1!K60,100000000)</f>
        <v>634688</v>
      </c>
      <c r="X60" s="1">
        <f>Tabela4[[#This Row],[Msol]]</f>
        <v>420420</v>
      </c>
      <c r="Y60" s="6">
        <f>IF(Tabela4[[#This Row],[T_R]]&gt;0,Tabela4[[#This Row],[GAP]],1000)</f>
        <v>1000</v>
      </c>
      <c r="Z60" s="6">
        <f>IF(Tabela4[[#This Row],[Time_H]]&gt;0,Tabela4[[#This Row],[RPD_H]],1000)</f>
        <v>0</v>
      </c>
      <c r="AA60" s="6">
        <f>IF(Tabela4[[#This Row],[Time_G]]&gt;0,Tabela4[[#This Row],[RPD_G]],1000)</f>
        <v>50.97</v>
      </c>
      <c r="AC60" s="6">
        <f t="shared" si="5"/>
        <v>150</v>
      </c>
      <c r="AD60" s="6">
        <f t="shared" si="6"/>
        <v>0</v>
      </c>
      <c r="AE60" s="6">
        <f t="shared" si="7"/>
        <v>50.970000000000027</v>
      </c>
    </row>
    <row r="61" spans="1:31" x14ac:dyDescent="0.3">
      <c r="A61" s="1">
        <f>Sheet1!A61</f>
        <v>60</v>
      </c>
      <c r="B61" s="1">
        <f>Sheet1!E61</f>
        <v>500</v>
      </c>
      <c r="C61" s="1">
        <f>Sheet1!F61</f>
        <v>2</v>
      </c>
      <c r="D61" s="1">
        <f t="shared" si="8"/>
        <v>439196</v>
      </c>
      <c r="E61" s="1">
        <f>IF(Sheet1!G61&lt;100,ROUND(Sheet1!G61,2),ROUND(Sheet1!G61,0))</f>
        <v>0</v>
      </c>
      <c r="F61" s="1">
        <f>Sheet1!H61</f>
        <v>0</v>
      </c>
      <c r="G61" s="1">
        <f>IF(Sheet1!N61&lt;100,ROUND(Sheet1!N61,2),ROUND(Sheet1!N61,0))</f>
        <v>3618</v>
      </c>
      <c r="H61" s="1">
        <f t="shared" si="9"/>
        <v>0</v>
      </c>
      <c r="I61" s="1">
        <f>IF(Sheet1!O61&lt;100,ROUND(Sheet1!O61,3),ROUND(Sheet1!O61,0))</f>
        <v>602</v>
      </c>
      <c r="J61" s="1">
        <f t="shared" si="10"/>
        <v>38.020000000000003</v>
      </c>
      <c r="K61" s="1">
        <f>Sheet1!J61</f>
        <v>439196</v>
      </c>
      <c r="L61" s="1">
        <f>Sheet1!K61</f>
        <v>606171</v>
      </c>
      <c r="M61" s="1">
        <f>Sheet1!L61</f>
        <v>0</v>
      </c>
      <c r="N61" s="1">
        <f>Sheet1!M61</f>
        <v>38.020000000000003</v>
      </c>
      <c r="P61" s="1">
        <f t="shared" si="11"/>
        <v>439196</v>
      </c>
      <c r="Q61" s="1">
        <f>IF(Sheet1!I61&lt;&gt;0,Sheet1!I61,100000000)</f>
        <v>999999</v>
      </c>
      <c r="R61" s="1">
        <f>IF(Sheet1!J61&lt;&gt;0,Sheet1!J61,100000000)</f>
        <v>439196</v>
      </c>
      <c r="S61" s="1">
        <f>IF(Sheet1!K61&lt;&gt;0,Sheet1!K61,100000000)</f>
        <v>606171</v>
      </c>
      <c r="X61" s="1">
        <f>Tabela4[[#This Row],[Msol]]</f>
        <v>439196</v>
      </c>
      <c r="Y61" s="6">
        <f>IF(Tabela4[[#This Row],[T_R]]&gt;0,Tabela4[[#This Row],[GAP]],1000)</f>
        <v>1000</v>
      </c>
      <c r="Z61" s="6">
        <f>IF(Tabela4[[#This Row],[Time_H]]&gt;0,Tabela4[[#This Row],[RPD_H]],1000)</f>
        <v>0</v>
      </c>
      <c r="AA61" s="6">
        <f>IF(Tabela4[[#This Row],[Time_G]]&gt;0,Tabela4[[#This Row],[RPD_G]],1000)</f>
        <v>38.020000000000003</v>
      </c>
      <c r="AC61" s="6">
        <f t="shared" si="5"/>
        <v>150</v>
      </c>
      <c r="AD61" s="6">
        <f t="shared" si="6"/>
        <v>0</v>
      </c>
      <c r="AE61" s="6">
        <f t="shared" si="7"/>
        <v>38.02000000000001</v>
      </c>
    </row>
    <row r="62" spans="1:31" x14ac:dyDescent="0.3">
      <c r="A62" s="1">
        <f>Sheet1!A62</f>
        <v>61</v>
      </c>
      <c r="B62" s="1">
        <f>Sheet1!E62</f>
        <v>10</v>
      </c>
      <c r="C62" s="1">
        <f>Sheet1!F62</f>
        <v>3</v>
      </c>
      <c r="D62" s="1">
        <f t="shared" si="8"/>
        <v>690</v>
      </c>
      <c r="E62" s="1">
        <f>IF(Sheet1!G62&lt;100,ROUND(Sheet1!G62,2),ROUND(Sheet1!G62,0))</f>
        <v>0.24</v>
      </c>
      <c r="F62" s="1">
        <f>Sheet1!H62</f>
        <v>0</v>
      </c>
      <c r="G62" s="1">
        <f>IF(Sheet1!N62&lt;100,ROUND(Sheet1!N62,2),ROUND(Sheet1!N62,0))</f>
        <v>0.02</v>
      </c>
      <c r="H62" s="1">
        <f t="shared" si="9"/>
        <v>28.41</v>
      </c>
      <c r="I62" s="1">
        <f>IF(Sheet1!O62&lt;100,ROUND(Sheet1!O62,3),ROUND(Sheet1!O62,0))</f>
        <v>1E-3</v>
      </c>
      <c r="J62" s="1">
        <f t="shared" si="10"/>
        <v>45.22</v>
      </c>
      <c r="K62" s="1">
        <f>Sheet1!J62</f>
        <v>886</v>
      </c>
      <c r="L62" s="1">
        <f>Sheet1!K62</f>
        <v>1002</v>
      </c>
      <c r="M62" s="1">
        <f>Sheet1!L62</f>
        <v>28.41</v>
      </c>
      <c r="N62" s="1">
        <f>Sheet1!M62</f>
        <v>45.22</v>
      </c>
      <c r="P62" s="1">
        <f t="shared" si="11"/>
        <v>690</v>
      </c>
      <c r="Q62" s="1">
        <f>IF(Sheet1!I62&lt;&gt;0,Sheet1!I62,100000000)</f>
        <v>690</v>
      </c>
      <c r="R62" s="1">
        <f>IF(Sheet1!J62&lt;&gt;0,Sheet1!J62,100000000)</f>
        <v>886</v>
      </c>
      <c r="S62" s="1">
        <f>IF(Sheet1!K62&lt;&gt;0,Sheet1!K62,100000000)</f>
        <v>1002</v>
      </c>
      <c r="X62" s="1">
        <f>Tabela4[[#This Row],[Msol]]</f>
        <v>690</v>
      </c>
      <c r="Y62" s="6">
        <f>IF(Tabela4[[#This Row],[T_R]]&gt;0,Tabela4[[#This Row],[GAP]],1000)</f>
        <v>0</v>
      </c>
      <c r="Z62" s="6">
        <f>IF(Tabela4[[#This Row],[Time_H]]&gt;0,Tabela4[[#This Row],[RPD_H]],1000)</f>
        <v>28.41</v>
      </c>
      <c r="AA62" s="6">
        <f>IF(Tabela4[[#This Row],[Time_G]]&gt;0,Tabela4[[#This Row],[RPD_G]],1000)</f>
        <v>45.22</v>
      </c>
      <c r="AC62" s="6">
        <f t="shared" si="5"/>
        <v>0</v>
      </c>
      <c r="AD62" s="6">
        <f t="shared" si="6"/>
        <v>28.409999999999997</v>
      </c>
      <c r="AE62" s="6">
        <f t="shared" si="7"/>
        <v>45.22</v>
      </c>
    </row>
    <row r="63" spans="1:31" x14ac:dyDescent="0.3">
      <c r="A63" s="1">
        <f>Sheet1!A63</f>
        <v>62</v>
      </c>
      <c r="B63" s="1">
        <f>Sheet1!E63</f>
        <v>10</v>
      </c>
      <c r="C63" s="1">
        <f>Sheet1!F63</f>
        <v>3</v>
      </c>
      <c r="D63" s="1">
        <f t="shared" si="8"/>
        <v>632</v>
      </c>
      <c r="E63" s="1">
        <f>IF(Sheet1!G63&lt;100,ROUND(Sheet1!G63,2),ROUND(Sheet1!G63,0))</f>
        <v>0.06</v>
      </c>
      <c r="F63" s="1">
        <f>Sheet1!H63</f>
        <v>0</v>
      </c>
      <c r="G63" s="1">
        <f>IF(Sheet1!N63&lt;100,ROUND(Sheet1!N63,2),ROUND(Sheet1!N63,0))</f>
        <v>7.0000000000000007E-2</v>
      </c>
      <c r="H63" s="1">
        <f t="shared" si="9"/>
        <v>12.34</v>
      </c>
      <c r="I63" s="1">
        <f>IF(Sheet1!O63&lt;100,ROUND(Sheet1!O63,3),ROUND(Sheet1!O63,0))</f>
        <v>1E-3</v>
      </c>
      <c r="J63" s="1">
        <f t="shared" si="10"/>
        <v>12.66</v>
      </c>
      <c r="K63" s="1">
        <f>Sheet1!J63</f>
        <v>710</v>
      </c>
      <c r="L63" s="1">
        <f>Sheet1!K63</f>
        <v>712</v>
      </c>
      <c r="M63" s="1">
        <f>Sheet1!L63</f>
        <v>12.34</v>
      </c>
      <c r="N63" s="1">
        <f>Sheet1!M63</f>
        <v>12.66</v>
      </c>
      <c r="P63" s="1">
        <f t="shared" si="11"/>
        <v>632</v>
      </c>
      <c r="Q63" s="1">
        <f>IF(Sheet1!I63&lt;&gt;0,Sheet1!I63,100000000)</f>
        <v>632</v>
      </c>
      <c r="R63" s="1">
        <f>IF(Sheet1!J63&lt;&gt;0,Sheet1!J63,100000000)</f>
        <v>710</v>
      </c>
      <c r="S63" s="1">
        <f>IF(Sheet1!K63&lt;&gt;0,Sheet1!K63,100000000)</f>
        <v>712</v>
      </c>
      <c r="X63" s="1">
        <f>Tabela4[[#This Row],[Msol]]</f>
        <v>632</v>
      </c>
      <c r="Y63" s="6">
        <f>IF(Tabela4[[#This Row],[T_R]]&gt;0,Tabela4[[#This Row],[GAP]],1000)</f>
        <v>0</v>
      </c>
      <c r="Z63" s="6">
        <f>IF(Tabela4[[#This Row],[Time_H]]&gt;0,Tabela4[[#This Row],[RPD_H]],1000)</f>
        <v>12.34</v>
      </c>
      <c r="AA63" s="6">
        <f>IF(Tabela4[[#This Row],[Time_G]]&gt;0,Tabela4[[#This Row],[RPD_G]],1000)</f>
        <v>12.66</v>
      </c>
      <c r="AC63" s="6">
        <f t="shared" si="5"/>
        <v>0</v>
      </c>
      <c r="AD63" s="6">
        <f t="shared" si="6"/>
        <v>12.339999999999989</v>
      </c>
      <c r="AE63" s="6">
        <f t="shared" si="7"/>
        <v>12.660000000000011</v>
      </c>
    </row>
    <row r="64" spans="1:31" x14ac:dyDescent="0.3">
      <c r="A64" s="1">
        <f>Sheet1!A64</f>
        <v>63</v>
      </c>
      <c r="B64" s="1">
        <f>Sheet1!E64</f>
        <v>10</v>
      </c>
      <c r="C64" s="1">
        <f>Sheet1!F64</f>
        <v>3</v>
      </c>
      <c r="D64" s="1">
        <f t="shared" si="8"/>
        <v>978</v>
      </c>
      <c r="E64" s="1">
        <f>IF(Sheet1!G64&lt;100,ROUND(Sheet1!G64,2),ROUND(Sheet1!G64,0))</f>
        <v>0.01</v>
      </c>
      <c r="F64" s="1">
        <f>Sheet1!H64</f>
        <v>0</v>
      </c>
      <c r="G64" s="1">
        <f>IF(Sheet1!N64&lt;100,ROUND(Sheet1!N64,2),ROUND(Sheet1!N64,0))</f>
        <v>0.03</v>
      </c>
      <c r="H64" s="1">
        <f t="shared" si="9"/>
        <v>19.940000000000001</v>
      </c>
      <c r="I64" s="1">
        <f>IF(Sheet1!O64&lt;100,ROUND(Sheet1!O64,3),ROUND(Sheet1!O64,0))</f>
        <v>1E-3</v>
      </c>
      <c r="J64" s="1">
        <f t="shared" si="10"/>
        <v>19.940000000000001</v>
      </c>
      <c r="K64" s="1">
        <f>Sheet1!J64</f>
        <v>1173</v>
      </c>
      <c r="L64" s="1">
        <f>Sheet1!K64</f>
        <v>1173</v>
      </c>
      <c r="M64" s="1">
        <f>Sheet1!L64</f>
        <v>19.940000000000001</v>
      </c>
      <c r="N64" s="1">
        <f>Sheet1!M64</f>
        <v>19.940000000000001</v>
      </c>
      <c r="P64" s="1">
        <f t="shared" si="11"/>
        <v>978</v>
      </c>
      <c r="Q64" s="1">
        <f>IF(Sheet1!I64&lt;&gt;0,Sheet1!I64,100000000)</f>
        <v>978</v>
      </c>
      <c r="R64" s="1">
        <f>IF(Sheet1!J64&lt;&gt;0,Sheet1!J64,100000000)</f>
        <v>1173</v>
      </c>
      <c r="S64" s="1">
        <f>IF(Sheet1!K64&lt;&gt;0,Sheet1!K64,100000000)</f>
        <v>1173</v>
      </c>
      <c r="X64" s="1">
        <f>Tabela4[[#This Row],[Msol]]</f>
        <v>978</v>
      </c>
      <c r="Y64" s="6">
        <f>IF(Tabela4[[#This Row],[T_R]]&gt;0,Tabela4[[#This Row],[GAP]],1000)</f>
        <v>0</v>
      </c>
      <c r="Z64" s="6">
        <f>IF(Tabela4[[#This Row],[Time_H]]&gt;0,Tabela4[[#This Row],[RPD_H]],1000)</f>
        <v>19.940000000000001</v>
      </c>
      <c r="AA64" s="6">
        <f>IF(Tabela4[[#This Row],[Time_G]]&gt;0,Tabela4[[#This Row],[RPD_G]],1000)</f>
        <v>19.940000000000001</v>
      </c>
      <c r="AC64" s="6">
        <f t="shared" si="5"/>
        <v>0</v>
      </c>
      <c r="AD64" s="6">
        <f t="shared" si="6"/>
        <v>19.939999999999998</v>
      </c>
      <c r="AE64" s="6">
        <f t="shared" si="7"/>
        <v>19.939999999999998</v>
      </c>
    </row>
    <row r="65" spans="1:31" x14ac:dyDescent="0.3">
      <c r="A65" s="1">
        <f>Sheet1!A65</f>
        <v>64</v>
      </c>
      <c r="B65" s="1">
        <f>Sheet1!E65</f>
        <v>10</v>
      </c>
      <c r="C65" s="1">
        <f>Sheet1!F65</f>
        <v>3</v>
      </c>
      <c r="D65" s="1">
        <f t="shared" si="8"/>
        <v>680</v>
      </c>
      <c r="E65" s="1">
        <f>IF(Sheet1!G65&lt;100,ROUND(Sheet1!G65,2),ROUND(Sheet1!G65,0))</f>
        <v>0.08</v>
      </c>
      <c r="F65" s="1">
        <f>Sheet1!H65</f>
        <v>0</v>
      </c>
      <c r="G65" s="1">
        <f>IF(Sheet1!N65&lt;100,ROUND(Sheet1!N65,2),ROUND(Sheet1!N65,0))</f>
        <v>0.03</v>
      </c>
      <c r="H65" s="1">
        <f t="shared" si="9"/>
        <v>64.41</v>
      </c>
      <c r="I65" s="1">
        <f>IF(Sheet1!O65&lt;100,ROUND(Sheet1!O65,3),ROUND(Sheet1!O65,0))</f>
        <v>1E-3</v>
      </c>
      <c r="J65" s="1">
        <f t="shared" si="10"/>
        <v>66.760000000000005</v>
      </c>
      <c r="K65" s="1">
        <f>Sheet1!J65</f>
        <v>1118</v>
      </c>
      <c r="L65" s="1">
        <f>Sheet1!K65</f>
        <v>1134</v>
      </c>
      <c r="M65" s="1">
        <f>Sheet1!L65</f>
        <v>64.41</v>
      </c>
      <c r="N65" s="1">
        <f>Sheet1!M65</f>
        <v>66.760000000000005</v>
      </c>
      <c r="P65" s="1">
        <f t="shared" si="11"/>
        <v>680</v>
      </c>
      <c r="Q65" s="1">
        <f>IF(Sheet1!I65&lt;&gt;0,Sheet1!I65,100000000)</f>
        <v>680</v>
      </c>
      <c r="R65" s="1">
        <f>IF(Sheet1!J65&lt;&gt;0,Sheet1!J65,100000000)</f>
        <v>1118</v>
      </c>
      <c r="S65" s="1">
        <f>IF(Sheet1!K65&lt;&gt;0,Sheet1!K65,100000000)</f>
        <v>1134</v>
      </c>
      <c r="X65" s="1">
        <f>Tabela4[[#This Row],[Msol]]</f>
        <v>680</v>
      </c>
      <c r="Y65" s="6">
        <f>IF(Tabela4[[#This Row],[T_R]]&gt;0,Tabela4[[#This Row],[GAP]],1000)</f>
        <v>0</v>
      </c>
      <c r="Z65" s="6">
        <f>IF(Tabela4[[#This Row],[Time_H]]&gt;0,Tabela4[[#This Row],[RPD_H]],1000)</f>
        <v>64.41</v>
      </c>
      <c r="AA65" s="6">
        <f>IF(Tabela4[[#This Row],[Time_G]]&gt;0,Tabela4[[#This Row],[RPD_G]],1000)</f>
        <v>66.760000000000005</v>
      </c>
      <c r="AC65" s="6">
        <f t="shared" si="5"/>
        <v>0</v>
      </c>
      <c r="AD65" s="6">
        <f t="shared" si="6"/>
        <v>64.41</v>
      </c>
      <c r="AE65" s="6">
        <f t="shared" si="7"/>
        <v>66.759999999999991</v>
      </c>
    </row>
    <row r="66" spans="1:31" x14ac:dyDescent="0.3">
      <c r="A66" s="1">
        <f>Sheet1!A66</f>
        <v>65</v>
      </c>
      <c r="B66" s="1">
        <f>Sheet1!E66</f>
        <v>10</v>
      </c>
      <c r="C66" s="1">
        <f>Sheet1!F66</f>
        <v>3</v>
      </c>
      <c r="D66" s="1">
        <f t="shared" ref="D66:D97" si="12">P66</f>
        <v>786</v>
      </c>
      <c r="E66" s="1">
        <f>IF(Sheet1!G66&lt;100,ROUND(Sheet1!G66,2),ROUND(Sheet1!G66,0))</f>
        <v>0.2</v>
      </c>
      <c r="F66" s="1">
        <f>Sheet1!H66</f>
        <v>0</v>
      </c>
      <c r="G66" s="1">
        <f>IF(Sheet1!N66&lt;100,ROUND(Sheet1!N66,2),ROUND(Sheet1!N66,0))</f>
        <v>0.03</v>
      </c>
      <c r="H66" s="1">
        <f t="shared" ref="H66:H97" si="13">ROUND(100*(R66-P66)/P66,2)</f>
        <v>16.41</v>
      </c>
      <c r="I66" s="1">
        <f>IF(Sheet1!O66&lt;100,ROUND(Sheet1!O66,3),ROUND(Sheet1!O66,0))</f>
        <v>1E-3</v>
      </c>
      <c r="J66" s="1">
        <f t="shared" ref="J66:J97" si="14">ROUND(100*(S66-P66)/P66,2)</f>
        <v>30.66</v>
      </c>
      <c r="K66" s="1">
        <f>Sheet1!J66</f>
        <v>915</v>
      </c>
      <c r="L66" s="1">
        <f>Sheet1!K66</f>
        <v>1027</v>
      </c>
      <c r="M66" s="1">
        <f>Sheet1!L66</f>
        <v>16.41</v>
      </c>
      <c r="N66" s="1">
        <f>Sheet1!M66</f>
        <v>30.66</v>
      </c>
      <c r="P66" s="1">
        <f t="shared" ref="P66:P97" si="15">SMALL(Q66:S66,1)</f>
        <v>786</v>
      </c>
      <c r="Q66" s="1">
        <f>IF(Sheet1!I66&lt;&gt;0,Sheet1!I66,100000000)</f>
        <v>786</v>
      </c>
      <c r="R66" s="1">
        <f>IF(Sheet1!J66&lt;&gt;0,Sheet1!J66,100000000)</f>
        <v>915</v>
      </c>
      <c r="S66" s="1">
        <f>IF(Sheet1!K66&lt;&gt;0,Sheet1!K66,100000000)</f>
        <v>1027</v>
      </c>
      <c r="X66" s="1">
        <f>Tabela4[[#This Row],[Msol]]</f>
        <v>786</v>
      </c>
      <c r="Y66" s="6">
        <f>IF(Tabela4[[#This Row],[T_R]]&gt;0,Tabela4[[#This Row],[GAP]],1000)</f>
        <v>0</v>
      </c>
      <c r="Z66" s="6">
        <f>IF(Tabela4[[#This Row],[Time_H]]&gt;0,Tabela4[[#This Row],[RPD_H]],1000)</f>
        <v>16.41</v>
      </c>
      <c r="AA66" s="6">
        <f>IF(Tabela4[[#This Row],[Time_G]]&gt;0,Tabela4[[#This Row],[RPD_G]],1000)</f>
        <v>30.66</v>
      </c>
      <c r="AC66" s="6">
        <f t="shared" si="5"/>
        <v>0</v>
      </c>
      <c r="AD66" s="6">
        <f t="shared" si="6"/>
        <v>16.410000000000011</v>
      </c>
      <c r="AE66" s="6">
        <f t="shared" si="7"/>
        <v>30.659999999999997</v>
      </c>
    </row>
    <row r="67" spans="1:31" x14ac:dyDescent="0.3">
      <c r="A67" s="1">
        <f>Sheet1!A67</f>
        <v>66</v>
      </c>
      <c r="B67" s="1">
        <f>Sheet1!E67</f>
        <v>10</v>
      </c>
      <c r="C67" s="1">
        <f>Sheet1!F67</f>
        <v>3</v>
      </c>
      <c r="D67" s="1">
        <f t="shared" si="12"/>
        <v>714</v>
      </c>
      <c r="E67" s="1">
        <f>IF(Sheet1!G67&lt;100,ROUND(Sheet1!G67,2),ROUND(Sheet1!G67,0))</f>
        <v>0.15</v>
      </c>
      <c r="F67" s="1">
        <f>Sheet1!H67</f>
        <v>0</v>
      </c>
      <c r="G67" s="1">
        <f>IF(Sheet1!N67&lt;100,ROUND(Sheet1!N67,2),ROUND(Sheet1!N67,0))</f>
        <v>0.03</v>
      </c>
      <c r="H67" s="1">
        <f t="shared" si="13"/>
        <v>17.79</v>
      </c>
      <c r="I67" s="1">
        <f>IF(Sheet1!O67&lt;100,ROUND(Sheet1!O67,3),ROUND(Sheet1!O67,0))</f>
        <v>1E-3</v>
      </c>
      <c r="J67" s="1">
        <f t="shared" si="14"/>
        <v>64.989999999999995</v>
      </c>
      <c r="K67" s="1">
        <f>Sheet1!J67</f>
        <v>841</v>
      </c>
      <c r="L67" s="1">
        <f>Sheet1!K67</f>
        <v>1178</v>
      </c>
      <c r="M67" s="1">
        <f>Sheet1!L67</f>
        <v>17.79</v>
      </c>
      <c r="N67" s="1">
        <f>Sheet1!M67</f>
        <v>64.989999999999995</v>
      </c>
      <c r="P67" s="1">
        <f t="shared" si="15"/>
        <v>714</v>
      </c>
      <c r="Q67" s="1">
        <f>IF(Sheet1!I67&lt;&gt;0,Sheet1!I67,100000000)</f>
        <v>714</v>
      </c>
      <c r="R67" s="1">
        <f>IF(Sheet1!J67&lt;&gt;0,Sheet1!J67,100000000)</f>
        <v>841</v>
      </c>
      <c r="S67" s="1">
        <f>IF(Sheet1!K67&lt;&gt;0,Sheet1!K67,100000000)</f>
        <v>1178</v>
      </c>
      <c r="X67" s="1">
        <f>Tabela4[[#This Row],[Msol]]</f>
        <v>714</v>
      </c>
      <c r="Y67" s="6">
        <f>IF(Tabela4[[#This Row],[T_R]]&gt;0,Tabela4[[#This Row],[GAP]],1000)</f>
        <v>0</v>
      </c>
      <c r="Z67" s="6">
        <f>IF(Tabela4[[#This Row],[Time_H]]&gt;0,Tabela4[[#This Row],[RPD_H]],1000)</f>
        <v>17.79</v>
      </c>
      <c r="AA67" s="6">
        <f>IF(Tabela4[[#This Row],[Time_G]]&gt;0,Tabela4[[#This Row],[RPD_G]],1000)</f>
        <v>64.989999999999995</v>
      </c>
      <c r="AC67" s="6">
        <f t="shared" ref="AC67:AC130" si="16">IF(Y67&lt;1000,($X67+$X67*Y67/100)*100/$X67 -100,150)</f>
        <v>0</v>
      </c>
      <c r="AD67" s="6">
        <f t="shared" ref="AD67:AD130" si="17">IF(Z67&lt;1000,($X67+$X67*Z67/100)*100/$X67 -100,150)</f>
        <v>17.79000000000002</v>
      </c>
      <c r="AE67" s="6">
        <f t="shared" ref="AE67:AE130" si="18">IF(AA67&lt;1000,($X67+$X67*AA67/100)*100/$X67 -100,150)</f>
        <v>64.989999999999981</v>
      </c>
    </row>
    <row r="68" spans="1:31" x14ac:dyDescent="0.3">
      <c r="A68" s="1">
        <f>Sheet1!A68</f>
        <v>67</v>
      </c>
      <c r="B68" s="1">
        <f>Sheet1!E68</f>
        <v>10</v>
      </c>
      <c r="C68" s="1">
        <f>Sheet1!F68</f>
        <v>3</v>
      </c>
      <c r="D68" s="1">
        <f t="shared" si="12"/>
        <v>382</v>
      </c>
      <c r="E68" s="1">
        <f>IF(Sheet1!G68&lt;100,ROUND(Sheet1!G68,2),ROUND(Sheet1!G68,0))</f>
        <v>0.32</v>
      </c>
      <c r="F68" s="1">
        <f>Sheet1!H68</f>
        <v>0</v>
      </c>
      <c r="G68" s="1">
        <f>IF(Sheet1!N68&lt;100,ROUND(Sheet1!N68,2),ROUND(Sheet1!N68,0))</f>
        <v>0.03</v>
      </c>
      <c r="H68" s="1">
        <f t="shared" si="13"/>
        <v>13.09</v>
      </c>
      <c r="I68" s="1">
        <f>IF(Sheet1!O68&lt;100,ROUND(Sheet1!O68,3),ROUND(Sheet1!O68,0))</f>
        <v>1E-3</v>
      </c>
      <c r="J68" s="1">
        <f t="shared" si="14"/>
        <v>104.97</v>
      </c>
      <c r="K68" s="1">
        <f>Sheet1!J68</f>
        <v>432</v>
      </c>
      <c r="L68" s="1">
        <f>Sheet1!K68</f>
        <v>783</v>
      </c>
      <c r="M68" s="1">
        <f>Sheet1!L68</f>
        <v>13.09</v>
      </c>
      <c r="N68" s="1">
        <f>Sheet1!M68</f>
        <v>105</v>
      </c>
      <c r="P68" s="1">
        <f t="shared" si="15"/>
        <v>382</v>
      </c>
      <c r="Q68" s="1">
        <f>IF(Sheet1!I68&lt;&gt;0,Sheet1!I68,100000000)</f>
        <v>382</v>
      </c>
      <c r="R68" s="1">
        <f>IF(Sheet1!J68&lt;&gt;0,Sheet1!J68,100000000)</f>
        <v>432</v>
      </c>
      <c r="S68" s="1">
        <f>IF(Sheet1!K68&lt;&gt;0,Sheet1!K68,100000000)</f>
        <v>783</v>
      </c>
      <c r="X68" s="1">
        <f>Tabela4[[#This Row],[Msol]]</f>
        <v>382</v>
      </c>
      <c r="Y68" s="6">
        <f>IF(Tabela4[[#This Row],[T_R]]&gt;0,Tabela4[[#This Row],[GAP]],1000)</f>
        <v>0</v>
      </c>
      <c r="Z68" s="6">
        <f>IF(Tabela4[[#This Row],[Time_H]]&gt;0,Tabela4[[#This Row],[RPD_H]],1000)</f>
        <v>13.09</v>
      </c>
      <c r="AA68" s="6">
        <f>IF(Tabela4[[#This Row],[Time_G]]&gt;0,Tabela4[[#This Row],[RPD_G]],1000)</f>
        <v>104.97</v>
      </c>
      <c r="AC68" s="6">
        <f t="shared" si="16"/>
        <v>0</v>
      </c>
      <c r="AD68" s="6">
        <f t="shared" si="17"/>
        <v>13.090000000000018</v>
      </c>
      <c r="AE68" s="6">
        <f t="shared" si="18"/>
        <v>104.97000000000003</v>
      </c>
    </row>
    <row r="69" spans="1:31" x14ac:dyDescent="0.3">
      <c r="A69" s="1">
        <f>Sheet1!A69</f>
        <v>68</v>
      </c>
      <c r="B69" s="1">
        <f>Sheet1!E69</f>
        <v>10</v>
      </c>
      <c r="C69" s="1">
        <f>Sheet1!F69</f>
        <v>3</v>
      </c>
      <c r="D69" s="1">
        <f t="shared" si="12"/>
        <v>864</v>
      </c>
      <c r="E69" s="1">
        <f>IF(Sheet1!G69&lt;100,ROUND(Sheet1!G69,2),ROUND(Sheet1!G69,0))</f>
        <v>0.36</v>
      </c>
      <c r="F69" s="1">
        <f>Sheet1!H69</f>
        <v>0</v>
      </c>
      <c r="G69" s="1">
        <f>IF(Sheet1!N69&lt;100,ROUND(Sheet1!N69,2),ROUND(Sheet1!N69,0))</f>
        <v>0.03</v>
      </c>
      <c r="H69" s="1">
        <f t="shared" si="13"/>
        <v>21.53</v>
      </c>
      <c r="I69" s="1">
        <f>IF(Sheet1!O69&lt;100,ROUND(Sheet1!O69,3),ROUND(Sheet1!O69,0))</f>
        <v>1E-3</v>
      </c>
      <c r="J69" s="1">
        <f t="shared" si="14"/>
        <v>44.44</v>
      </c>
      <c r="K69" s="1">
        <f>Sheet1!J69</f>
        <v>1050</v>
      </c>
      <c r="L69" s="1">
        <f>Sheet1!K69</f>
        <v>1248</v>
      </c>
      <c r="M69" s="1">
        <f>Sheet1!L69</f>
        <v>21.53</v>
      </c>
      <c r="N69" s="1">
        <f>Sheet1!M69</f>
        <v>44.44</v>
      </c>
      <c r="P69" s="1">
        <f t="shared" si="15"/>
        <v>864</v>
      </c>
      <c r="Q69" s="1">
        <f>IF(Sheet1!I69&lt;&gt;0,Sheet1!I69,100000000)</f>
        <v>864</v>
      </c>
      <c r="R69" s="1">
        <f>IF(Sheet1!J69&lt;&gt;0,Sheet1!J69,100000000)</f>
        <v>1050</v>
      </c>
      <c r="S69" s="1">
        <f>IF(Sheet1!K69&lt;&gt;0,Sheet1!K69,100000000)</f>
        <v>1248</v>
      </c>
      <c r="X69" s="1">
        <f>Tabela4[[#This Row],[Msol]]</f>
        <v>864</v>
      </c>
      <c r="Y69" s="6">
        <f>IF(Tabela4[[#This Row],[T_R]]&gt;0,Tabela4[[#This Row],[GAP]],1000)</f>
        <v>0</v>
      </c>
      <c r="Z69" s="6">
        <f>IF(Tabela4[[#This Row],[Time_H]]&gt;0,Tabela4[[#This Row],[RPD_H]],1000)</f>
        <v>21.53</v>
      </c>
      <c r="AA69" s="6">
        <f>IF(Tabela4[[#This Row],[Time_G]]&gt;0,Tabela4[[#This Row],[RPD_G]],1000)</f>
        <v>44.44</v>
      </c>
      <c r="AC69" s="6">
        <f t="shared" si="16"/>
        <v>0</v>
      </c>
      <c r="AD69" s="6">
        <f t="shared" si="17"/>
        <v>21.53</v>
      </c>
      <c r="AE69" s="6">
        <f t="shared" si="18"/>
        <v>44.44</v>
      </c>
    </row>
    <row r="70" spans="1:31" x14ac:dyDescent="0.3">
      <c r="A70" s="1">
        <f>Sheet1!A70</f>
        <v>69</v>
      </c>
      <c r="B70" s="1">
        <f>Sheet1!E70</f>
        <v>10</v>
      </c>
      <c r="C70" s="1">
        <f>Sheet1!F70</f>
        <v>3</v>
      </c>
      <c r="D70" s="1">
        <f t="shared" si="12"/>
        <v>656</v>
      </c>
      <c r="E70" s="1">
        <f>IF(Sheet1!G70&lt;100,ROUND(Sheet1!G70,2),ROUND(Sheet1!G70,0))</f>
        <v>0.09</v>
      </c>
      <c r="F70" s="1">
        <f>Sheet1!H70</f>
        <v>0</v>
      </c>
      <c r="G70" s="1">
        <f>IF(Sheet1!N70&lt;100,ROUND(Sheet1!N70,2),ROUND(Sheet1!N70,0))</f>
        <v>0.03</v>
      </c>
      <c r="H70" s="1">
        <f t="shared" si="13"/>
        <v>36.89</v>
      </c>
      <c r="I70" s="1">
        <f>IF(Sheet1!O70&lt;100,ROUND(Sheet1!O70,3),ROUND(Sheet1!O70,0))</f>
        <v>1E-3</v>
      </c>
      <c r="J70" s="1">
        <f t="shared" si="14"/>
        <v>80.180000000000007</v>
      </c>
      <c r="K70" s="1">
        <f>Sheet1!J70</f>
        <v>898</v>
      </c>
      <c r="L70" s="1">
        <f>Sheet1!K70</f>
        <v>1182</v>
      </c>
      <c r="M70" s="1">
        <f>Sheet1!L70</f>
        <v>36.89</v>
      </c>
      <c r="N70" s="1">
        <f>Sheet1!M70</f>
        <v>80.180000000000007</v>
      </c>
      <c r="P70" s="1">
        <f t="shared" si="15"/>
        <v>656</v>
      </c>
      <c r="Q70" s="1">
        <f>IF(Sheet1!I70&lt;&gt;0,Sheet1!I70,100000000)</f>
        <v>656</v>
      </c>
      <c r="R70" s="1">
        <f>IF(Sheet1!J70&lt;&gt;0,Sheet1!J70,100000000)</f>
        <v>898</v>
      </c>
      <c r="S70" s="1">
        <f>IF(Sheet1!K70&lt;&gt;0,Sheet1!K70,100000000)</f>
        <v>1182</v>
      </c>
      <c r="X70" s="1">
        <f>Tabela4[[#This Row],[Msol]]</f>
        <v>656</v>
      </c>
      <c r="Y70" s="6">
        <f>IF(Tabela4[[#This Row],[T_R]]&gt;0,Tabela4[[#This Row],[GAP]],1000)</f>
        <v>0</v>
      </c>
      <c r="Z70" s="6">
        <f>IF(Tabela4[[#This Row],[Time_H]]&gt;0,Tabela4[[#This Row],[RPD_H]],1000)</f>
        <v>36.89</v>
      </c>
      <c r="AA70" s="6">
        <f>IF(Tabela4[[#This Row],[Time_G]]&gt;0,Tabela4[[#This Row],[RPD_G]],1000)</f>
        <v>80.180000000000007</v>
      </c>
      <c r="AC70" s="6">
        <f t="shared" si="16"/>
        <v>0</v>
      </c>
      <c r="AD70" s="6">
        <f t="shared" si="17"/>
        <v>36.889999999999986</v>
      </c>
      <c r="AE70" s="6">
        <f t="shared" si="18"/>
        <v>80.180000000000007</v>
      </c>
    </row>
    <row r="71" spans="1:31" x14ac:dyDescent="0.3">
      <c r="A71" s="1">
        <f>Sheet1!A71</f>
        <v>70</v>
      </c>
      <c r="B71" s="1">
        <f>Sheet1!E71</f>
        <v>10</v>
      </c>
      <c r="C71" s="1">
        <f>Sheet1!F71</f>
        <v>3</v>
      </c>
      <c r="D71" s="1">
        <f t="shared" si="12"/>
        <v>906</v>
      </c>
      <c r="E71" s="1">
        <f>IF(Sheet1!G71&lt;100,ROUND(Sheet1!G71,2),ROUND(Sheet1!G71,0))</f>
        <v>0.02</v>
      </c>
      <c r="F71" s="1">
        <f>Sheet1!H71</f>
        <v>0</v>
      </c>
      <c r="G71" s="1">
        <f>IF(Sheet1!N71&lt;100,ROUND(Sheet1!N71,2),ROUND(Sheet1!N71,0))</f>
        <v>0.03</v>
      </c>
      <c r="H71" s="1">
        <f t="shared" si="13"/>
        <v>32.340000000000003</v>
      </c>
      <c r="I71" s="1">
        <f>IF(Sheet1!O71&lt;100,ROUND(Sheet1!O71,3),ROUND(Sheet1!O71,0))</f>
        <v>1E-3</v>
      </c>
      <c r="J71" s="1">
        <f t="shared" si="14"/>
        <v>50.33</v>
      </c>
      <c r="K71" s="1">
        <f>Sheet1!J71</f>
        <v>1199</v>
      </c>
      <c r="L71" s="1">
        <f>Sheet1!K71</f>
        <v>1362</v>
      </c>
      <c r="M71" s="1">
        <f>Sheet1!L71</f>
        <v>32.340000000000003</v>
      </c>
      <c r="N71" s="1">
        <f>Sheet1!M71</f>
        <v>50.33</v>
      </c>
      <c r="P71" s="1">
        <f t="shared" si="15"/>
        <v>906</v>
      </c>
      <c r="Q71" s="1">
        <f>IF(Sheet1!I71&lt;&gt;0,Sheet1!I71,100000000)</f>
        <v>906</v>
      </c>
      <c r="R71" s="1">
        <f>IF(Sheet1!J71&lt;&gt;0,Sheet1!J71,100000000)</f>
        <v>1199</v>
      </c>
      <c r="S71" s="1">
        <f>IF(Sheet1!K71&lt;&gt;0,Sheet1!K71,100000000)</f>
        <v>1362</v>
      </c>
      <c r="X71" s="1">
        <f>Tabela4[[#This Row],[Msol]]</f>
        <v>906</v>
      </c>
      <c r="Y71" s="6">
        <f>IF(Tabela4[[#This Row],[T_R]]&gt;0,Tabela4[[#This Row],[GAP]],1000)</f>
        <v>0</v>
      </c>
      <c r="Z71" s="6">
        <f>IF(Tabela4[[#This Row],[Time_H]]&gt;0,Tabela4[[#This Row],[RPD_H]],1000)</f>
        <v>32.340000000000003</v>
      </c>
      <c r="AA71" s="6">
        <f>IF(Tabela4[[#This Row],[Time_G]]&gt;0,Tabela4[[#This Row],[RPD_G]],1000)</f>
        <v>50.33</v>
      </c>
      <c r="AC71" s="6">
        <f t="shared" si="16"/>
        <v>0</v>
      </c>
      <c r="AD71" s="6">
        <f t="shared" si="17"/>
        <v>32.340000000000003</v>
      </c>
      <c r="AE71" s="6">
        <f t="shared" si="18"/>
        <v>50.329999999999984</v>
      </c>
    </row>
    <row r="72" spans="1:31" x14ac:dyDescent="0.3">
      <c r="A72" s="1">
        <f>Sheet1!A72</f>
        <v>71</v>
      </c>
      <c r="B72" s="1">
        <f>Sheet1!E72</f>
        <v>25</v>
      </c>
      <c r="C72" s="1">
        <f>Sheet1!F72</f>
        <v>3</v>
      </c>
      <c r="D72" s="1">
        <f t="shared" si="12"/>
        <v>1708</v>
      </c>
      <c r="E72" s="1">
        <f>IF(Sheet1!G72&lt;100,ROUND(Sheet1!G72,2),ROUND(Sheet1!G72,0))</f>
        <v>4.25</v>
      </c>
      <c r="F72" s="1">
        <f>Sheet1!H72</f>
        <v>0</v>
      </c>
      <c r="G72" s="1">
        <f>IF(Sheet1!N72&lt;100,ROUND(Sheet1!N72,2),ROUND(Sheet1!N72,0))</f>
        <v>0.67</v>
      </c>
      <c r="H72" s="1">
        <f t="shared" si="13"/>
        <v>49.36</v>
      </c>
      <c r="I72" s="1">
        <f>IF(Sheet1!O72&lt;100,ROUND(Sheet1!O72,3),ROUND(Sheet1!O72,0))</f>
        <v>7.0000000000000001E-3</v>
      </c>
      <c r="J72" s="1">
        <f t="shared" si="14"/>
        <v>73.19</v>
      </c>
      <c r="K72" s="1">
        <f>Sheet1!J72</f>
        <v>2551</v>
      </c>
      <c r="L72" s="1">
        <f>Sheet1!K72</f>
        <v>2958</v>
      </c>
      <c r="M72" s="1">
        <f>Sheet1!L72</f>
        <v>49.36</v>
      </c>
      <c r="N72" s="1">
        <f>Sheet1!M72</f>
        <v>73.19</v>
      </c>
      <c r="P72" s="1">
        <f t="shared" si="15"/>
        <v>1708</v>
      </c>
      <c r="Q72" s="1">
        <f>IF(Sheet1!I72&lt;&gt;0,Sheet1!I72,100000000)</f>
        <v>1708</v>
      </c>
      <c r="R72" s="1">
        <f>IF(Sheet1!J72&lt;&gt;0,Sheet1!J72,100000000)</f>
        <v>2551</v>
      </c>
      <c r="S72" s="1">
        <f>IF(Sheet1!K72&lt;&gt;0,Sheet1!K72,100000000)</f>
        <v>2958</v>
      </c>
      <c r="X72" s="1">
        <f>Tabela4[[#This Row],[Msol]]</f>
        <v>1708</v>
      </c>
      <c r="Y72" s="6">
        <f>IF(Tabela4[[#This Row],[T_R]]&gt;0,Tabela4[[#This Row],[GAP]],1000)</f>
        <v>0</v>
      </c>
      <c r="Z72" s="6">
        <f>IF(Tabela4[[#This Row],[Time_H]]&gt;0,Tabela4[[#This Row],[RPD_H]],1000)</f>
        <v>49.36</v>
      </c>
      <c r="AA72" s="6">
        <f>IF(Tabela4[[#This Row],[Time_G]]&gt;0,Tabela4[[#This Row],[RPD_G]],1000)</f>
        <v>73.19</v>
      </c>
      <c r="AC72" s="6">
        <f t="shared" si="16"/>
        <v>0</v>
      </c>
      <c r="AD72" s="6">
        <f t="shared" si="17"/>
        <v>49.360000000000014</v>
      </c>
      <c r="AE72" s="6">
        <f t="shared" si="18"/>
        <v>73.19</v>
      </c>
    </row>
    <row r="73" spans="1:31" x14ac:dyDescent="0.3">
      <c r="A73" s="1">
        <f>Sheet1!A73</f>
        <v>72</v>
      </c>
      <c r="B73" s="1">
        <f>Sheet1!E73</f>
        <v>25</v>
      </c>
      <c r="C73" s="1">
        <f>Sheet1!F73</f>
        <v>3</v>
      </c>
      <c r="D73" s="1">
        <f t="shared" si="12"/>
        <v>2350</v>
      </c>
      <c r="E73" s="1">
        <f>IF(Sheet1!G73&lt;100,ROUND(Sheet1!G73,2),ROUND(Sheet1!G73,0))</f>
        <v>142</v>
      </c>
      <c r="F73" s="1">
        <f>Sheet1!H73</f>
        <v>0</v>
      </c>
      <c r="G73" s="1">
        <f>IF(Sheet1!N73&lt;100,ROUND(Sheet1!N73,2),ROUND(Sheet1!N73,0))</f>
        <v>0.45</v>
      </c>
      <c r="H73" s="1">
        <f t="shared" si="13"/>
        <v>50.38</v>
      </c>
      <c r="I73" s="1">
        <f>IF(Sheet1!O73&lt;100,ROUND(Sheet1!O73,3),ROUND(Sheet1!O73,0))</f>
        <v>7.0000000000000001E-3</v>
      </c>
      <c r="J73" s="1">
        <f t="shared" si="14"/>
        <v>61.23</v>
      </c>
      <c r="K73" s="1">
        <f>Sheet1!J73</f>
        <v>3534</v>
      </c>
      <c r="L73" s="1">
        <f>Sheet1!K73</f>
        <v>3789</v>
      </c>
      <c r="M73" s="1">
        <f>Sheet1!L73</f>
        <v>50.38</v>
      </c>
      <c r="N73" s="1">
        <f>Sheet1!M73</f>
        <v>61.23</v>
      </c>
      <c r="P73" s="1">
        <f t="shared" si="15"/>
        <v>2350</v>
      </c>
      <c r="Q73" s="1">
        <f>IF(Sheet1!I73&lt;&gt;0,Sheet1!I73,100000000)</f>
        <v>2350</v>
      </c>
      <c r="R73" s="1">
        <f>IF(Sheet1!J73&lt;&gt;0,Sheet1!J73,100000000)</f>
        <v>3534</v>
      </c>
      <c r="S73" s="1">
        <f>IF(Sheet1!K73&lt;&gt;0,Sheet1!K73,100000000)</f>
        <v>3789</v>
      </c>
      <c r="X73" s="1">
        <f>Tabela4[[#This Row],[Msol]]</f>
        <v>2350</v>
      </c>
      <c r="Y73" s="6">
        <f>IF(Tabela4[[#This Row],[T_R]]&gt;0,Tabela4[[#This Row],[GAP]],1000)</f>
        <v>0</v>
      </c>
      <c r="Z73" s="6">
        <f>IF(Tabela4[[#This Row],[Time_H]]&gt;0,Tabela4[[#This Row],[RPD_H]],1000)</f>
        <v>50.38</v>
      </c>
      <c r="AA73" s="6">
        <f>IF(Tabela4[[#This Row],[Time_G]]&gt;0,Tabela4[[#This Row],[RPD_G]],1000)</f>
        <v>61.23</v>
      </c>
      <c r="AC73" s="6">
        <f t="shared" si="16"/>
        <v>0</v>
      </c>
      <c r="AD73" s="6">
        <f t="shared" si="17"/>
        <v>50.379999999999995</v>
      </c>
      <c r="AE73" s="6">
        <f t="shared" si="18"/>
        <v>61.22999999999999</v>
      </c>
    </row>
    <row r="74" spans="1:31" x14ac:dyDescent="0.3">
      <c r="A74" s="1">
        <f>Sheet1!A74</f>
        <v>73</v>
      </c>
      <c r="B74" s="1">
        <f>Sheet1!E74</f>
        <v>25</v>
      </c>
      <c r="C74" s="1">
        <f>Sheet1!F74</f>
        <v>3</v>
      </c>
      <c r="D74" s="1">
        <f t="shared" si="12"/>
        <v>2050</v>
      </c>
      <c r="E74" s="1">
        <f>IF(Sheet1!G74&lt;100,ROUND(Sheet1!G74,2),ROUND(Sheet1!G74,0))</f>
        <v>3.85</v>
      </c>
      <c r="F74" s="1">
        <f>Sheet1!H74</f>
        <v>0</v>
      </c>
      <c r="G74" s="1">
        <f>IF(Sheet1!N74&lt;100,ROUND(Sheet1!N74,2),ROUND(Sheet1!N74,0))</f>
        <v>0.66</v>
      </c>
      <c r="H74" s="1">
        <f t="shared" si="13"/>
        <v>68.2</v>
      </c>
      <c r="I74" s="1">
        <f>IF(Sheet1!O74&lt;100,ROUND(Sheet1!O74,3),ROUND(Sheet1!O74,0))</f>
        <v>1.4999999999999999E-2</v>
      </c>
      <c r="J74" s="1">
        <f t="shared" si="14"/>
        <v>84.1</v>
      </c>
      <c r="K74" s="1">
        <f>Sheet1!J74</f>
        <v>3448</v>
      </c>
      <c r="L74" s="1">
        <f>Sheet1!K74</f>
        <v>3774</v>
      </c>
      <c r="M74" s="1">
        <f>Sheet1!L74</f>
        <v>68.2</v>
      </c>
      <c r="N74" s="1">
        <f>Sheet1!M74</f>
        <v>84.1</v>
      </c>
      <c r="P74" s="1">
        <f t="shared" si="15"/>
        <v>2050</v>
      </c>
      <c r="Q74" s="1">
        <f>IF(Sheet1!I74&lt;&gt;0,Sheet1!I74,100000000)</f>
        <v>2050</v>
      </c>
      <c r="R74" s="1">
        <f>IF(Sheet1!J74&lt;&gt;0,Sheet1!J74,100000000)</f>
        <v>3448</v>
      </c>
      <c r="S74" s="1">
        <f>IF(Sheet1!K74&lt;&gt;0,Sheet1!K74,100000000)</f>
        <v>3774</v>
      </c>
      <c r="X74" s="1">
        <f>Tabela4[[#This Row],[Msol]]</f>
        <v>2050</v>
      </c>
      <c r="Y74" s="6">
        <f>IF(Tabela4[[#This Row],[T_R]]&gt;0,Tabela4[[#This Row],[GAP]],1000)</f>
        <v>0</v>
      </c>
      <c r="Z74" s="6">
        <f>IF(Tabela4[[#This Row],[Time_H]]&gt;0,Tabela4[[#This Row],[RPD_H]],1000)</f>
        <v>68.2</v>
      </c>
      <c r="AA74" s="6">
        <f>IF(Tabela4[[#This Row],[Time_G]]&gt;0,Tabela4[[#This Row],[RPD_G]],1000)</f>
        <v>84.1</v>
      </c>
      <c r="AC74" s="6">
        <f t="shared" si="16"/>
        <v>0</v>
      </c>
      <c r="AD74" s="6">
        <f t="shared" si="17"/>
        <v>68.199999999999989</v>
      </c>
      <c r="AE74" s="6">
        <f t="shared" si="18"/>
        <v>84.1</v>
      </c>
    </row>
    <row r="75" spans="1:31" x14ac:dyDescent="0.3">
      <c r="A75" s="1">
        <f>Sheet1!A75</f>
        <v>74</v>
      </c>
      <c r="B75" s="1">
        <f>Sheet1!E75</f>
        <v>25</v>
      </c>
      <c r="C75" s="1">
        <f>Sheet1!F75</f>
        <v>3</v>
      </c>
      <c r="D75" s="1">
        <f t="shared" si="12"/>
        <v>1064</v>
      </c>
      <c r="E75" s="1">
        <f>IF(Sheet1!G75&lt;100,ROUND(Sheet1!G75,2),ROUND(Sheet1!G75,0))</f>
        <v>3.5</v>
      </c>
      <c r="F75" s="1">
        <f>Sheet1!H75</f>
        <v>0</v>
      </c>
      <c r="G75" s="1">
        <f>IF(Sheet1!N75&lt;100,ROUND(Sheet1!N75,2),ROUND(Sheet1!N75,0))</f>
        <v>0.77</v>
      </c>
      <c r="H75" s="1">
        <f t="shared" si="13"/>
        <v>91.64</v>
      </c>
      <c r="I75" s="1">
        <f>IF(Sheet1!O75&lt;100,ROUND(Sheet1!O75,3),ROUND(Sheet1!O75,0))</f>
        <v>1.2999999999999999E-2</v>
      </c>
      <c r="J75" s="1">
        <f t="shared" si="14"/>
        <v>91.64</v>
      </c>
      <c r="K75" s="1">
        <f>Sheet1!J75</f>
        <v>2039</v>
      </c>
      <c r="L75" s="1">
        <f>Sheet1!K75</f>
        <v>2039</v>
      </c>
      <c r="M75" s="1">
        <f>Sheet1!L75</f>
        <v>91.64</v>
      </c>
      <c r="N75" s="1">
        <f>Sheet1!M75</f>
        <v>91.64</v>
      </c>
      <c r="P75" s="1">
        <f t="shared" si="15"/>
        <v>1064</v>
      </c>
      <c r="Q75" s="1">
        <f>IF(Sheet1!I75&lt;&gt;0,Sheet1!I75,100000000)</f>
        <v>1064</v>
      </c>
      <c r="R75" s="1">
        <f>IF(Sheet1!J75&lt;&gt;0,Sheet1!J75,100000000)</f>
        <v>2039</v>
      </c>
      <c r="S75" s="1">
        <f>IF(Sheet1!K75&lt;&gt;0,Sheet1!K75,100000000)</f>
        <v>2039</v>
      </c>
      <c r="X75" s="1">
        <f>Tabela4[[#This Row],[Msol]]</f>
        <v>1064</v>
      </c>
      <c r="Y75" s="6">
        <f>IF(Tabela4[[#This Row],[T_R]]&gt;0,Tabela4[[#This Row],[GAP]],1000)</f>
        <v>0</v>
      </c>
      <c r="Z75" s="6">
        <f>IF(Tabela4[[#This Row],[Time_H]]&gt;0,Tabela4[[#This Row],[RPD_H]],1000)</f>
        <v>91.64</v>
      </c>
      <c r="AA75" s="6">
        <f>IF(Tabela4[[#This Row],[Time_G]]&gt;0,Tabela4[[#This Row],[RPD_G]],1000)</f>
        <v>91.64</v>
      </c>
      <c r="AC75" s="6">
        <f t="shared" si="16"/>
        <v>0</v>
      </c>
      <c r="AD75" s="6">
        <f t="shared" si="17"/>
        <v>91.639999999999986</v>
      </c>
      <c r="AE75" s="6">
        <f t="shared" si="18"/>
        <v>91.639999999999986</v>
      </c>
    </row>
    <row r="76" spans="1:31" x14ac:dyDescent="0.3">
      <c r="A76" s="1">
        <f>Sheet1!A76</f>
        <v>75</v>
      </c>
      <c r="B76" s="1">
        <f>Sheet1!E76</f>
        <v>25</v>
      </c>
      <c r="C76" s="1">
        <f>Sheet1!F76</f>
        <v>3</v>
      </c>
      <c r="D76" s="1">
        <f t="shared" si="12"/>
        <v>2120</v>
      </c>
      <c r="E76" s="1">
        <f>IF(Sheet1!G76&lt;100,ROUND(Sheet1!G76,2),ROUND(Sheet1!G76,0))</f>
        <v>4.42</v>
      </c>
      <c r="F76" s="1">
        <f>Sheet1!H76</f>
        <v>0</v>
      </c>
      <c r="G76" s="1">
        <f>IF(Sheet1!N76&lt;100,ROUND(Sheet1!N76,2),ROUND(Sheet1!N76,0))</f>
        <v>0.62</v>
      </c>
      <c r="H76" s="1">
        <f t="shared" si="13"/>
        <v>54.86</v>
      </c>
      <c r="I76" s="1">
        <f>IF(Sheet1!O76&lt;100,ROUND(Sheet1!O76,3),ROUND(Sheet1!O76,0))</f>
        <v>1.4E-2</v>
      </c>
      <c r="J76" s="1">
        <f t="shared" si="14"/>
        <v>109.25</v>
      </c>
      <c r="K76" s="1">
        <f>Sheet1!J76</f>
        <v>3283</v>
      </c>
      <c r="L76" s="1">
        <f>Sheet1!K76</f>
        <v>4436</v>
      </c>
      <c r="M76" s="1">
        <f>Sheet1!L76</f>
        <v>54.86</v>
      </c>
      <c r="N76" s="1">
        <f>Sheet1!M76</f>
        <v>109</v>
      </c>
      <c r="P76" s="1">
        <f t="shared" si="15"/>
        <v>2120</v>
      </c>
      <c r="Q76" s="1">
        <f>IF(Sheet1!I76&lt;&gt;0,Sheet1!I76,100000000)</f>
        <v>2120</v>
      </c>
      <c r="R76" s="1">
        <f>IF(Sheet1!J76&lt;&gt;0,Sheet1!J76,100000000)</f>
        <v>3283</v>
      </c>
      <c r="S76" s="1">
        <f>IF(Sheet1!K76&lt;&gt;0,Sheet1!K76,100000000)</f>
        <v>4436</v>
      </c>
      <c r="X76" s="1">
        <f>Tabela4[[#This Row],[Msol]]</f>
        <v>2120</v>
      </c>
      <c r="Y76" s="6">
        <f>IF(Tabela4[[#This Row],[T_R]]&gt;0,Tabela4[[#This Row],[GAP]],1000)</f>
        <v>0</v>
      </c>
      <c r="Z76" s="6">
        <f>IF(Tabela4[[#This Row],[Time_H]]&gt;0,Tabela4[[#This Row],[RPD_H]],1000)</f>
        <v>54.86</v>
      </c>
      <c r="AA76" s="6">
        <f>IF(Tabela4[[#This Row],[Time_G]]&gt;0,Tabela4[[#This Row],[RPD_G]],1000)</f>
        <v>109.25</v>
      </c>
      <c r="AC76" s="6">
        <f t="shared" si="16"/>
        <v>0</v>
      </c>
      <c r="AD76" s="6">
        <f t="shared" si="17"/>
        <v>54.860000000000014</v>
      </c>
      <c r="AE76" s="6">
        <f t="shared" si="18"/>
        <v>109.25000000000003</v>
      </c>
    </row>
    <row r="77" spans="1:31" x14ac:dyDescent="0.3">
      <c r="A77" s="1">
        <f>Sheet1!A77</f>
        <v>76</v>
      </c>
      <c r="B77" s="1">
        <f>Sheet1!E77</f>
        <v>25</v>
      </c>
      <c r="C77" s="1">
        <f>Sheet1!F77</f>
        <v>3</v>
      </c>
      <c r="D77" s="1">
        <f t="shared" si="12"/>
        <v>1740</v>
      </c>
      <c r="E77" s="1">
        <f>IF(Sheet1!G77&lt;100,ROUND(Sheet1!G77,2),ROUND(Sheet1!G77,0))</f>
        <v>11.31</v>
      </c>
      <c r="F77" s="1">
        <f>Sheet1!H77</f>
        <v>0</v>
      </c>
      <c r="G77" s="1">
        <f>IF(Sheet1!N77&lt;100,ROUND(Sheet1!N77,2),ROUND(Sheet1!N77,0))</f>
        <v>0.78</v>
      </c>
      <c r="H77" s="1">
        <f t="shared" si="13"/>
        <v>38.51</v>
      </c>
      <c r="I77" s="1">
        <f>IF(Sheet1!O77&lt;100,ROUND(Sheet1!O77,3),ROUND(Sheet1!O77,0))</f>
        <v>7.0000000000000001E-3</v>
      </c>
      <c r="J77" s="1">
        <f t="shared" si="14"/>
        <v>99.2</v>
      </c>
      <c r="K77" s="1">
        <f>Sheet1!J77</f>
        <v>2410</v>
      </c>
      <c r="L77" s="1">
        <f>Sheet1!K77</f>
        <v>3466</v>
      </c>
      <c r="M77" s="1">
        <f>Sheet1!L77</f>
        <v>38.51</v>
      </c>
      <c r="N77" s="1">
        <f>Sheet1!M77</f>
        <v>99.2</v>
      </c>
      <c r="P77" s="1">
        <f t="shared" si="15"/>
        <v>1740</v>
      </c>
      <c r="Q77" s="1">
        <f>IF(Sheet1!I77&lt;&gt;0,Sheet1!I77,100000000)</f>
        <v>1740</v>
      </c>
      <c r="R77" s="1">
        <f>IF(Sheet1!J77&lt;&gt;0,Sheet1!J77,100000000)</f>
        <v>2410</v>
      </c>
      <c r="S77" s="1">
        <f>IF(Sheet1!K77&lt;&gt;0,Sheet1!K77,100000000)</f>
        <v>3466</v>
      </c>
      <c r="X77" s="1">
        <f>Tabela4[[#This Row],[Msol]]</f>
        <v>1740</v>
      </c>
      <c r="Y77" s="6">
        <f>IF(Tabela4[[#This Row],[T_R]]&gt;0,Tabela4[[#This Row],[GAP]],1000)</f>
        <v>0</v>
      </c>
      <c r="Z77" s="6">
        <f>IF(Tabela4[[#This Row],[Time_H]]&gt;0,Tabela4[[#This Row],[RPD_H]],1000)</f>
        <v>38.51</v>
      </c>
      <c r="AA77" s="6">
        <f>IF(Tabela4[[#This Row],[Time_G]]&gt;0,Tabela4[[#This Row],[RPD_G]],1000)</f>
        <v>99.2</v>
      </c>
      <c r="AC77" s="6">
        <f t="shared" si="16"/>
        <v>0</v>
      </c>
      <c r="AD77" s="6">
        <f t="shared" si="17"/>
        <v>38.509999999999991</v>
      </c>
      <c r="AE77" s="6">
        <f t="shared" si="18"/>
        <v>99.199999999999989</v>
      </c>
    </row>
    <row r="78" spans="1:31" x14ac:dyDescent="0.3">
      <c r="A78" s="1">
        <f>Sheet1!A78</f>
        <v>77</v>
      </c>
      <c r="B78" s="1">
        <f>Sheet1!E78</f>
        <v>25</v>
      </c>
      <c r="C78" s="1">
        <f>Sheet1!F78</f>
        <v>3</v>
      </c>
      <c r="D78" s="1">
        <f t="shared" si="12"/>
        <v>1912</v>
      </c>
      <c r="E78" s="1">
        <f>IF(Sheet1!G78&lt;100,ROUND(Sheet1!G78,2),ROUND(Sheet1!G78,0))</f>
        <v>5.83</v>
      </c>
      <c r="F78" s="1">
        <f>Sheet1!H78</f>
        <v>0</v>
      </c>
      <c r="G78" s="1">
        <f>IF(Sheet1!N78&lt;100,ROUND(Sheet1!N78,2),ROUND(Sheet1!N78,0))</f>
        <v>0.56999999999999995</v>
      </c>
      <c r="H78" s="1">
        <f t="shared" si="13"/>
        <v>73.69</v>
      </c>
      <c r="I78" s="1">
        <f>IF(Sheet1!O78&lt;100,ROUND(Sheet1!O78,3),ROUND(Sheet1!O78,0))</f>
        <v>1.2999999999999999E-2</v>
      </c>
      <c r="J78" s="1">
        <f t="shared" si="14"/>
        <v>109.1</v>
      </c>
      <c r="K78" s="1">
        <f>Sheet1!J78</f>
        <v>3321</v>
      </c>
      <c r="L78" s="1">
        <f>Sheet1!K78</f>
        <v>3998</v>
      </c>
      <c r="M78" s="1">
        <f>Sheet1!L78</f>
        <v>73.69</v>
      </c>
      <c r="N78" s="1">
        <f>Sheet1!M78</f>
        <v>109</v>
      </c>
      <c r="P78" s="1">
        <f t="shared" si="15"/>
        <v>1912</v>
      </c>
      <c r="Q78" s="1">
        <f>IF(Sheet1!I78&lt;&gt;0,Sheet1!I78,100000000)</f>
        <v>1912</v>
      </c>
      <c r="R78" s="1">
        <f>IF(Sheet1!J78&lt;&gt;0,Sheet1!J78,100000000)</f>
        <v>3321</v>
      </c>
      <c r="S78" s="1">
        <f>IF(Sheet1!K78&lt;&gt;0,Sheet1!K78,100000000)</f>
        <v>3998</v>
      </c>
      <c r="X78" s="1">
        <f>Tabela4[[#This Row],[Msol]]</f>
        <v>1912</v>
      </c>
      <c r="Y78" s="6">
        <f>IF(Tabela4[[#This Row],[T_R]]&gt;0,Tabela4[[#This Row],[GAP]],1000)</f>
        <v>0</v>
      </c>
      <c r="Z78" s="6">
        <f>IF(Tabela4[[#This Row],[Time_H]]&gt;0,Tabela4[[#This Row],[RPD_H]],1000)</f>
        <v>73.69</v>
      </c>
      <c r="AA78" s="6">
        <f>IF(Tabela4[[#This Row],[Time_G]]&gt;0,Tabela4[[#This Row],[RPD_G]],1000)</f>
        <v>109.1</v>
      </c>
      <c r="AC78" s="6">
        <f t="shared" si="16"/>
        <v>0</v>
      </c>
      <c r="AD78" s="6">
        <f t="shared" si="17"/>
        <v>73.690000000000026</v>
      </c>
      <c r="AE78" s="6">
        <f t="shared" si="18"/>
        <v>109.09999999999997</v>
      </c>
    </row>
    <row r="79" spans="1:31" x14ac:dyDescent="0.3">
      <c r="A79" s="1">
        <f>Sheet1!A79</f>
        <v>78</v>
      </c>
      <c r="B79" s="1">
        <f>Sheet1!E79</f>
        <v>25</v>
      </c>
      <c r="C79" s="1">
        <f>Sheet1!F79</f>
        <v>3</v>
      </c>
      <c r="D79" s="1">
        <f t="shared" si="12"/>
        <v>1658</v>
      </c>
      <c r="E79" s="1">
        <f>IF(Sheet1!G79&lt;100,ROUND(Sheet1!G79,2),ROUND(Sheet1!G79,0))</f>
        <v>74.34</v>
      </c>
      <c r="F79" s="1">
        <f>Sheet1!H79</f>
        <v>0</v>
      </c>
      <c r="G79" s="1">
        <f>IF(Sheet1!N79&lt;100,ROUND(Sheet1!N79,2),ROUND(Sheet1!N79,0))</f>
        <v>0.68</v>
      </c>
      <c r="H79" s="1">
        <f t="shared" si="13"/>
        <v>39.75</v>
      </c>
      <c r="I79" s="1">
        <f>IF(Sheet1!O79&lt;100,ROUND(Sheet1!O79,3),ROUND(Sheet1!O79,0))</f>
        <v>1.2999999999999999E-2</v>
      </c>
      <c r="J79" s="1">
        <f t="shared" si="14"/>
        <v>71.05</v>
      </c>
      <c r="K79" s="1">
        <f>Sheet1!J79</f>
        <v>2317</v>
      </c>
      <c r="L79" s="1">
        <f>Sheet1!K79</f>
        <v>2836</v>
      </c>
      <c r="M79" s="1">
        <f>Sheet1!L79</f>
        <v>39.75</v>
      </c>
      <c r="N79" s="1">
        <f>Sheet1!M79</f>
        <v>71.05</v>
      </c>
      <c r="P79" s="1">
        <f t="shared" si="15"/>
        <v>1658</v>
      </c>
      <c r="Q79" s="1">
        <f>IF(Sheet1!I79&lt;&gt;0,Sheet1!I79,100000000)</f>
        <v>1658</v>
      </c>
      <c r="R79" s="1">
        <f>IF(Sheet1!J79&lt;&gt;0,Sheet1!J79,100000000)</f>
        <v>2317</v>
      </c>
      <c r="S79" s="1">
        <f>IF(Sheet1!K79&lt;&gt;0,Sheet1!K79,100000000)</f>
        <v>2836</v>
      </c>
      <c r="X79" s="1">
        <f>Tabela4[[#This Row],[Msol]]</f>
        <v>1658</v>
      </c>
      <c r="Y79" s="6">
        <f>IF(Tabela4[[#This Row],[T_R]]&gt;0,Tabela4[[#This Row],[GAP]],1000)</f>
        <v>0</v>
      </c>
      <c r="Z79" s="6">
        <f>IF(Tabela4[[#This Row],[Time_H]]&gt;0,Tabela4[[#This Row],[RPD_H]],1000)</f>
        <v>39.75</v>
      </c>
      <c r="AA79" s="6">
        <f>IF(Tabela4[[#This Row],[Time_G]]&gt;0,Tabela4[[#This Row],[RPD_G]],1000)</f>
        <v>71.05</v>
      </c>
      <c r="AC79" s="6">
        <f t="shared" si="16"/>
        <v>0</v>
      </c>
      <c r="AD79" s="6">
        <f t="shared" si="17"/>
        <v>39.749999999999972</v>
      </c>
      <c r="AE79" s="6">
        <f t="shared" si="18"/>
        <v>71.050000000000011</v>
      </c>
    </row>
    <row r="80" spans="1:31" x14ac:dyDescent="0.3">
      <c r="A80" s="1">
        <f>Sheet1!A80</f>
        <v>79</v>
      </c>
      <c r="B80" s="1">
        <f>Sheet1!E80</f>
        <v>25</v>
      </c>
      <c r="C80" s="1">
        <f>Sheet1!F80</f>
        <v>3</v>
      </c>
      <c r="D80" s="1">
        <f t="shared" si="12"/>
        <v>1758</v>
      </c>
      <c r="E80" s="1">
        <f>IF(Sheet1!G80&lt;100,ROUND(Sheet1!G80,2),ROUND(Sheet1!G80,0))</f>
        <v>6.66</v>
      </c>
      <c r="F80" s="1">
        <f>Sheet1!H80</f>
        <v>0</v>
      </c>
      <c r="G80" s="1">
        <f>IF(Sheet1!N80&lt;100,ROUND(Sheet1!N80,2),ROUND(Sheet1!N80,0))</f>
        <v>0.77</v>
      </c>
      <c r="H80" s="1">
        <f t="shared" si="13"/>
        <v>46.7</v>
      </c>
      <c r="I80" s="1">
        <f>IF(Sheet1!O80&lt;100,ROUND(Sheet1!O80,3),ROUND(Sheet1!O80,0))</f>
        <v>7.0000000000000001E-3</v>
      </c>
      <c r="J80" s="1">
        <f t="shared" si="14"/>
        <v>48.98</v>
      </c>
      <c r="K80" s="1">
        <f>Sheet1!J80</f>
        <v>2579</v>
      </c>
      <c r="L80" s="1">
        <f>Sheet1!K80</f>
        <v>2619</v>
      </c>
      <c r="M80" s="1">
        <f>Sheet1!L80</f>
        <v>46.7</v>
      </c>
      <c r="N80" s="1">
        <f>Sheet1!M80</f>
        <v>48.98</v>
      </c>
      <c r="P80" s="1">
        <f t="shared" si="15"/>
        <v>1758</v>
      </c>
      <c r="Q80" s="1">
        <f>IF(Sheet1!I80&lt;&gt;0,Sheet1!I80,100000000)</f>
        <v>1758</v>
      </c>
      <c r="R80" s="1">
        <f>IF(Sheet1!J80&lt;&gt;0,Sheet1!J80,100000000)</f>
        <v>2579</v>
      </c>
      <c r="S80" s="1">
        <f>IF(Sheet1!K80&lt;&gt;0,Sheet1!K80,100000000)</f>
        <v>2619</v>
      </c>
      <c r="X80" s="1">
        <f>Tabela4[[#This Row],[Msol]]</f>
        <v>1758</v>
      </c>
      <c r="Y80" s="6">
        <f>IF(Tabela4[[#This Row],[T_R]]&gt;0,Tabela4[[#This Row],[GAP]],1000)</f>
        <v>0</v>
      </c>
      <c r="Z80" s="6">
        <f>IF(Tabela4[[#This Row],[Time_H]]&gt;0,Tabela4[[#This Row],[RPD_H]],1000)</f>
        <v>46.7</v>
      </c>
      <c r="AA80" s="6">
        <f>IF(Tabela4[[#This Row],[Time_G]]&gt;0,Tabela4[[#This Row],[RPD_G]],1000)</f>
        <v>48.98</v>
      </c>
      <c r="AC80" s="6">
        <f t="shared" si="16"/>
        <v>0</v>
      </c>
      <c r="AD80" s="6">
        <f t="shared" si="17"/>
        <v>46.699999999999989</v>
      </c>
      <c r="AE80" s="6">
        <f t="shared" si="18"/>
        <v>48.980000000000018</v>
      </c>
    </row>
    <row r="81" spans="1:31" x14ac:dyDescent="0.3">
      <c r="A81" s="1">
        <f>Sheet1!A81</f>
        <v>80</v>
      </c>
      <c r="B81" s="1">
        <f>Sheet1!E81</f>
        <v>25</v>
      </c>
      <c r="C81" s="1">
        <f>Sheet1!F81</f>
        <v>3</v>
      </c>
      <c r="D81" s="1">
        <f t="shared" si="12"/>
        <v>1678</v>
      </c>
      <c r="E81" s="1">
        <f>IF(Sheet1!G81&lt;100,ROUND(Sheet1!G81,2),ROUND(Sheet1!G81,0))</f>
        <v>2.5299999999999998</v>
      </c>
      <c r="F81" s="1">
        <f>Sheet1!H81</f>
        <v>0</v>
      </c>
      <c r="G81" s="1">
        <f>IF(Sheet1!N81&lt;100,ROUND(Sheet1!N81,2),ROUND(Sheet1!N81,0))</f>
        <v>0.57999999999999996</v>
      </c>
      <c r="H81" s="1">
        <f t="shared" si="13"/>
        <v>42.25</v>
      </c>
      <c r="I81" s="1">
        <f>IF(Sheet1!O81&lt;100,ROUND(Sheet1!O81,3),ROUND(Sheet1!O81,0))</f>
        <v>7.0000000000000001E-3</v>
      </c>
      <c r="J81" s="1">
        <f t="shared" si="14"/>
        <v>139.87</v>
      </c>
      <c r="K81" s="1">
        <f>Sheet1!J81</f>
        <v>2387</v>
      </c>
      <c r="L81" s="1">
        <f>Sheet1!K81</f>
        <v>4025</v>
      </c>
      <c r="M81" s="1">
        <f>Sheet1!L81</f>
        <v>42.25</v>
      </c>
      <c r="N81" s="1">
        <f>Sheet1!M81</f>
        <v>140</v>
      </c>
      <c r="P81" s="1">
        <f t="shared" si="15"/>
        <v>1678</v>
      </c>
      <c r="Q81" s="1">
        <f>IF(Sheet1!I81&lt;&gt;0,Sheet1!I81,100000000)</f>
        <v>1678</v>
      </c>
      <c r="R81" s="1">
        <f>IF(Sheet1!J81&lt;&gt;0,Sheet1!J81,100000000)</f>
        <v>2387</v>
      </c>
      <c r="S81" s="1">
        <f>IF(Sheet1!K81&lt;&gt;0,Sheet1!K81,100000000)</f>
        <v>4025</v>
      </c>
      <c r="X81" s="1">
        <f>Tabela4[[#This Row],[Msol]]</f>
        <v>1678</v>
      </c>
      <c r="Y81" s="6">
        <f>IF(Tabela4[[#This Row],[T_R]]&gt;0,Tabela4[[#This Row],[GAP]],1000)</f>
        <v>0</v>
      </c>
      <c r="Z81" s="6">
        <f>IF(Tabela4[[#This Row],[Time_H]]&gt;0,Tabela4[[#This Row],[RPD_H]],1000)</f>
        <v>42.25</v>
      </c>
      <c r="AA81" s="6">
        <f>IF(Tabela4[[#This Row],[Time_G]]&gt;0,Tabela4[[#This Row],[RPD_G]],1000)</f>
        <v>139.87</v>
      </c>
      <c r="AC81" s="6">
        <f t="shared" si="16"/>
        <v>0</v>
      </c>
      <c r="AD81" s="6">
        <f t="shared" si="17"/>
        <v>42.25</v>
      </c>
      <c r="AE81" s="6">
        <f t="shared" si="18"/>
        <v>139.87000000000003</v>
      </c>
    </row>
    <row r="82" spans="1:31" x14ac:dyDescent="0.3">
      <c r="A82" s="1">
        <f>Sheet1!A82</f>
        <v>81</v>
      </c>
      <c r="B82" s="1">
        <f>Sheet1!E82</f>
        <v>50</v>
      </c>
      <c r="C82" s="1">
        <f>Sheet1!F82</f>
        <v>3</v>
      </c>
      <c r="D82" s="1">
        <f t="shared" si="12"/>
        <v>8160</v>
      </c>
      <c r="E82" s="1">
        <f>IF(Sheet1!G82&lt;100,ROUND(Sheet1!G82,2),ROUND(Sheet1!G82,0))</f>
        <v>0</v>
      </c>
      <c r="F82" s="1">
        <f>Sheet1!H82</f>
        <v>0</v>
      </c>
      <c r="G82" s="1">
        <f>IF(Sheet1!N82&lt;100,ROUND(Sheet1!N82,2),ROUND(Sheet1!N82,0))</f>
        <v>12.26</v>
      </c>
      <c r="H82" s="1">
        <f t="shared" si="13"/>
        <v>0</v>
      </c>
      <c r="I82" s="1">
        <f>IF(Sheet1!O82&lt;100,ROUND(Sheet1!O82,3),ROUND(Sheet1!O82,0))</f>
        <v>0.14699999999999999</v>
      </c>
      <c r="J82" s="1">
        <f t="shared" si="14"/>
        <v>0</v>
      </c>
      <c r="K82" s="1">
        <f>Sheet1!J82</f>
        <v>8160</v>
      </c>
      <c r="L82" s="1">
        <f>Sheet1!K82</f>
        <v>8160</v>
      </c>
      <c r="M82" s="1">
        <f>Sheet1!L82</f>
        <v>0</v>
      </c>
      <c r="N82" s="1">
        <f>Sheet1!M82</f>
        <v>0</v>
      </c>
      <c r="P82" s="1">
        <f t="shared" si="15"/>
        <v>8160</v>
      </c>
      <c r="Q82" s="1">
        <f>IF(Sheet1!I82&lt;&gt;0,Sheet1!I82,100000000)</f>
        <v>999999</v>
      </c>
      <c r="R82" s="1">
        <f>IF(Sheet1!J82&lt;&gt;0,Sheet1!J82,100000000)</f>
        <v>8160</v>
      </c>
      <c r="S82" s="1">
        <f>IF(Sheet1!K82&lt;&gt;0,Sheet1!K82,100000000)</f>
        <v>8160</v>
      </c>
      <c r="X82" s="1">
        <f>Tabela4[[#This Row],[Msol]]</f>
        <v>8160</v>
      </c>
      <c r="Y82" s="6">
        <f>IF(Tabela4[[#This Row],[T_R]]&gt;0,Tabela4[[#This Row],[GAP]],1000)</f>
        <v>1000</v>
      </c>
      <c r="Z82" s="6">
        <f>IF(Tabela4[[#This Row],[Time_H]]&gt;0,Tabela4[[#This Row],[RPD_H]],1000)</f>
        <v>0</v>
      </c>
      <c r="AA82" s="6">
        <f>IF(Tabela4[[#This Row],[Time_G]]&gt;0,Tabela4[[#This Row],[RPD_G]],1000)</f>
        <v>0</v>
      </c>
      <c r="AC82" s="6">
        <f t="shared" si="16"/>
        <v>150</v>
      </c>
      <c r="AD82" s="6">
        <f t="shared" si="17"/>
        <v>0</v>
      </c>
      <c r="AE82" s="6">
        <f t="shared" si="18"/>
        <v>0</v>
      </c>
    </row>
    <row r="83" spans="1:31" x14ac:dyDescent="0.3">
      <c r="A83" s="1">
        <f>Sheet1!A83</f>
        <v>82</v>
      </c>
      <c r="B83" s="1">
        <f>Sheet1!E83</f>
        <v>50</v>
      </c>
      <c r="C83" s="1">
        <f>Sheet1!F83</f>
        <v>3</v>
      </c>
      <c r="D83" s="1">
        <f t="shared" si="12"/>
        <v>5881</v>
      </c>
      <c r="E83" s="1">
        <f>IF(Sheet1!G83&lt;100,ROUND(Sheet1!G83,2),ROUND(Sheet1!G83,0))</f>
        <v>0</v>
      </c>
      <c r="F83" s="1">
        <f>Sheet1!H83</f>
        <v>0</v>
      </c>
      <c r="G83" s="1">
        <f>IF(Sheet1!N83&lt;100,ROUND(Sheet1!N83,2),ROUND(Sheet1!N83,0))</f>
        <v>12.39</v>
      </c>
      <c r="H83" s="1">
        <f t="shared" si="13"/>
        <v>0</v>
      </c>
      <c r="I83" s="1">
        <f>IF(Sheet1!O83&lt;100,ROUND(Sheet1!O83,3),ROUND(Sheet1!O83,0))</f>
        <v>0.156</v>
      </c>
      <c r="J83" s="1">
        <f t="shared" si="14"/>
        <v>14.93</v>
      </c>
      <c r="K83" s="1">
        <f>Sheet1!J83</f>
        <v>5881</v>
      </c>
      <c r="L83" s="1">
        <f>Sheet1!K83</f>
        <v>6759</v>
      </c>
      <c r="M83" s="1">
        <f>Sheet1!L83</f>
        <v>0</v>
      </c>
      <c r="N83" s="1">
        <f>Sheet1!M83</f>
        <v>14.93</v>
      </c>
      <c r="P83" s="1">
        <f t="shared" si="15"/>
        <v>5881</v>
      </c>
      <c r="Q83" s="1">
        <f>IF(Sheet1!I83&lt;&gt;0,Sheet1!I83,100000000)</f>
        <v>999999</v>
      </c>
      <c r="R83" s="1">
        <f>IF(Sheet1!J83&lt;&gt;0,Sheet1!J83,100000000)</f>
        <v>5881</v>
      </c>
      <c r="S83" s="1">
        <f>IF(Sheet1!K83&lt;&gt;0,Sheet1!K83,100000000)</f>
        <v>6759</v>
      </c>
      <c r="X83" s="1">
        <f>Tabela4[[#This Row],[Msol]]</f>
        <v>5881</v>
      </c>
      <c r="Y83" s="6">
        <f>IF(Tabela4[[#This Row],[T_R]]&gt;0,Tabela4[[#This Row],[GAP]],1000)</f>
        <v>1000</v>
      </c>
      <c r="Z83" s="6">
        <f>IF(Tabela4[[#This Row],[Time_H]]&gt;0,Tabela4[[#This Row],[RPD_H]],1000)</f>
        <v>0</v>
      </c>
      <c r="AA83" s="6">
        <f>IF(Tabela4[[#This Row],[Time_G]]&gt;0,Tabela4[[#This Row],[RPD_G]],1000)</f>
        <v>14.93</v>
      </c>
      <c r="AC83" s="6">
        <f t="shared" si="16"/>
        <v>150</v>
      </c>
      <c r="AD83" s="6">
        <f t="shared" si="17"/>
        <v>0</v>
      </c>
      <c r="AE83" s="6">
        <f t="shared" si="18"/>
        <v>14.929999999999993</v>
      </c>
    </row>
    <row r="84" spans="1:31" x14ac:dyDescent="0.3">
      <c r="A84" s="1">
        <f>Sheet1!A84</f>
        <v>83</v>
      </c>
      <c r="B84" s="1">
        <f>Sheet1!E84</f>
        <v>50</v>
      </c>
      <c r="C84" s="1">
        <f>Sheet1!F84</f>
        <v>3</v>
      </c>
      <c r="D84" s="1">
        <f t="shared" si="12"/>
        <v>7701</v>
      </c>
      <c r="E84" s="1">
        <f>IF(Sheet1!G84&lt;100,ROUND(Sheet1!G84,2),ROUND(Sheet1!G84,0))</f>
        <v>0</v>
      </c>
      <c r="F84" s="1">
        <f>Sheet1!H84</f>
        <v>0</v>
      </c>
      <c r="G84" s="1">
        <f>IF(Sheet1!N84&lt;100,ROUND(Sheet1!N84,2),ROUND(Sheet1!N84,0))</f>
        <v>12.26</v>
      </c>
      <c r="H84" s="1">
        <f t="shared" si="13"/>
        <v>0</v>
      </c>
      <c r="I84" s="1">
        <f>IF(Sheet1!O84&lt;100,ROUND(Sheet1!O84,3),ROUND(Sheet1!O84,0))</f>
        <v>0.153</v>
      </c>
      <c r="J84" s="1">
        <f t="shared" si="14"/>
        <v>31.28</v>
      </c>
      <c r="K84" s="1">
        <f>Sheet1!J84</f>
        <v>7701</v>
      </c>
      <c r="L84" s="1">
        <f>Sheet1!K84</f>
        <v>10110</v>
      </c>
      <c r="M84" s="1">
        <f>Sheet1!L84</f>
        <v>0</v>
      </c>
      <c r="N84" s="1">
        <f>Sheet1!M84</f>
        <v>31.28</v>
      </c>
      <c r="P84" s="1">
        <f t="shared" si="15"/>
        <v>7701</v>
      </c>
      <c r="Q84" s="1">
        <f>IF(Sheet1!I84&lt;&gt;0,Sheet1!I84,100000000)</f>
        <v>999999</v>
      </c>
      <c r="R84" s="1">
        <f>IF(Sheet1!J84&lt;&gt;0,Sheet1!J84,100000000)</f>
        <v>7701</v>
      </c>
      <c r="S84" s="1">
        <f>IF(Sheet1!K84&lt;&gt;0,Sheet1!K84,100000000)</f>
        <v>10110</v>
      </c>
      <c r="X84" s="1">
        <f>Tabela4[[#This Row],[Msol]]</f>
        <v>7701</v>
      </c>
      <c r="Y84" s="6">
        <f>IF(Tabela4[[#This Row],[T_R]]&gt;0,Tabela4[[#This Row],[GAP]],1000)</f>
        <v>1000</v>
      </c>
      <c r="Z84" s="6">
        <f>IF(Tabela4[[#This Row],[Time_H]]&gt;0,Tabela4[[#This Row],[RPD_H]],1000)</f>
        <v>0</v>
      </c>
      <c r="AA84" s="6">
        <f>IF(Tabela4[[#This Row],[Time_G]]&gt;0,Tabela4[[#This Row],[RPD_G]],1000)</f>
        <v>31.28</v>
      </c>
      <c r="AC84" s="6">
        <f t="shared" si="16"/>
        <v>150</v>
      </c>
      <c r="AD84" s="6">
        <f t="shared" si="17"/>
        <v>0</v>
      </c>
      <c r="AE84" s="6">
        <f t="shared" si="18"/>
        <v>31.28000000000003</v>
      </c>
    </row>
    <row r="85" spans="1:31" x14ac:dyDescent="0.3">
      <c r="A85" s="1">
        <f>Sheet1!A85</f>
        <v>84</v>
      </c>
      <c r="B85" s="1">
        <f>Sheet1!E85</f>
        <v>50</v>
      </c>
      <c r="C85" s="1">
        <f>Sheet1!F85</f>
        <v>3</v>
      </c>
      <c r="D85" s="1">
        <f t="shared" si="12"/>
        <v>9321</v>
      </c>
      <c r="E85" s="1">
        <f>IF(Sheet1!G85&lt;100,ROUND(Sheet1!G85,2),ROUND(Sheet1!G85,0))</f>
        <v>0</v>
      </c>
      <c r="F85" s="1">
        <f>Sheet1!H85</f>
        <v>0</v>
      </c>
      <c r="G85" s="1">
        <f>IF(Sheet1!N85&lt;100,ROUND(Sheet1!N85,2),ROUND(Sheet1!N85,0))</f>
        <v>12.74</v>
      </c>
      <c r="H85" s="1">
        <f t="shared" si="13"/>
        <v>0</v>
      </c>
      <c r="I85" s="1">
        <f>IF(Sheet1!O85&lt;100,ROUND(Sheet1!O85,3),ROUND(Sheet1!O85,0))</f>
        <v>0.18099999999999999</v>
      </c>
      <c r="J85" s="1">
        <f t="shared" si="14"/>
        <v>9.8800000000000008</v>
      </c>
      <c r="K85" s="1">
        <f>Sheet1!J85</f>
        <v>9321</v>
      </c>
      <c r="L85" s="1">
        <f>Sheet1!K85</f>
        <v>10242</v>
      </c>
      <c r="M85" s="1">
        <f>Sheet1!L85</f>
        <v>0</v>
      </c>
      <c r="N85" s="1">
        <f>Sheet1!M85</f>
        <v>9.8800000000000008</v>
      </c>
      <c r="P85" s="1">
        <f t="shared" si="15"/>
        <v>9321</v>
      </c>
      <c r="Q85" s="1">
        <f>IF(Sheet1!I85&lt;&gt;0,Sheet1!I85,100000000)</f>
        <v>999999</v>
      </c>
      <c r="R85" s="1">
        <f>IF(Sheet1!J85&lt;&gt;0,Sheet1!J85,100000000)</f>
        <v>9321</v>
      </c>
      <c r="S85" s="1">
        <f>IF(Sheet1!K85&lt;&gt;0,Sheet1!K85,100000000)</f>
        <v>10242</v>
      </c>
      <c r="X85" s="1">
        <f>Tabela4[[#This Row],[Msol]]</f>
        <v>9321</v>
      </c>
      <c r="Y85" s="6">
        <f>IF(Tabela4[[#This Row],[T_R]]&gt;0,Tabela4[[#This Row],[GAP]],1000)</f>
        <v>1000</v>
      </c>
      <c r="Z85" s="6">
        <f>IF(Tabela4[[#This Row],[Time_H]]&gt;0,Tabela4[[#This Row],[RPD_H]],1000)</f>
        <v>0</v>
      </c>
      <c r="AA85" s="6">
        <f>IF(Tabela4[[#This Row],[Time_G]]&gt;0,Tabela4[[#This Row],[RPD_G]],1000)</f>
        <v>9.8800000000000008</v>
      </c>
      <c r="AC85" s="6">
        <f t="shared" si="16"/>
        <v>150</v>
      </c>
      <c r="AD85" s="6">
        <f t="shared" si="17"/>
        <v>0</v>
      </c>
      <c r="AE85" s="6">
        <f t="shared" si="18"/>
        <v>9.8800000000000097</v>
      </c>
    </row>
    <row r="86" spans="1:31" x14ac:dyDescent="0.3">
      <c r="A86" s="1">
        <f>Sheet1!A86</f>
        <v>85</v>
      </c>
      <c r="B86" s="1">
        <f>Sheet1!E86</f>
        <v>50</v>
      </c>
      <c r="C86" s="1">
        <f>Sheet1!F86</f>
        <v>3</v>
      </c>
      <c r="D86" s="1">
        <f t="shared" si="12"/>
        <v>7524</v>
      </c>
      <c r="E86" s="1">
        <f>IF(Sheet1!G86&lt;100,ROUND(Sheet1!G86,2),ROUND(Sheet1!G86,0))</f>
        <v>0</v>
      </c>
      <c r="F86" s="1">
        <f>Sheet1!H86</f>
        <v>0</v>
      </c>
      <c r="G86" s="1">
        <f>IF(Sheet1!N86&lt;100,ROUND(Sheet1!N86,2),ROUND(Sheet1!N86,0))</f>
        <v>12.48</v>
      </c>
      <c r="H86" s="1">
        <f t="shared" si="13"/>
        <v>0</v>
      </c>
      <c r="I86" s="1">
        <f>IF(Sheet1!O86&lt;100,ROUND(Sheet1!O86,3),ROUND(Sheet1!O86,0))</f>
        <v>0.188</v>
      </c>
      <c r="J86" s="1">
        <f t="shared" si="14"/>
        <v>15.09</v>
      </c>
      <c r="K86" s="1">
        <f>Sheet1!J86</f>
        <v>7524</v>
      </c>
      <c r="L86" s="1">
        <f>Sheet1!K86</f>
        <v>8659</v>
      </c>
      <c r="M86" s="1">
        <f>Sheet1!L86</f>
        <v>0</v>
      </c>
      <c r="N86" s="1">
        <f>Sheet1!M86</f>
        <v>15.09</v>
      </c>
      <c r="P86" s="1">
        <f t="shared" si="15"/>
        <v>7524</v>
      </c>
      <c r="Q86" s="1">
        <f>IF(Sheet1!I86&lt;&gt;0,Sheet1!I86,100000000)</f>
        <v>999999</v>
      </c>
      <c r="R86" s="1">
        <f>IF(Sheet1!J86&lt;&gt;0,Sheet1!J86,100000000)</f>
        <v>7524</v>
      </c>
      <c r="S86" s="1">
        <f>IF(Sheet1!K86&lt;&gt;0,Sheet1!K86,100000000)</f>
        <v>8659</v>
      </c>
      <c r="X86" s="1">
        <f>Tabela4[[#This Row],[Msol]]</f>
        <v>7524</v>
      </c>
      <c r="Y86" s="6">
        <f>IF(Tabela4[[#This Row],[T_R]]&gt;0,Tabela4[[#This Row],[GAP]],1000)</f>
        <v>1000</v>
      </c>
      <c r="Z86" s="6">
        <f>IF(Tabela4[[#This Row],[Time_H]]&gt;0,Tabela4[[#This Row],[RPD_H]],1000)</f>
        <v>0</v>
      </c>
      <c r="AA86" s="6">
        <f>IF(Tabela4[[#This Row],[Time_G]]&gt;0,Tabela4[[#This Row],[RPD_G]],1000)</f>
        <v>15.09</v>
      </c>
      <c r="AC86" s="6">
        <f t="shared" si="16"/>
        <v>150</v>
      </c>
      <c r="AD86" s="6">
        <f t="shared" si="17"/>
        <v>0</v>
      </c>
      <c r="AE86" s="6">
        <f t="shared" si="18"/>
        <v>15.090000000000003</v>
      </c>
    </row>
    <row r="87" spans="1:31" x14ac:dyDescent="0.3">
      <c r="A87" s="1">
        <f>Sheet1!A87</f>
        <v>86</v>
      </c>
      <c r="B87" s="1">
        <f>Sheet1!E87</f>
        <v>50</v>
      </c>
      <c r="C87" s="1">
        <f>Sheet1!F87</f>
        <v>3</v>
      </c>
      <c r="D87" s="1">
        <f t="shared" si="12"/>
        <v>8497</v>
      </c>
      <c r="E87" s="1">
        <f>IF(Sheet1!G87&lt;100,ROUND(Sheet1!G87,2),ROUND(Sheet1!G87,0))</f>
        <v>0</v>
      </c>
      <c r="F87" s="1">
        <f>Sheet1!H87</f>
        <v>0</v>
      </c>
      <c r="G87" s="1">
        <f>IF(Sheet1!N87&lt;100,ROUND(Sheet1!N87,2),ROUND(Sheet1!N87,0))</f>
        <v>12.8</v>
      </c>
      <c r="H87" s="1">
        <f t="shared" si="13"/>
        <v>0</v>
      </c>
      <c r="I87" s="1">
        <f>IF(Sheet1!O87&lt;100,ROUND(Sheet1!O87,3),ROUND(Sheet1!O87,0))</f>
        <v>0.16</v>
      </c>
      <c r="J87" s="1">
        <f t="shared" si="14"/>
        <v>0.26</v>
      </c>
      <c r="K87" s="1">
        <f>Sheet1!J87</f>
        <v>8497</v>
      </c>
      <c r="L87" s="1">
        <f>Sheet1!K87</f>
        <v>8519</v>
      </c>
      <c r="M87" s="1">
        <f>Sheet1!L87</f>
        <v>0</v>
      </c>
      <c r="N87" s="1">
        <f>Sheet1!M87</f>
        <v>0.26</v>
      </c>
      <c r="P87" s="1">
        <f t="shared" si="15"/>
        <v>8497</v>
      </c>
      <c r="Q87" s="1">
        <f>IF(Sheet1!I87&lt;&gt;0,Sheet1!I87,100000000)</f>
        <v>999999</v>
      </c>
      <c r="R87" s="1">
        <f>IF(Sheet1!J87&lt;&gt;0,Sheet1!J87,100000000)</f>
        <v>8497</v>
      </c>
      <c r="S87" s="1">
        <f>IF(Sheet1!K87&lt;&gt;0,Sheet1!K87,100000000)</f>
        <v>8519</v>
      </c>
      <c r="X87" s="1">
        <f>Tabela4[[#This Row],[Msol]]</f>
        <v>8497</v>
      </c>
      <c r="Y87" s="6">
        <f>IF(Tabela4[[#This Row],[T_R]]&gt;0,Tabela4[[#This Row],[GAP]],1000)</f>
        <v>1000</v>
      </c>
      <c r="Z87" s="6">
        <f>IF(Tabela4[[#This Row],[Time_H]]&gt;0,Tabela4[[#This Row],[RPD_H]],1000)</f>
        <v>0</v>
      </c>
      <c r="AA87" s="6">
        <f>IF(Tabela4[[#This Row],[Time_G]]&gt;0,Tabela4[[#This Row],[RPD_G]],1000)</f>
        <v>0.26</v>
      </c>
      <c r="AC87" s="6">
        <f t="shared" si="16"/>
        <v>150</v>
      </c>
      <c r="AD87" s="6">
        <f t="shared" si="17"/>
        <v>0</v>
      </c>
      <c r="AE87" s="6">
        <f t="shared" si="18"/>
        <v>0.25999999999999091</v>
      </c>
    </row>
    <row r="88" spans="1:31" x14ac:dyDescent="0.3">
      <c r="A88" s="1">
        <f>Sheet1!A88</f>
        <v>87</v>
      </c>
      <c r="B88" s="1">
        <f>Sheet1!E88</f>
        <v>50</v>
      </c>
      <c r="C88" s="1">
        <f>Sheet1!F88</f>
        <v>3</v>
      </c>
      <c r="D88" s="1">
        <f t="shared" si="12"/>
        <v>7690</v>
      </c>
      <c r="E88" s="1">
        <f>IF(Sheet1!G88&lt;100,ROUND(Sheet1!G88,2),ROUND(Sheet1!G88,0))</f>
        <v>0</v>
      </c>
      <c r="F88" s="1">
        <f>Sheet1!H88</f>
        <v>0</v>
      </c>
      <c r="G88" s="1">
        <f>IF(Sheet1!N88&lt;100,ROUND(Sheet1!N88,2),ROUND(Sheet1!N88,0))</f>
        <v>13.05</v>
      </c>
      <c r="H88" s="1">
        <f t="shared" si="13"/>
        <v>0</v>
      </c>
      <c r="I88" s="1">
        <f>IF(Sheet1!O88&lt;100,ROUND(Sheet1!O88,3),ROUND(Sheet1!O88,0))</f>
        <v>0.192</v>
      </c>
      <c r="J88" s="1">
        <f t="shared" si="14"/>
        <v>12.54</v>
      </c>
      <c r="K88" s="1">
        <f>Sheet1!J88</f>
        <v>7690</v>
      </c>
      <c r="L88" s="1">
        <f>Sheet1!K88</f>
        <v>8654</v>
      </c>
      <c r="M88" s="1">
        <f>Sheet1!L88</f>
        <v>0</v>
      </c>
      <c r="N88" s="1">
        <f>Sheet1!M88</f>
        <v>12.54</v>
      </c>
      <c r="P88" s="1">
        <f t="shared" si="15"/>
        <v>7690</v>
      </c>
      <c r="Q88" s="1">
        <f>IF(Sheet1!I88&lt;&gt;0,Sheet1!I88,100000000)</f>
        <v>999999</v>
      </c>
      <c r="R88" s="1">
        <f>IF(Sheet1!J88&lt;&gt;0,Sheet1!J88,100000000)</f>
        <v>7690</v>
      </c>
      <c r="S88" s="1">
        <f>IF(Sheet1!K88&lt;&gt;0,Sheet1!K88,100000000)</f>
        <v>8654</v>
      </c>
      <c r="X88" s="1">
        <f>Tabela4[[#This Row],[Msol]]</f>
        <v>7690</v>
      </c>
      <c r="Y88" s="6">
        <f>IF(Tabela4[[#This Row],[T_R]]&gt;0,Tabela4[[#This Row],[GAP]],1000)</f>
        <v>1000</v>
      </c>
      <c r="Z88" s="6">
        <f>IF(Tabela4[[#This Row],[Time_H]]&gt;0,Tabela4[[#This Row],[RPD_H]],1000)</f>
        <v>0</v>
      </c>
      <c r="AA88" s="6">
        <f>IF(Tabela4[[#This Row],[Time_G]]&gt;0,Tabela4[[#This Row],[RPD_G]],1000)</f>
        <v>12.54</v>
      </c>
      <c r="AC88" s="6">
        <f t="shared" si="16"/>
        <v>150</v>
      </c>
      <c r="AD88" s="6">
        <f t="shared" si="17"/>
        <v>0</v>
      </c>
      <c r="AE88" s="6">
        <f t="shared" si="18"/>
        <v>12.539999999999978</v>
      </c>
    </row>
    <row r="89" spans="1:31" x14ac:dyDescent="0.3">
      <c r="A89" s="1">
        <f>Sheet1!A89</f>
        <v>88</v>
      </c>
      <c r="B89" s="1">
        <f>Sheet1!E89</f>
        <v>50</v>
      </c>
      <c r="C89" s="1">
        <f>Sheet1!F89</f>
        <v>3</v>
      </c>
      <c r="D89" s="1">
        <f t="shared" si="12"/>
        <v>7094</v>
      </c>
      <c r="E89" s="1">
        <f>IF(Sheet1!G89&lt;100,ROUND(Sheet1!G89,2),ROUND(Sheet1!G89,0))</f>
        <v>0</v>
      </c>
      <c r="F89" s="1">
        <f>Sheet1!H89</f>
        <v>0</v>
      </c>
      <c r="G89" s="1">
        <f>IF(Sheet1!N89&lt;100,ROUND(Sheet1!N89,2),ROUND(Sheet1!N89,0))</f>
        <v>12.8</v>
      </c>
      <c r="H89" s="1">
        <f t="shared" si="13"/>
        <v>0</v>
      </c>
      <c r="I89" s="1">
        <f>IF(Sheet1!O89&lt;100,ROUND(Sheet1!O89,3),ROUND(Sheet1!O89,0))</f>
        <v>0.14299999999999999</v>
      </c>
      <c r="J89" s="1">
        <f t="shared" si="14"/>
        <v>22.53</v>
      </c>
      <c r="K89" s="1">
        <f>Sheet1!J89</f>
        <v>7094</v>
      </c>
      <c r="L89" s="1">
        <f>Sheet1!K89</f>
        <v>8692</v>
      </c>
      <c r="M89" s="1">
        <f>Sheet1!L89</f>
        <v>0</v>
      </c>
      <c r="N89" s="1">
        <f>Sheet1!M89</f>
        <v>22.53</v>
      </c>
      <c r="P89" s="1">
        <f t="shared" si="15"/>
        <v>7094</v>
      </c>
      <c r="Q89" s="1">
        <f>IF(Sheet1!I89&lt;&gt;0,Sheet1!I89,100000000)</f>
        <v>999999</v>
      </c>
      <c r="R89" s="1">
        <f>IF(Sheet1!J89&lt;&gt;0,Sheet1!J89,100000000)</f>
        <v>7094</v>
      </c>
      <c r="S89" s="1">
        <f>IF(Sheet1!K89&lt;&gt;0,Sheet1!K89,100000000)</f>
        <v>8692</v>
      </c>
      <c r="X89" s="1">
        <f>Tabela4[[#This Row],[Msol]]</f>
        <v>7094</v>
      </c>
      <c r="Y89" s="6">
        <f>IF(Tabela4[[#This Row],[T_R]]&gt;0,Tabela4[[#This Row],[GAP]],1000)</f>
        <v>1000</v>
      </c>
      <c r="Z89" s="6">
        <f>IF(Tabela4[[#This Row],[Time_H]]&gt;0,Tabela4[[#This Row],[RPD_H]],1000)</f>
        <v>0</v>
      </c>
      <c r="AA89" s="6">
        <f>IF(Tabela4[[#This Row],[Time_G]]&gt;0,Tabela4[[#This Row],[RPD_G]],1000)</f>
        <v>22.53</v>
      </c>
      <c r="AC89" s="6">
        <f t="shared" si="16"/>
        <v>150</v>
      </c>
      <c r="AD89" s="6">
        <f t="shared" si="17"/>
        <v>0</v>
      </c>
      <c r="AE89" s="6">
        <f t="shared" si="18"/>
        <v>22.530000000000015</v>
      </c>
    </row>
    <row r="90" spans="1:31" x14ac:dyDescent="0.3">
      <c r="A90" s="1">
        <f>Sheet1!A90</f>
        <v>89</v>
      </c>
      <c r="B90" s="1">
        <f>Sheet1!E90</f>
        <v>50</v>
      </c>
      <c r="C90" s="1">
        <f>Sheet1!F90</f>
        <v>3</v>
      </c>
      <c r="D90" s="1">
        <f t="shared" si="12"/>
        <v>6175</v>
      </c>
      <c r="E90" s="1">
        <f>IF(Sheet1!G90&lt;100,ROUND(Sheet1!G90,2),ROUND(Sheet1!G90,0))</f>
        <v>0</v>
      </c>
      <c r="F90" s="1">
        <f>Sheet1!H90</f>
        <v>0</v>
      </c>
      <c r="G90" s="1">
        <f>IF(Sheet1!N90&lt;100,ROUND(Sheet1!N90,2),ROUND(Sheet1!N90,0))</f>
        <v>12.63</v>
      </c>
      <c r="H90" s="1">
        <f t="shared" si="13"/>
        <v>0</v>
      </c>
      <c r="I90" s="1">
        <f>IF(Sheet1!O90&lt;100,ROUND(Sheet1!O90,3),ROUND(Sheet1!O90,0))</f>
        <v>0.152</v>
      </c>
      <c r="J90" s="1">
        <f t="shared" si="14"/>
        <v>17.96</v>
      </c>
      <c r="K90" s="1">
        <f>Sheet1!J90</f>
        <v>6175</v>
      </c>
      <c r="L90" s="1">
        <f>Sheet1!K90</f>
        <v>7284</v>
      </c>
      <c r="M90" s="1">
        <f>Sheet1!L90</f>
        <v>0</v>
      </c>
      <c r="N90" s="1">
        <f>Sheet1!M90</f>
        <v>17.96</v>
      </c>
      <c r="P90" s="1">
        <f t="shared" si="15"/>
        <v>6175</v>
      </c>
      <c r="Q90" s="1">
        <f>IF(Sheet1!I90&lt;&gt;0,Sheet1!I90,100000000)</f>
        <v>999999</v>
      </c>
      <c r="R90" s="1">
        <f>IF(Sheet1!J90&lt;&gt;0,Sheet1!J90,100000000)</f>
        <v>6175</v>
      </c>
      <c r="S90" s="1">
        <f>IF(Sheet1!K90&lt;&gt;0,Sheet1!K90,100000000)</f>
        <v>7284</v>
      </c>
      <c r="X90" s="1">
        <f>Tabela4[[#This Row],[Msol]]</f>
        <v>6175</v>
      </c>
      <c r="Y90" s="6">
        <f>IF(Tabela4[[#This Row],[T_R]]&gt;0,Tabela4[[#This Row],[GAP]],1000)</f>
        <v>1000</v>
      </c>
      <c r="Z90" s="6">
        <f>IF(Tabela4[[#This Row],[Time_H]]&gt;0,Tabela4[[#This Row],[RPD_H]],1000)</f>
        <v>0</v>
      </c>
      <c r="AA90" s="6">
        <f>IF(Tabela4[[#This Row],[Time_G]]&gt;0,Tabela4[[#This Row],[RPD_G]],1000)</f>
        <v>17.96</v>
      </c>
      <c r="AC90" s="6">
        <f t="shared" si="16"/>
        <v>150</v>
      </c>
      <c r="AD90" s="6">
        <f t="shared" si="17"/>
        <v>0</v>
      </c>
      <c r="AE90" s="6">
        <f t="shared" si="18"/>
        <v>17.959999999999994</v>
      </c>
    </row>
    <row r="91" spans="1:31" x14ac:dyDescent="0.3">
      <c r="A91" s="1">
        <f>Sheet1!A91</f>
        <v>90</v>
      </c>
      <c r="B91" s="1">
        <f>Sheet1!E91</f>
        <v>50</v>
      </c>
      <c r="C91" s="1">
        <f>Sheet1!F91</f>
        <v>3</v>
      </c>
      <c r="D91" s="1">
        <f t="shared" si="12"/>
        <v>6937</v>
      </c>
      <c r="E91" s="1">
        <f>IF(Sheet1!G91&lt;100,ROUND(Sheet1!G91,2),ROUND(Sheet1!G91,0))</f>
        <v>0</v>
      </c>
      <c r="F91" s="1">
        <f>Sheet1!H91</f>
        <v>0</v>
      </c>
      <c r="G91" s="1">
        <f>IF(Sheet1!N91&lt;100,ROUND(Sheet1!N91,2),ROUND(Sheet1!N91,0))</f>
        <v>12.78</v>
      </c>
      <c r="H91" s="1">
        <f t="shared" si="13"/>
        <v>0</v>
      </c>
      <c r="I91" s="1">
        <f>IF(Sheet1!O91&lt;100,ROUND(Sheet1!O91,3),ROUND(Sheet1!O91,0))</f>
        <v>0.158</v>
      </c>
      <c r="J91" s="1">
        <f t="shared" si="14"/>
        <v>75.180000000000007</v>
      </c>
      <c r="K91" s="1">
        <f>Sheet1!J91</f>
        <v>6937</v>
      </c>
      <c r="L91" s="1">
        <f>Sheet1!K91</f>
        <v>12152</v>
      </c>
      <c r="M91" s="1">
        <f>Sheet1!L91</f>
        <v>0</v>
      </c>
      <c r="N91" s="1">
        <f>Sheet1!M91</f>
        <v>75.180000000000007</v>
      </c>
      <c r="P91" s="1">
        <f t="shared" si="15"/>
        <v>6937</v>
      </c>
      <c r="Q91" s="1">
        <f>IF(Sheet1!I91&lt;&gt;0,Sheet1!I91,100000000)</f>
        <v>999999</v>
      </c>
      <c r="R91" s="1">
        <f>IF(Sheet1!J91&lt;&gt;0,Sheet1!J91,100000000)</f>
        <v>6937</v>
      </c>
      <c r="S91" s="1">
        <f>IF(Sheet1!K91&lt;&gt;0,Sheet1!K91,100000000)</f>
        <v>12152</v>
      </c>
      <c r="X91" s="1">
        <f>Tabela4[[#This Row],[Msol]]</f>
        <v>6937</v>
      </c>
      <c r="Y91" s="6">
        <f>IF(Tabela4[[#This Row],[T_R]]&gt;0,Tabela4[[#This Row],[GAP]],1000)</f>
        <v>1000</v>
      </c>
      <c r="Z91" s="6">
        <f>IF(Tabela4[[#This Row],[Time_H]]&gt;0,Tabela4[[#This Row],[RPD_H]],1000)</f>
        <v>0</v>
      </c>
      <c r="AA91" s="6">
        <f>IF(Tabela4[[#This Row],[Time_G]]&gt;0,Tabela4[[#This Row],[RPD_G]],1000)</f>
        <v>75.180000000000007</v>
      </c>
      <c r="AC91" s="6">
        <f t="shared" si="16"/>
        <v>150</v>
      </c>
      <c r="AD91" s="6">
        <f t="shared" si="17"/>
        <v>0</v>
      </c>
      <c r="AE91" s="6">
        <f t="shared" si="18"/>
        <v>75.179999999999978</v>
      </c>
    </row>
    <row r="92" spans="1:31" x14ac:dyDescent="0.3">
      <c r="A92" s="1">
        <f>Sheet1!A92</f>
        <v>91</v>
      </c>
      <c r="B92" s="1">
        <f>Sheet1!E92</f>
        <v>100</v>
      </c>
      <c r="C92" s="1">
        <f>Sheet1!F92</f>
        <v>3</v>
      </c>
      <c r="D92" s="1">
        <f t="shared" si="12"/>
        <v>18881</v>
      </c>
      <c r="E92" s="1">
        <f>IF(Sheet1!G92&lt;100,ROUND(Sheet1!G92,2),ROUND(Sheet1!G92,0))</f>
        <v>0</v>
      </c>
      <c r="F92" s="1">
        <f>Sheet1!H92</f>
        <v>0</v>
      </c>
      <c r="G92" s="1">
        <f>IF(Sheet1!N92&lt;100,ROUND(Sheet1!N92,2),ROUND(Sheet1!N92,0))</f>
        <v>147</v>
      </c>
      <c r="H92" s="1">
        <f t="shared" si="13"/>
        <v>0</v>
      </c>
      <c r="I92" s="1">
        <f>IF(Sheet1!O92&lt;100,ROUND(Sheet1!O92,3),ROUND(Sheet1!O92,0))</f>
        <v>1.7450000000000001</v>
      </c>
      <c r="J92" s="1">
        <f t="shared" si="14"/>
        <v>53.22</v>
      </c>
      <c r="K92" s="1">
        <f>Sheet1!J92</f>
        <v>18881</v>
      </c>
      <c r="L92" s="1">
        <f>Sheet1!K92</f>
        <v>28930</v>
      </c>
      <c r="M92" s="1">
        <f>Sheet1!L92</f>
        <v>0</v>
      </c>
      <c r="N92" s="1">
        <f>Sheet1!M92</f>
        <v>53.22</v>
      </c>
      <c r="P92" s="1">
        <f t="shared" si="15"/>
        <v>18881</v>
      </c>
      <c r="Q92" s="1">
        <f>IF(Sheet1!I92&lt;&gt;0,Sheet1!I92,100000000)</f>
        <v>999999</v>
      </c>
      <c r="R92" s="1">
        <f>IF(Sheet1!J92&lt;&gt;0,Sheet1!J92,100000000)</f>
        <v>18881</v>
      </c>
      <c r="S92" s="1">
        <f>IF(Sheet1!K92&lt;&gt;0,Sheet1!K92,100000000)</f>
        <v>28930</v>
      </c>
      <c r="X92" s="1">
        <f>Tabela4[[#This Row],[Msol]]</f>
        <v>18881</v>
      </c>
      <c r="Y92" s="6">
        <f>IF(Tabela4[[#This Row],[T_R]]&gt;0,Tabela4[[#This Row],[GAP]],1000)</f>
        <v>1000</v>
      </c>
      <c r="Z92" s="6">
        <f>IF(Tabela4[[#This Row],[Time_H]]&gt;0,Tabela4[[#This Row],[RPD_H]],1000)</f>
        <v>0</v>
      </c>
      <c r="AA92" s="6">
        <f>IF(Tabela4[[#This Row],[Time_G]]&gt;0,Tabela4[[#This Row],[RPD_G]],1000)</f>
        <v>53.22</v>
      </c>
      <c r="AC92" s="6">
        <f t="shared" si="16"/>
        <v>150</v>
      </c>
      <c r="AD92" s="6">
        <f t="shared" si="17"/>
        <v>0</v>
      </c>
      <c r="AE92" s="6">
        <f t="shared" si="18"/>
        <v>53.22</v>
      </c>
    </row>
    <row r="93" spans="1:31" x14ac:dyDescent="0.3">
      <c r="A93" s="1">
        <f>Sheet1!A93</f>
        <v>92</v>
      </c>
      <c r="B93" s="1">
        <f>Sheet1!E93</f>
        <v>100</v>
      </c>
      <c r="C93" s="1">
        <f>Sheet1!F93</f>
        <v>3</v>
      </c>
      <c r="D93" s="1">
        <f t="shared" si="12"/>
        <v>20088</v>
      </c>
      <c r="E93" s="1">
        <f>IF(Sheet1!G93&lt;100,ROUND(Sheet1!G93,2),ROUND(Sheet1!G93,0))</f>
        <v>0</v>
      </c>
      <c r="F93" s="1">
        <f>Sheet1!H93</f>
        <v>0</v>
      </c>
      <c r="G93" s="1">
        <f>IF(Sheet1!N93&lt;100,ROUND(Sheet1!N93,2),ROUND(Sheet1!N93,0))</f>
        <v>144</v>
      </c>
      <c r="H93" s="1">
        <f t="shared" si="13"/>
        <v>0</v>
      </c>
      <c r="I93" s="1">
        <f>IF(Sheet1!O93&lt;100,ROUND(Sheet1!O93,3),ROUND(Sheet1!O93,0))</f>
        <v>1.726</v>
      </c>
      <c r="J93" s="1">
        <f t="shared" si="14"/>
        <v>25.92</v>
      </c>
      <c r="K93" s="1">
        <f>Sheet1!J93</f>
        <v>20088</v>
      </c>
      <c r="L93" s="1">
        <f>Sheet1!K93</f>
        <v>25295</v>
      </c>
      <c r="M93" s="1">
        <f>Sheet1!L93</f>
        <v>0</v>
      </c>
      <c r="N93" s="1">
        <f>Sheet1!M93</f>
        <v>25.92</v>
      </c>
      <c r="P93" s="1">
        <f t="shared" si="15"/>
        <v>20088</v>
      </c>
      <c r="Q93" s="1">
        <f>IF(Sheet1!I93&lt;&gt;0,Sheet1!I93,100000000)</f>
        <v>999999</v>
      </c>
      <c r="R93" s="1">
        <f>IF(Sheet1!J93&lt;&gt;0,Sheet1!J93,100000000)</f>
        <v>20088</v>
      </c>
      <c r="S93" s="1">
        <f>IF(Sheet1!K93&lt;&gt;0,Sheet1!K93,100000000)</f>
        <v>25295</v>
      </c>
      <c r="X93" s="1">
        <f>Tabela4[[#This Row],[Msol]]</f>
        <v>20088</v>
      </c>
      <c r="Y93" s="6">
        <f>IF(Tabela4[[#This Row],[T_R]]&gt;0,Tabela4[[#This Row],[GAP]],1000)</f>
        <v>1000</v>
      </c>
      <c r="Z93" s="6">
        <f>IF(Tabela4[[#This Row],[Time_H]]&gt;0,Tabela4[[#This Row],[RPD_H]],1000)</f>
        <v>0</v>
      </c>
      <c r="AA93" s="6">
        <f>IF(Tabela4[[#This Row],[Time_G]]&gt;0,Tabela4[[#This Row],[RPD_G]],1000)</f>
        <v>25.92</v>
      </c>
      <c r="AC93" s="6">
        <f t="shared" si="16"/>
        <v>150</v>
      </c>
      <c r="AD93" s="6">
        <f t="shared" si="17"/>
        <v>0</v>
      </c>
      <c r="AE93" s="6">
        <f t="shared" si="18"/>
        <v>25.92</v>
      </c>
    </row>
    <row r="94" spans="1:31" x14ac:dyDescent="0.3">
      <c r="A94" s="1">
        <f>Sheet1!A94</f>
        <v>93</v>
      </c>
      <c r="B94" s="1">
        <f>Sheet1!E94</f>
        <v>100</v>
      </c>
      <c r="C94" s="1">
        <f>Sheet1!F94</f>
        <v>3</v>
      </c>
      <c r="D94" s="1">
        <f t="shared" si="12"/>
        <v>24218</v>
      </c>
      <c r="E94" s="1">
        <f>IF(Sheet1!G94&lt;100,ROUND(Sheet1!G94,2),ROUND(Sheet1!G94,0))</f>
        <v>0</v>
      </c>
      <c r="F94" s="1">
        <f>Sheet1!H94</f>
        <v>0</v>
      </c>
      <c r="G94" s="1">
        <f>IF(Sheet1!N94&lt;100,ROUND(Sheet1!N94,2),ROUND(Sheet1!N94,0))</f>
        <v>145</v>
      </c>
      <c r="H94" s="1">
        <f t="shared" si="13"/>
        <v>0</v>
      </c>
      <c r="I94" s="1">
        <f>IF(Sheet1!O94&lt;100,ROUND(Sheet1!O94,3),ROUND(Sheet1!O94,0))</f>
        <v>1.722</v>
      </c>
      <c r="J94" s="1">
        <f t="shared" si="14"/>
        <v>19.989999999999998</v>
      </c>
      <c r="K94" s="1">
        <f>Sheet1!J94</f>
        <v>24218</v>
      </c>
      <c r="L94" s="1">
        <f>Sheet1!K94</f>
        <v>29059</v>
      </c>
      <c r="M94" s="1">
        <f>Sheet1!L94</f>
        <v>0</v>
      </c>
      <c r="N94" s="1">
        <f>Sheet1!M94</f>
        <v>19.989999999999998</v>
      </c>
      <c r="P94" s="1">
        <f t="shared" si="15"/>
        <v>24218</v>
      </c>
      <c r="Q94" s="1">
        <f>IF(Sheet1!I94&lt;&gt;0,Sheet1!I94,100000000)</f>
        <v>999999</v>
      </c>
      <c r="R94" s="1">
        <f>IF(Sheet1!J94&lt;&gt;0,Sheet1!J94,100000000)</f>
        <v>24218</v>
      </c>
      <c r="S94" s="1">
        <f>IF(Sheet1!K94&lt;&gt;0,Sheet1!K94,100000000)</f>
        <v>29059</v>
      </c>
      <c r="X94" s="1">
        <f>Tabela4[[#This Row],[Msol]]</f>
        <v>24218</v>
      </c>
      <c r="Y94" s="6">
        <f>IF(Tabela4[[#This Row],[T_R]]&gt;0,Tabela4[[#This Row],[GAP]],1000)</f>
        <v>1000</v>
      </c>
      <c r="Z94" s="6">
        <f>IF(Tabela4[[#This Row],[Time_H]]&gt;0,Tabela4[[#This Row],[RPD_H]],1000)</f>
        <v>0</v>
      </c>
      <c r="AA94" s="6">
        <f>IF(Tabela4[[#This Row],[Time_G]]&gt;0,Tabela4[[#This Row],[RPD_G]],1000)</f>
        <v>19.989999999999998</v>
      </c>
      <c r="AC94" s="6">
        <f t="shared" si="16"/>
        <v>150</v>
      </c>
      <c r="AD94" s="6">
        <f t="shared" si="17"/>
        <v>0</v>
      </c>
      <c r="AE94" s="6">
        <f t="shared" si="18"/>
        <v>19.989999999999995</v>
      </c>
    </row>
    <row r="95" spans="1:31" x14ac:dyDescent="0.3">
      <c r="A95" s="1">
        <f>Sheet1!A95</f>
        <v>94</v>
      </c>
      <c r="B95" s="1">
        <f>Sheet1!E95</f>
        <v>100</v>
      </c>
      <c r="C95" s="1">
        <f>Sheet1!F95</f>
        <v>3</v>
      </c>
      <c r="D95" s="1">
        <f t="shared" si="12"/>
        <v>20082</v>
      </c>
      <c r="E95" s="1">
        <f>IF(Sheet1!G95&lt;100,ROUND(Sheet1!G95,2),ROUND(Sheet1!G95,0))</f>
        <v>0</v>
      </c>
      <c r="F95" s="1">
        <f>Sheet1!H95</f>
        <v>0</v>
      </c>
      <c r="G95" s="1">
        <f>IF(Sheet1!N95&lt;100,ROUND(Sheet1!N95,2),ROUND(Sheet1!N95,0))</f>
        <v>148</v>
      </c>
      <c r="H95" s="1">
        <f t="shared" si="13"/>
        <v>0</v>
      </c>
      <c r="I95" s="1">
        <f>IF(Sheet1!O95&lt;100,ROUND(Sheet1!O95,3),ROUND(Sheet1!O95,0))</f>
        <v>1.7689999999999999</v>
      </c>
      <c r="J95" s="1">
        <f t="shared" si="14"/>
        <v>12.16</v>
      </c>
      <c r="K95" s="1">
        <f>Sheet1!J95</f>
        <v>20082</v>
      </c>
      <c r="L95" s="1">
        <f>Sheet1!K95</f>
        <v>22523</v>
      </c>
      <c r="M95" s="1">
        <f>Sheet1!L95</f>
        <v>0</v>
      </c>
      <c r="N95" s="1">
        <f>Sheet1!M95</f>
        <v>12.16</v>
      </c>
      <c r="P95" s="1">
        <f t="shared" si="15"/>
        <v>20082</v>
      </c>
      <c r="Q95" s="1">
        <f>IF(Sheet1!I95&lt;&gt;0,Sheet1!I95,100000000)</f>
        <v>999999</v>
      </c>
      <c r="R95" s="1">
        <f>IF(Sheet1!J95&lt;&gt;0,Sheet1!J95,100000000)</f>
        <v>20082</v>
      </c>
      <c r="S95" s="1">
        <f>IF(Sheet1!K95&lt;&gt;0,Sheet1!K95,100000000)</f>
        <v>22523</v>
      </c>
      <c r="X95" s="1">
        <f>Tabela4[[#This Row],[Msol]]</f>
        <v>20082</v>
      </c>
      <c r="Y95" s="6">
        <f>IF(Tabela4[[#This Row],[T_R]]&gt;0,Tabela4[[#This Row],[GAP]],1000)</f>
        <v>1000</v>
      </c>
      <c r="Z95" s="6">
        <f>IF(Tabela4[[#This Row],[Time_H]]&gt;0,Tabela4[[#This Row],[RPD_H]],1000)</f>
        <v>0</v>
      </c>
      <c r="AA95" s="6">
        <f>IF(Tabela4[[#This Row],[Time_G]]&gt;0,Tabela4[[#This Row],[RPD_G]],1000)</f>
        <v>12.16</v>
      </c>
      <c r="AC95" s="6">
        <f t="shared" si="16"/>
        <v>150</v>
      </c>
      <c r="AD95" s="6">
        <f t="shared" si="17"/>
        <v>0</v>
      </c>
      <c r="AE95" s="6">
        <f t="shared" si="18"/>
        <v>12.160000000000011</v>
      </c>
    </row>
    <row r="96" spans="1:31" x14ac:dyDescent="0.3">
      <c r="A96" s="1">
        <f>Sheet1!A96</f>
        <v>95</v>
      </c>
      <c r="B96" s="1">
        <f>Sheet1!E96</f>
        <v>100</v>
      </c>
      <c r="C96" s="1">
        <f>Sheet1!F96</f>
        <v>3</v>
      </c>
      <c r="D96" s="1">
        <f t="shared" si="12"/>
        <v>21680</v>
      </c>
      <c r="E96" s="1">
        <f>IF(Sheet1!G96&lt;100,ROUND(Sheet1!G96,2),ROUND(Sheet1!G96,0))</f>
        <v>0</v>
      </c>
      <c r="F96" s="1">
        <f>Sheet1!H96</f>
        <v>0</v>
      </c>
      <c r="G96" s="1">
        <f>IF(Sheet1!N96&lt;100,ROUND(Sheet1!N96,2),ROUND(Sheet1!N96,0))</f>
        <v>147</v>
      </c>
      <c r="H96" s="1">
        <f t="shared" si="13"/>
        <v>0</v>
      </c>
      <c r="I96" s="1">
        <f>IF(Sheet1!O96&lt;100,ROUND(Sheet1!O96,3),ROUND(Sheet1!O96,0))</f>
        <v>1.7270000000000001</v>
      </c>
      <c r="J96" s="1">
        <f t="shared" si="14"/>
        <v>26.71</v>
      </c>
      <c r="K96" s="1">
        <f>Sheet1!J96</f>
        <v>21680</v>
      </c>
      <c r="L96" s="1">
        <f>Sheet1!K96</f>
        <v>27471</v>
      </c>
      <c r="M96" s="1">
        <f>Sheet1!L96</f>
        <v>0</v>
      </c>
      <c r="N96" s="1">
        <f>Sheet1!M96</f>
        <v>26.71</v>
      </c>
      <c r="P96" s="1">
        <f t="shared" si="15"/>
        <v>21680</v>
      </c>
      <c r="Q96" s="1">
        <f>IF(Sheet1!I96&lt;&gt;0,Sheet1!I96,100000000)</f>
        <v>999999</v>
      </c>
      <c r="R96" s="1">
        <f>IF(Sheet1!J96&lt;&gt;0,Sheet1!J96,100000000)</f>
        <v>21680</v>
      </c>
      <c r="S96" s="1">
        <f>IF(Sheet1!K96&lt;&gt;0,Sheet1!K96,100000000)</f>
        <v>27471</v>
      </c>
      <c r="X96" s="1">
        <f>Tabela4[[#This Row],[Msol]]</f>
        <v>21680</v>
      </c>
      <c r="Y96" s="6">
        <f>IF(Tabela4[[#This Row],[T_R]]&gt;0,Tabela4[[#This Row],[GAP]],1000)</f>
        <v>1000</v>
      </c>
      <c r="Z96" s="6">
        <f>IF(Tabela4[[#This Row],[Time_H]]&gt;0,Tabela4[[#This Row],[RPD_H]],1000)</f>
        <v>0</v>
      </c>
      <c r="AA96" s="6">
        <f>IF(Tabela4[[#This Row],[Time_G]]&gt;0,Tabela4[[#This Row],[RPD_G]],1000)</f>
        <v>26.71</v>
      </c>
      <c r="AC96" s="6">
        <f t="shared" si="16"/>
        <v>150</v>
      </c>
      <c r="AD96" s="6">
        <f t="shared" si="17"/>
        <v>0</v>
      </c>
      <c r="AE96" s="6">
        <f t="shared" si="18"/>
        <v>26.709999999999994</v>
      </c>
    </row>
    <row r="97" spans="1:31" x14ac:dyDescent="0.3">
      <c r="A97" s="1">
        <f>Sheet1!A97</f>
        <v>96</v>
      </c>
      <c r="B97" s="1">
        <f>Sheet1!E97</f>
        <v>100</v>
      </c>
      <c r="C97" s="1">
        <f>Sheet1!F97</f>
        <v>3</v>
      </c>
      <c r="D97" s="1">
        <f t="shared" si="12"/>
        <v>17751</v>
      </c>
      <c r="E97" s="1">
        <f>IF(Sheet1!G97&lt;100,ROUND(Sheet1!G97,2),ROUND(Sheet1!G97,0))</f>
        <v>0</v>
      </c>
      <c r="F97" s="1">
        <f>Sheet1!H97</f>
        <v>0</v>
      </c>
      <c r="G97" s="1">
        <f>IF(Sheet1!N97&lt;100,ROUND(Sheet1!N97,2),ROUND(Sheet1!N97,0))</f>
        <v>153</v>
      </c>
      <c r="H97" s="1">
        <f t="shared" si="13"/>
        <v>0</v>
      </c>
      <c r="I97" s="1">
        <f>IF(Sheet1!O97&lt;100,ROUND(Sheet1!O97,3),ROUND(Sheet1!O97,0))</f>
        <v>1.806</v>
      </c>
      <c r="J97" s="1">
        <f t="shared" si="14"/>
        <v>89.47</v>
      </c>
      <c r="K97" s="1">
        <f>Sheet1!J97</f>
        <v>17751</v>
      </c>
      <c r="L97" s="1">
        <f>Sheet1!K97</f>
        <v>33632</v>
      </c>
      <c r="M97" s="1">
        <f>Sheet1!L97</f>
        <v>0</v>
      </c>
      <c r="N97" s="1">
        <f>Sheet1!M97</f>
        <v>89.47</v>
      </c>
      <c r="P97" s="1">
        <f t="shared" si="15"/>
        <v>17751</v>
      </c>
      <c r="Q97" s="1">
        <f>IF(Sheet1!I97&lt;&gt;0,Sheet1!I97,100000000)</f>
        <v>999999</v>
      </c>
      <c r="R97" s="1">
        <f>IF(Sheet1!J97&lt;&gt;0,Sheet1!J97,100000000)</f>
        <v>17751</v>
      </c>
      <c r="S97" s="1">
        <f>IF(Sheet1!K97&lt;&gt;0,Sheet1!K97,100000000)</f>
        <v>33632</v>
      </c>
      <c r="X97" s="1">
        <f>Tabela4[[#This Row],[Msol]]</f>
        <v>17751</v>
      </c>
      <c r="Y97" s="6">
        <f>IF(Tabela4[[#This Row],[T_R]]&gt;0,Tabela4[[#This Row],[GAP]],1000)</f>
        <v>1000</v>
      </c>
      <c r="Z97" s="6">
        <f>IF(Tabela4[[#This Row],[Time_H]]&gt;0,Tabela4[[#This Row],[RPD_H]],1000)</f>
        <v>0</v>
      </c>
      <c r="AA97" s="6">
        <f>IF(Tabela4[[#This Row],[Time_G]]&gt;0,Tabela4[[#This Row],[RPD_G]],1000)</f>
        <v>89.47</v>
      </c>
      <c r="AC97" s="6">
        <f t="shared" si="16"/>
        <v>150</v>
      </c>
      <c r="AD97" s="6">
        <f t="shared" si="17"/>
        <v>0</v>
      </c>
      <c r="AE97" s="6">
        <f t="shared" si="18"/>
        <v>89.47</v>
      </c>
    </row>
    <row r="98" spans="1:31" x14ac:dyDescent="0.3">
      <c r="A98" s="1">
        <f>Sheet1!A98</f>
        <v>97</v>
      </c>
      <c r="B98" s="1">
        <f>Sheet1!E98</f>
        <v>100</v>
      </c>
      <c r="C98" s="1">
        <f>Sheet1!F98</f>
        <v>3</v>
      </c>
      <c r="D98" s="1">
        <f t="shared" ref="D98:D129" si="19">P98</f>
        <v>22193</v>
      </c>
      <c r="E98" s="1">
        <f>IF(Sheet1!G98&lt;100,ROUND(Sheet1!G98,2),ROUND(Sheet1!G98,0))</f>
        <v>0</v>
      </c>
      <c r="F98" s="1">
        <f>Sheet1!H98</f>
        <v>0</v>
      </c>
      <c r="G98" s="1">
        <f>IF(Sheet1!N98&lt;100,ROUND(Sheet1!N98,2),ROUND(Sheet1!N98,0))</f>
        <v>152</v>
      </c>
      <c r="H98" s="1">
        <f t="shared" ref="H98:H129" si="20">ROUND(100*(R98-P98)/P98,2)</f>
        <v>0</v>
      </c>
      <c r="I98" s="1">
        <f>IF(Sheet1!O98&lt;100,ROUND(Sheet1!O98,3),ROUND(Sheet1!O98,0))</f>
        <v>1.776</v>
      </c>
      <c r="J98" s="1">
        <f t="shared" ref="J98:J129" si="21">ROUND(100*(S98-P98)/P98,2)</f>
        <v>22.67</v>
      </c>
      <c r="K98" s="1">
        <f>Sheet1!J98</f>
        <v>22193</v>
      </c>
      <c r="L98" s="1">
        <f>Sheet1!K98</f>
        <v>27225</v>
      </c>
      <c r="M98" s="1">
        <f>Sheet1!L98</f>
        <v>0</v>
      </c>
      <c r="N98" s="1">
        <f>Sheet1!M98</f>
        <v>22.67</v>
      </c>
      <c r="P98" s="1">
        <f t="shared" ref="P98:P129" si="22">SMALL(Q98:S98,1)</f>
        <v>22193</v>
      </c>
      <c r="Q98" s="1">
        <f>IF(Sheet1!I98&lt;&gt;0,Sheet1!I98,100000000)</f>
        <v>999999</v>
      </c>
      <c r="R98" s="1">
        <f>IF(Sheet1!J98&lt;&gt;0,Sheet1!J98,100000000)</f>
        <v>22193</v>
      </c>
      <c r="S98" s="1">
        <f>IF(Sheet1!K98&lt;&gt;0,Sheet1!K98,100000000)</f>
        <v>27225</v>
      </c>
      <c r="X98" s="1">
        <f>Tabela4[[#This Row],[Msol]]</f>
        <v>22193</v>
      </c>
      <c r="Y98" s="6">
        <f>IF(Tabela4[[#This Row],[T_R]]&gt;0,Tabela4[[#This Row],[GAP]],1000)</f>
        <v>1000</v>
      </c>
      <c r="Z98" s="6">
        <f>IF(Tabela4[[#This Row],[Time_H]]&gt;0,Tabela4[[#This Row],[RPD_H]],1000)</f>
        <v>0</v>
      </c>
      <c r="AA98" s="6">
        <f>IF(Tabela4[[#This Row],[Time_G]]&gt;0,Tabela4[[#This Row],[RPD_G]],1000)</f>
        <v>22.67</v>
      </c>
      <c r="AC98" s="6">
        <f t="shared" si="16"/>
        <v>150</v>
      </c>
      <c r="AD98" s="6">
        <f t="shared" si="17"/>
        <v>0</v>
      </c>
      <c r="AE98" s="6">
        <f t="shared" si="18"/>
        <v>22.67</v>
      </c>
    </row>
    <row r="99" spans="1:31" x14ac:dyDescent="0.3">
      <c r="A99" s="1">
        <f>Sheet1!A99</f>
        <v>98</v>
      </c>
      <c r="B99" s="1">
        <f>Sheet1!E99</f>
        <v>100</v>
      </c>
      <c r="C99" s="1">
        <f>Sheet1!F99</f>
        <v>3</v>
      </c>
      <c r="D99" s="1">
        <f t="shared" si="19"/>
        <v>18876</v>
      </c>
      <c r="E99" s="1">
        <f>IF(Sheet1!G99&lt;100,ROUND(Sheet1!G99,2),ROUND(Sheet1!G99,0))</f>
        <v>0</v>
      </c>
      <c r="F99" s="1">
        <f>Sheet1!H99</f>
        <v>0</v>
      </c>
      <c r="G99" s="1">
        <f>IF(Sheet1!N99&lt;100,ROUND(Sheet1!N99,2),ROUND(Sheet1!N99,0))</f>
        <v>146</v>
      </c>
      <c r="H99" s="1">
        <f t="shared" si="20"/>
        <v>0</v>
      </c>
      <c r="I99" s="1">
        <f>IF(Sheet1!O99&lt;100,ROUND(Sheet1!O99,3),ROUND(Sheet1!O99,0))</f>
        <v>1.748</v>
      </c>
      <c r="J99" s="1">
        <f t="shared" si="21"/>
        <v>46.68</v>
      </c>
      <c r="K99" s="1">
        <f>Sheet1!J99</f>
        <v>18876</v>
      </c>
      <c r="L99" s="1">
        <f>Sheet1!K99</f>
        <v>27687</v>
      </c>
      <c r="M99" s="1">
        <f>Sheet1!L99</f>
        <v>0</v>
      </c>
      <c r="N99" s="1">
        <f>Sheet1!M99</f>
        <v>46.68</v>
      </c>
      <c r="P99" s="1">
        <f t="shared" si="22"/>
        <v>18876</v>
      </c>
      <c r="Q99" s="1">
        <f>IF(Sheet1!I99&lt;&gt;0,Sheet1!I99,100000000)</f>
        <v>999999</v>
      </c>
      <c r="R99" s="1">
        <f>IF(Sheet1!J99&lt;&gt;0,Sheet1!J99,100000000)</f>
        <v>18876</v>
      </c>
      <c r="S99" s="1">
        <f>IF(Sheet1!K99&lt;&gt;0,Sheet1!K99,100000000)</f>
        <v>27687</v>
      </c>
      <c r="X99" s="1">
        <f>Tabela4[[#This Row],[Msol]]</f>
        <v>18876</v>
      </c>
      <c r="Y99" s="6">
        <f>IF(Tabela4[[#This Row],[T_R]]&gt;0,Tabela4[[#This Row],[GAP]],1000)</f>
        <v>1000</v>
      </c>
      <c r="Z99" s="6">
        <f>IF(Tabela4[[#This Row],[Time_H]]&gt;0,Tabela4[[#This Row],[RPD_H]],1000)</f>
        <v>0</v>
      </c>
      <c r="AA99" s="6">
        <f>IF(Tabela4[[#This Row],[Time_G]]&gt;0,Tabela4[[#This Row],[RPD_G]],1000)</f>
        <v>46.68</v>
      </c>
      <c r="AC99" s="6">
        <f t="shared" si="16"/>
        <v>150</v>
      </c>
      <c r="AD99" s="6">
        <f t="shared" si="17"/>
        <v>0</v>
      </c>
      <c r="AE99" s="6">
        <f t="shared" si="18"/>
        <v>46.680000000000007</v>
      </c>
    </row>
    <row r="100" spans="1:31" x14ac:dyDescent="0.3">
      <c r="A100" s="1">
        <f>Sheet1!A100</f>
        <v>99</v>
      </c>
      <c r="B100" s="1">
        <f>Sheet1!E100</f>
        <v>100</v>
      </c>
      <c r="C100" s="1">
        <f>Sheet1!F100</f>
        <v>3</v>
      </c>
      <c r="D100" s="1">
        <f t="shared" si="19"/>
        <v>21693</v>
      </c>
      <c r="E100" s="1">
        <f>IF(Sheet1!G100&lt;100,ROUND(Sheet1!G100,2),ROUND(Sheet1!G100,0))</f>
        <v>0</v>
      </c>
      <c r="F100" s="1">
        <f>Sheet1!H100</f>
        <v>0</v>
      </c>
      <c r="G100" s="1">
        <f>IF(Sheet1!N100&lt;100,ROUND(Sheet1!N100,2),ROUND(Sheet1!N100,0))</f>
        <v>146</v>
      </c>
      <c r="H100" s="1">
        <f t="shared" si="20"/>
        <v>0</v>
      </c>
      <c r="I100" s="1">
        <f>IF(Sheet1!O100&lt;100,ROUND(Sheet1!O100,3),ROUND(Sheet1!O100,0))</f>
        <v>1.708</v>
      </c>
      <c r="J100" s="1">
        <f t="shared" si="21"/>
        <v>18.27</v>
      </c>
      <c r="K100" s="1">
        <f>Sheet1!J100</f>
        <v>21693</v>
      </c>
      <c r="L100" s="1">
        <f>Sheet1!K100</f>
        <v>25656</v>
      </c>
      <c r="M100" s="1">
        <f>Sheet1!L100</f>
        <v>0</v>
      </c>
      <c r="N100" s="1">
        <f>Sheet1!M100</f>
        <v>18.27</v>
      </c>
      <c r="P100" s="1">
        <f t="shared" si="22"/>
        <v>21693</v>
      </c>
      <c r="Q100" s="1">
        <f>IF(Sheet1!I100&lt;&gt;0,Sheet1!I100,100000000)</f>
        <v>999999</v>
      </c>
      <c r="R100" s="1">
        <f>IF(Sheet1!J100&lt;&gt;0,Sheet1!J100,100000000)</f>
        <v>21693</v>
      </c>
      <c r="S100" s="1">
        <f>IF(Sheet1!K100&lt;&gt;0,Sheet1!K100,100000000)</f>
        <v>25656</v>
      </c>
      <c r="X100" s="1">
        <f>Tabela4[[#This Row],[Msol]]</f>
        <v>21693</v>
      </c>
      <c r="Y100" s="6">
        <f>IF(Tabela4[[#This Row],[T_R]]&gt;0,Tabela4[[#This Row],[GAP]],1000)</f>
        <v>1000</v>
      </c>
      <c r="Z100" s="6">
        <f>IF(Tabela4[[#This Row],[Time_H]]&gt;0,Tabela4[[#This Row],[RPD_H]],1000)</f>
        <v>0</v>
      </c>
      <c r="AA100" s="6">
        <f>IF(Tabela4[[#This Row],[Time_G]]&gt;0,Tabela4[[#This Row],[RPD_G]],1000)</f>
        <v>18.27</v>
      </c>
      <c r="AC100" s="6">
        <f t="shared" si="16"/>
        <v>150</v>
      </c>
      <c r="AD100" s="6">
        <f t="shared" si="17"/>
        <v>0</v>
      </c>
      <c r="AE100" s="6">
        <f t="shared" si="18"/>
        <v>18.269999999999996</v>
      </c>
    </row>
    <row r="101" spans="1:31" x14ac:dyDescent="0.3">
      <c r="A101" s="1">
        <f>Sheet1!A101</f>
        <v>100</v>
      </c>
      <c r="B101" s="1">
        <f>Sheet1!E101</f>
        <v>100</v>
      </c>
      <c r="C101" s="1">
        <f>Sheet1!F101</f>
        <v>3</v>
      </c>
      <c r="D101" s="1">
        <f t="shared" si="19"/>
        <v>20172</v>
      </c>
      <c r="E101" s="1">
        <f>IF(Sheet1!G101&lt;100,ROUND(Sheet1!G101,2),ROUND(Sheet1!G101,0))</f>
        <v>0</v>
      </c>
      <c r="F101" s="1">
        <f>Sheet1!H101</f>
        <v>0</v>
      </c>
      <c r="G101" s="1">
        <f>IF(Sheet1!N101&lt;100,ROUND(Sheet1!N101,2),ROUND(Sheet1!N101,0))</f>
        <v>145</v>
      </c>
      <c r="H101" s="1">
        <f t="shared" si="20"/>
        <v>0</v>
      </c>
      <c r="I101" s="1">
        <f>IF(Sheet1!O101&lt;100,ROUND(Sheet1!O101,3),ROUND(Sheet1!O101,0))</f>
        <v>1.708</v>
      </c>
      <c r="J101" s="1">
        <f t="shared" si="21"/>
        <v>43.05</v>
      </c>
      <c r="K101" s="1">
        <f>Sheet1!J101</f>
        <v>20172</v>
      </c>
      <c r="L101" s="1">
        <f>Sheet1!K101</f>
        <v>28857</v>
      </c>
      <c r="M101" s="1">
        <f>Sheet1!L101</f>
        <v>0</v>
      </c>
      <c r="N101" s="1">
        <f>Sheet1!M101</f>
        <v>43.05</v>
      </c>
      <c r="P101" s="1">
        <f t="shared" si="22"/>
        <v>20172</v>
      </c>
      <c r="Q101" s="1">
        <f>IF(Sheet1!I101&lt;&gt;0,Sheet1!I101,100000000)</f>
        <v>999999</v>
      </c>
      <c r="R101" s="1">
        <f>IF(Sheet1!J101&lt;&gt;0,Sheet1!J101,100000000)</f>
        <v>20172</v>
      </c>
      <c r="S101" s="1">
        <f>IF(Sheet1!K101&lt;&gt;0,Sheet1!K101,100000000)</f>
        <v>28857</v>
      </c>
      <c r="X101" s="1">
        <f>Tabela4[[#This Row],[Msol]]</f>
        <v>20172</v>
      </c>
      <c r="Y101" s="6">
        <f>IF(Tabela4[[#This Row],[T_R]]&gt;0,Tabela4[[#This Row],[GAP]],1000)</f>
        <v>1000</v>
      </c>
      <c r="Z101" s="6">
        <f>IF(Tabela4[[#This Row],[Time_H]]&gt;0,Tabela4[[#This Row],[RPD_H]],1000)</f>
        <v>0</v>
      </c>
      <c r="AA101" s="6">
        <f>IF(Tabela4[[#This Row],[Time_G]]&gt;0,Tabela4[[#This Row],[RPD_G]],1000)</f>
        <v>43.05</v>
      </c>
      <c r="AC101" s="6">
        <f t="shared" si="16"/>
        <v>150</v>
      </c>
      <c r="AD101" s="6">
        <f t="shared" si="17"/>
        <v>0</v>
      </c>
      <c r="AE101" s="6">
        <f t="shared" si="18"/>
        <v>43.050000000000011</v>
      </c>
    </row>
    <row r="102" spans="1:31" x14ac:dyDescent="0.3">
      <c r="A102" s="1">
        <f>Sheet1!A102</f>
        <v>101</v>
      </c>
      <c r="B102" s="1">
        <f>Sheet1!E102</f>
        <v>250</v>
      </c>
      <c r="C102" s="1">
        <f>Sheet1!F102</f>
        <v>3</v>
      </c>
      <c r="D102" s="1">
        <f t="shared" si="19"/>
        <v>82648</v>
      </c>
      <c r="E102" s="1">
        <f>IF(Sheet1!G102&lt;100,ROUND(Sheet1!G102,2),ROUND(Sheet1!G102,0))</f>
        <v>0</v>
      </c>
      <c r="F102" s="1">
        <f>Sheet1!H102</f>
        <v>0</v>
      </c>
      <c r="G102" s="1">
        <f>IF(Sheet1!N102&lt;100,ROUND(Sheet1!N102,2),ROUND(Sheet1!N102,0))</f>
        <v>3601</v>
      </c>
      <c r="H102" s="1">
        <f t="shared" si="20"/>
        <v>0</v>
      </c>
      <c r="I102" s="1">
        <f>IF(Sheet1!O102&lt;100,ROUND(Sheet1!O102,3),ROUND(Sheet1!O102,0))</f>
        <v>52.793999999999997</v>
      </c>
      <c r="J102" s="1">
        <f t="shared" si="21"/>
        <v>57.13</v>
      </c>
      <c r="K102" s="1">
        <f>Sheet1!J102</f>
        <v>82648</v>
      </c>
      <c r="L102" s="1">
        <f>Sheet1!K102</f>
        <v>129862</v>
      </c>
      <c r="M102" s="1">
        <f>Sheet1!L102</f>
        <v>0</v>
      </c>
      <c r="N102" s="1">
        <f>Sheet1!M102</f>
        <v>57.13</v>
      </c>
      <c r="P102" s="1">
        <f t="shared" si="22"/>
        <v>82648</v>
      </c>
      <c r="Q102" s="1">
        <f>IF(Sheet1!I102&lt;&gt;0,Sheet1!I102,100000000)</f>
        <v>999999</v>
      </c>
      <c r="R102" s="1">
        <f>IF(Sheet1!J102&lt;&gt;0,Sheet1!J102,100000000)</f>
        <v>82648</v>
      </c>
      <c r="S102" s="1">
        <f>IF(Sheet1!K102&lt;&gt;0,Sheet1!K102,100000000)</f>
        <v>129862</v>
      </c>
      <c r="X102" s="1">
        <f>Tabela4[[#This Row],[Msol]]</f>
        <v>82648</v>
      </c>
      <c r="Y102" s="6">
        <f>IF(Tabela4[[#This Row],[T_R]]&gt;0,Tabela4[[#This Row],[GAP]],1000)</f>
        <v>1000</v>
      </c>
      <c r="Z102" s="6">
        <f>IF(Tabela4[[#This Row],[Time_H]]&gt;0,Tabela4[[#This Row],[RPD_H]],1000)</f>
        <v>0</v>
      </c>
      <c r="AA102" s="6">
        <f>IF(Tabela4[[#This Row],[Time_G]]&gt;0,Tabela4[[#This Row],[RPD_G]],1000)</f>
        <v>57.13</v>
      </c>
      <c r="AC102" s="6">
        <f t="shared" si="16"/>
        <v>150</v>
      </c>
      <c r="AD102" s="6">
        <f t="shared" si="17"/>
        <v>0</v>
      </c>
      <c r="AE102" s="6">
        <f t="shared" si="18"/>
        <v>57.129999999999995</v>
      </c>
    </row>
    <row r="103" spans="1:31" x14ac:dyDescent="0.3">
      <c r="A103" s="1">
        <f>Sheet1!A103</f>
        <v>102</v>
      </c>
      <c r="B103" s="1">
        <f>Sheet1!E103</f>
        <v>250</v>
      </c>
      <c r="C103" s="1">
        <f>Sheet1!F103</f>
        <v>3</v>
      </c>
      <c r="D103" s="1">
        <f t="shared" si="19"/>
        <v>86769</v>
      </c>
      <c r="E103" s="1">
        <f>IF(Sheet1!G103&lt;100,ROUND(Sheet1!G103,2),ROUND(Sheet1!G103,0))</f>
        <v>0</v>
      </c>
      <c r="F103" s="1">
        <f>Sheet1!H103</f>
        <v>0</v>
      </c>
      <c r="G103" s="1">
        <f>IF(Sheet1!N103&lt;100,ROUND(Sheet1!N103,2),ROUND(Sheet1!N103,0))</f>
        <v>3604</v>
      </c>
      <c r="H103" s="1">
        <f t="shared" si="20"/>
        <v>0</v>
      </c>
      <c r="I103" s="1">
        <f>IF(Sheet1!O103&lt;100,ROUND(Sheet1!O103,3),ROUND(Sheet1!O103,0))</f>
        <v>54.66</v>
      </c>
      <c r="J103" s="1">
        <f t="shared" si="21"/>
        <v>43.67</v>
      </c>
      <c r="K103" s="1">
        <f>Sheet1!J103</f>
        <v>86769</v>
      </c>
      <c r="L103" s="1">
        <f>Sheet1!K103</f>
        <v>124661</v>
      </c>
      <c r="M103" s="1">
        <f>Sheet1!L103</f>
        <v>0</v>
      </c>
      <c r="N103" s="1">
        <f>Sheet1!M103</f>
        <v>43.67</v>
      </c>
      <c r="P103" s="1">
        <f t="shared" si="22"/>
        <v>86769</v>
      </c>
      <c r="Q103" s="1">
        <f>IF(Sheet1!I103&lt;&gt;0,Sheet1!I103,100000000)</f>
        <v>999999</v>
      </c>
      <c r="R103" s="1">
        <f>IF(Sheet1!J103&lt;&gt;0,Sheet1!J103,100000000)</f>
        <v>86769</v>
      </c>
      <c r="S103" s="1">
        <f>IF(Sheet1!K103&lt;&gt;0,Sheet1!K103,100000000)</f>
        <v>124661</v>
      </c>
      <c r="X103" s="1">
        <f>Tabela4[[#This Row],[Msol]]</f>
        <v>86769</v>
      </c>
      <c r="Y103" s="6">
        <f>IF(Tabela4[[#This Row],[T_R]]&gt;0,Tabela4[[#This Row],[GAP]],1000)</f>
        <v>1000</v>
      </c>
      <c r="Z103" s="6">
        <f>IF(Tabela4[[#This Row],[Time_H]]&gt;0,Tabela4[[#This Row],[RPD_H]],1000)</f>
        <v>0</v>
      </c>
      <c r="AA103" s="6">
        <f>IF(Tabela4[[#This Row],[Time_G]]&gt;0,Tabela4[[#This Row],[RPD_G]],1000)</f>
        <v>43.67</v>
      </c>
      <c r="AC103" s="6">
        <f t="shared" si="16"/>
        <v>150</v>
      </c>
      <c r="AD103" s="6">
        <f t="shared" si="17"/>
        <v>0</v>
      </c>
      <c r="AE103" s="6">
        <f t="shared" si="18"/>
        <v>43.670000000000016</v>
      </c>
    </row>
    <row r="104" spans="1:31" x14ac:dyDescent="0.3">
      <c r="A104" s="1">
        <f>Sheet1!A104</f>
        <v>103</v>
      </c>
      <c r="B104" s="1">
        <f>Sheet1!E104</f>
        <v>250</v>
      </c>
      <c r="C104" s="1">
        <f>Sheet1!F104</f>
        <v>3</v>
      </c>
      <c r="D104" s="1">
        <f t="shared" si="19"/>
        <v>86273</v>
      </c>
      <c r="E104" s="1">
        <f>IF(Sheet1!G104&lt;100,ROUND(Sheet1!G104,2),ROUND(Sheet1!G104,0))</f>
        <v>0</v>
      </c>
      <c r="F104" s="1">
        <f>Sheet1!H104</f>
        <v>0</v>
      </c>
      <c r="G104" s="1">
        <f>IF(Sheet1!N104&lt;100,ROUND(Sheet1!N104,2),ROUND(Sheet1!N104,0))</f>
        <v>3626</v>
      </c>
      <c r="H104" s="1">
        <f t="shared" si="20"/>
        <v>0</v>
      </c>
      <c r="I104" s="1">
        <f>IF(Sheet1!O104&lt;100,ROUND(Sheet1!O104,3),ROUND(Sheet1!O104,0))</f>
        <v>53.71</v>
      </c>
      <c r="J104" s="1">
        <f t="shared" si="21"/>
        <v>40.44</v>
      </c>
      <c r="K104" s="1">
        <f>Sheet1!J104</f>
        <v>86273</v>
      </c>
      <c r="L104" s="1">
        <f>Sheet1!K104</f>
        <v>121162</v>
      </c>
      <c r="M104" s="1">
        <f>Sheet1!L104</f>
        <v>0</v>
      </c>
      <c r="N104" s="1">
        <f>Sheet1!M104</f>
        <v>40.44</v>
      </c>
      <c r="P104" s="1">
        <f t="shared" si="22"/>
        <v>86273</v>
      </c>
      <c r="Q104" s="1">
        <f>IF(Sheet1!I104&lt;&gt;0,Sheet1!I104,100000000)</f>
        <v>999999</v>
      </c>
      <c r="R104" s="1">
        <f>IF(Sheet1!J104&lt;&gt;0,Sheet1!J104,100000000)</f>
        <v>86273</v>
      </c>
      <c r="S104" s="1">
        <f>IF(Sheet1!K104&lt;&gt;0,Sheet1!K104,100000000)</f>
        <v>121162</v>
      </c>
      <c r="X104" s="1">
        <f>Tabela4[[#This Row],[Msol]]</f>
        <v>86273</v>
      </c>
      <c r="Y104" s="6">
        <f>IF(Tabela4[[#This Row],[T_R]]&gt;0,Tabela4[[#This Row],[GAP]],1000)</f>
        <v>1000</v>
      </c>
      <c r="Z104" s="6">
        <f>IF(Tabela4[[#This Row],[Time_H]]&gt;0,Tabela4[[#This Row],[RPD_H]],1000)</f>
        <v>0</v>
      </c>
      <c r="AA104" s="6">
        <f>IF(Tabela4[[#This Row],[Time_G]]&gt;0,Tabela4[[#This Row],[RPD_G]],1000)</f>
        <v>40.44</v>
      </c>
      <c r="AC104" s="6">
        <f t="shared" si="16"/>
        <v>150</v>
      </c>
      <c r="AD104" s="6">
        <f t="shared" si="17"/>
        <v>0</v>
      </c>
      <c r="AE104" s="6">
        <f t="shared" si="18"/>
        <v>40.44</v>
      </c>
    </row>
    <row r="105" spans="1:31" x14ac:dyDescent="0.3">
      <c r="A105" s="1">
        <f>Sheet1!A105</f>
        <v>104</v>
      </c>
      <c r="B105" s="1">
        <f>Sheet1!E105</f>
        <v>250</v>
      </c>
      <c r="C105" s="1">
        <f>Sheet1!F105</f>
        <v>3</v>
      </c>
      <c r="D105" s="1">
        <f t="shared" si="19"/>
        <v>95489</v>
      </c>
      <c r="E105" s="1">
        <f>IF(Sheet1!G105&lt;100,ROUND(Sheet1!G105,2),ROUND(Sheet1!G105,0))</f>
        <v>0</v>
      </c>
      <c r="F105" s="1">
        <f>Sheet1!H105</f>
        <v>0</v>
      </c>
      <c r="G105" s="1">
        <f>IF(Sheet1!N105&lt;100,ROUND(Sheet1!N105,2),ROUND(Sheet1!N105,0))</f>
        <v>3625</v>
      </c>
      <c r="H105" s="1">
        <f t="shared" si="20"/>
        <v>0</v>
      </c>
      <c r="I105" s="1">
        <f>IF(Sheet1!O105&lt;100,ROUND(Sheet1!O105,3),ROUND(Sheet1!O105,0))</f>
        <v>54.353999999999999</v>
      </c>
      <c r="J105" s="1">
        <f t="shared" si="21"/>
        <v>27.9</v>
      </c>
      <c r="K105" s="1">
        <f>Sheet1!J105</f>
        <v>95489</v>
      </c>
      <c r="L105" s="1">
        <f>Sheet1!K105</f>
        <v>122130</v>
      </c>
      <c r="M105" s="1">
        <f>Sheet1!L105</f>
        <v>0</v>
      </c>
      <c r="N105" s="1">
        <f>Sheet1!M105</f>
        <v>27.9</v>
      </c>
      <c r="P105" s="1">
        <f t="shared" si="22"/>
        <v>95489</v>
      </c>
      <c r="Q105" s="1">
        <f>IF(Sheet1!I105&lt;&gt;0,Sheet1!I105,100000000)</f>
        <v>999999</v>
      </c>
      <c r="R105" s="1">
        <f>IF(Sheet1!J105&lt;&gt;0,Sheet1!J105,100000000)</f>
        <v>95489</v>
      </c>
      <c r="S105" s="1">
        <f>IF(Sheet1!K105&lt;&gt;0,Sheet1!K105,100000000)</f>
        <v>122130</v>
      </c>
      <c r="X105" s="1">
        <f>Tabela4[[#This Row],[Msol]]</f>
        <v>95489</v>
      </c>
      <c r="Y105" s="6">
        <f>IF(Tabela4[[#This Row],[T_R]]&gt;0,Tabela4[[#This Row],[GAP]],1000)</f>
        <v>1000</v>
      </c>
      <c r="Z105" s="6">
        <f>IF(Tabela4[[#This Row],[Time_H]]&gt;0,Tabela4[[#This Row],[RPD_H]],1000)</f>
        <v>0</v>
      </c>
      <c r="AA105" s="6">
        <f>IF(Tabela4[[#This Row],[Time_G]]&gt;0,Tabela4[[#This Row],[RPD_G]],1000)</f>
        <v>27.9</v>
      </c>
      <c r="AC105" s="6">
        <f t="shared" si="16"/>
        <v>150</v>
      </c>
      <c r="AD105" s="6">
        <f t="shared" si="17"/>
        <v>0</v>
      </c>
      <c r="AE105" s="6">
        <f t="shared" si="18"/>
        <v>27.899999999999991</v>
      </c>
    </row>
    <row r="106" spans="1:31" x14ac:dyDescent="0.3">
      <c r="A106" s="1">
        <f>Sheet1!A106</f>
        <v>105</v>
      </c>
      <c r="B106" s="1">
        <f>Sheet1!E106</f>
        <v>250</v>
      </c>
      <c r="C106" s="1">
        <f>Sheet1!F106</f>
        <v>3</v>
      </c>
      <c r="D106" s="1">
        <f t="shared" si="19"/>
        <v>74226</v>
      </c>
      <c r="E106" s="1">
        <f>IF(Sheet1!G106&lt;100,ROUND(Sheet1!G106,2),ROUND(Sheet1!G106,0))</f>
        <v>0</v>
      </c>
      <c r="F106" s="1">
        <f>Sheet1!H106</f>
        <v>0</v>
      </c>
      <c r="G106" s="1">
        <f>IF(Sheet1!N106&lt;100,ROUND(Sheet1!N106,2),ROUND(Sheet1!N106,0))</f>
        <v>3626</v>
      </c>
      <c r="H106" s="1">
        <f t="shared" si="20"/>
        <v>0</v>
      </c>
      <c r="I106" s="1">
        <f>IF(Sheet1!O106&lt;100,ROUND(Sheet1!O106,3),ROUND(Sheet1!O106,0))</f>
        <v>53.938000000000002</v>
      </c>
      <c r="J106" s="1">
        <f t="shared" si="21"/>
        <v>42.39</v>
      </c>
      <c r="K106" s="1">
        <f>Sheet1!J106</f>
        <v>74226</v>
      </c>
      <c r="L106" s="1">
        <f>Sheet1!K106</f>
        <v>105690</v>
      </c>
      <c r="M106" s="1">
        <f>Sheet1!L106</f>
        <v>0</v>
      </c>
      <c r="N106" s="1">
        <f>Sheet1!M106</f>
        <v>42.39</v>
      </c>
      <c r="P106" s="1">
        <f t="shared" si="22"/>
        <v>74226</v>
      </c>
      <c r="Q106" s="1">
        <f>IF(Sheet1!I106&lt;&gt;0,Sheet1!I106,100000000)</f>
        <v>999999</v>
      </c>
      <c r="R106" s="1">
        <f>IF(Sheet1!J106&lt;&gt;0,Sheet1!J106,100000000)</f>
        <v>74226</v>
      </c>
      <c r="S106" s="1">
        <f>IF(Sheet1!K106&lt;&gt;0,Sheet1!K106,100000000)</f>
        <v>105690</v>
      </c>
      <c r="X106" s="1">
        <f>Tabela4[[#This Row],[Msol]]</f>
        <v>74226</v>
      </c>
      <c r="Y106" s="6">
        <f>IF(Tabela4[[#This Row],[T_R]]&gt;0,Tabela4[[#This Row],[GAP]],1000)</f>
        <v>1000</v>
      </c>
      <c r="Z106" s="6">
        <f>IF(Tabela4[[#This Row],[Time_H]]&gt;0,Tabela4[[#This Row],[RPD_H]],1000)</f>
        <v>0</v>
      </c>
      <c r="AA106" s="6">
        <f>IF(Tabela4[[#This Row],[Time_G]]&gt;0,Tabela4[[#This Row],[RPD_G]],1000)</f>
        <v>42.39</v>
      </c>
      <c r="AC106" s="6">
        <f t="shared" si="16"/>
        <v>150</v>
      </c>
      <c r="AD106" s="6">
        <f t="shared" si="17"/>
        <v>0</v>
      </c>
      <c r="AE106" s="6">
        <f t="shared" si="18"/>
        <v>42.390000000000015</v>
      </c>
    </row>
    <row r="107" spans="1:31" x14ac:dyDescent="0.3">
      <c r="A107" s="1">
        <f>Sheet1!A107</f>
        <v>106</v>
      </c>
      <c r="B107" s="1">
        <f>Sheet1!E107</f>
        <v>250</v>
      </c>
      <c r="C107" s="1">
        <f>Sheet1!F107</f>
        <v>3</v>
      </c>
      <c r="D107" s="1">
        <f t="shared" si="19"/>
        <v>80655</v>
      </c>
      <c r="E107" s="1">
        <f>IF(Sheet1!G107&lt;100,ROUND(Sheet1!G107,2),ROUND(Sheet1!G107,0))</f>
        <v>0</v>
      </c>
      <c r="F107" s="1">
        <f>Sheet1!H107</f>
        <v>0</v>
      </c>
      <c r="G107" s="1">
        <f>IF(Sheet1!N107&lt;100,ROUND(Sheet1!N107,2),ROUND(Sheet1!N107,0))</f>
        <v>3663</v>
      </c>
      <c r="H107" s="1">
        <f t="shared" si="20"/>
        <v>0</v>
      </c>
      <c r="I107" s="1">
        <f>IF(Sheet1!O107&lt;100,ROUND(Sheet1!O107,3),ROUND(Sheet1!O107,0))</f>
        <v>53.994999999999997</v>
      </c>
      <c r="J107" s="1">
        <f t="shared" si="21"/>
        <v>31.45</v>
      </c>
      <c r="K107" s="1">
        <f>Sheet1!J107</f>
        <v>80655</v>
      </c>
      <c r="L107" s="1">
        <f>Sheet1!K107</f>
        <v>106022</v>
      </c>
      <c r="M107" s="1">
        <f>Sheet1!L107</f>
        <v>0</v>
      </c>
      <c r="N107" s="1">
        <f>Sheet1!M107</f>
        <v>31.45</v>
      </c>
      <c r="P107" s="1">
        <f t="shared" si="22"/>
        <v>80655</v>
      </c>
      <c r="Q107" s="1">
        <f>IF(Sheet1!I107&lt;&gt;0,Sheet1!I107,100000000)</f>
        <v>999999</v>
      </c>
      <c r="R107" s="1">
        <f>IF(Sheet1!J107&lt;&gt;0,Sheet1!J107,100000000)</f>
        <v>80655</v>
      </c>
      <c r="S107" s="1">
        <f>IF(Sheet1!K107&lt;&gt;0,Sheet1!K107,100000000)</f>
        <v>106022</v>
      </c>
      <c r="X107" s="1">
        <f>Tabela4[[#This Row],[Msol]]</f>
        <v>80655</v>
      </c>
      <c r="Y107" s="6">
        <f>IF(Tabela4[[#This Row],[T_R]]&gt;0,Tabela4[[#This Row],[GAP]],1000)</f>
        <v>1000</v>
      </c>
      <c r="Z107" s="6">
        <f>IF(Tabela4[[#This Row],[Time_H]]&gt;0,Tabela4[[#This Row],[RPD_H]],1000)</f>
        <v>0</v>
      </c>
      <c r="AA107" s="6">
        <f>IF(Tabela4[[#This Row],[Time_G]]&gt;0,Tabela4[[#This Row],[RPD_G]],1000)</f>
        <v>31.45</v>
      </c>
      <c r="AC107" s="6">
        <f t="shared" si="16"/>
        <v>150</v>
      </c>
      <c r="AD107" s="6">
        <f t="shared" si="17"/>
        <v>0</v>
      </c>
      <c r="AE107" s="6">
        <f t="shared" si="18"/>
        <v>31.449999999999989</v>
      </c>
    </row>
    <row r="108" spans="1:31" x14ac:dyDescent="0.3">
      <c r="A108" s="1">
        <f>Sheet1!A108</f>
        <v>107</v>
      </c>
      <c r="B108" s="1">
        <f>Sheet1!E108</f>
        <v>250</v>
      </c>
      <c r="C108" s="1">
        <f>Sheet1!F108</f>
        <v>3</v>
      </c>
      <c r="D108" s="1">
        <f t="shared" si="19"/>
        <v>97612</v>
      </c>
      <c r="E108" s="1">
        <f>IF(Sheet1!G108&lt;100,ROUND(Sheet1!G108,2),ROUND(Sheet1!G108,0))</f>
        <v>0</v>
      </c>
      <c r="F108" s="1">
        <f>Sheet1!H108</f>
        <v>0</v>
      </c>
      <c r="G108" s="1">
        <f>IF(Sheet1!N108&lt;100,ROUND(Sheet1!N108,2),ROUND(Sheet1!N108,0))</f>
        <v>3606</v>
      </c>
      <c r="H108" s="1">
        <f t="shared" si="20"/>
        <v>0</v>
      </c>
      <c r="I108" s="1">
        <f>IF(Sheet1!O108&lt;100,ROUND(Sheet1!O108,3),ROUND(Sheet1!O108,0))</f>
        <v>53.664000000000001</v>
      </c>
      <c r="J108" s="1">
        <f t="shared" si="21"/>
        <v>29.97</v>
      </c>
      <c r="K108" s="1">
        <f>Sheet1!J108</f>
        <v>97612</v>
      </c>
      <c r="L108" s="1">
        <f>Sheet1!K108</f>
        <v>126866</v>
      </c>
      <c r="M108" s="1">
        <f>Sheet1!L108</f>
        <v>0</v>
      </c>
      <c r="N108" s="1">
        <f>Sheet1!M108</f>
        <v>29.97</v>
      </c>
      <c r="P108" s="1">
        <f t="shared" si="22"/>
        <v>97612</v>
      </c>
      <c r="Q108" s="1">
        <f>IF(Sheet1!I108&lt;&gt;0,Sheet1!I108,100000000)</f>
        <v>999999</v>
      </c>
      <c r="R108" s="1">
        <f>IF(Sheet1!J108&lt;&gt;0,Sheet1!J108,100000000)</f>
        <v>97612</v>
      </c>
      <c r="S108" s="1">
        <f>IF(Sheet1!K108&lt;&gt;0,Sheet1!K108,100000000)</f>
        <v>126866</v>
      </c>
      <c r="X108" s="1">
        <f>Tabela4[[#This Row],[Msol]]</f>
        <v>97612</v>
      </c>
      <c r="Y108" s="6">
        <f>IF(Tabela4[[#This Row],[T_R]]&gt;0,Tabela4[[#This Row],[GAP]],1000)</f>
        <v>1000</v>
      </c>
      <c r="Z108" s="6">
        <f>IF(Tabela4[[#This Row],[Time_H]]&gt;0,Tabela4[[#This Row],[RPD_H]],1000)</f>
        <v>0</v>
      </c>
      <c r="AA108" s="6">
        <f>IF(Tabela4[[#This Row],[Time_G]]&gt;0,Tabela4[[#This Row],[RPD_G]],1000)</f>
        <v>29.97</v>
      </c>
      <c r="AC108" s="6">
        <f t="shared" si="16"/>
        <v>150</v>
      </c>
      <c r="AD108" s="6">
        <f t="shared" si="17"/>
        <v>0</v>
      </c>
      <c r="AE108" s="6">
        <f t="shared" si="18"/>
        <v>29.97</v>
      </c>
    </row>
    <row r="109" spans="1:31" x14ac:dyDescent="0.3">
      <c r="A109" s="1">
        <f>Sheet1!A109</f>
        <v>108</v>
      </c>
      <c r="B109" s="1">
        <f>Sheet1!E109</f>
        <v>250</v>
      </c>
      <c r="C109" s="1">
        <f>Sheet1!F109</f>
        <v>3</v>
      </c>
      <c r="D109" s="1">
        <f t="shared" si="19"/>
        <v>79601</v>
      </c>
      <c r="E109" s="1">
        <f>IF(Sheet1!G109&lt;100,ROUND(Sheet1!G109,2),ROUND(Sheet1!G109,0))</f>
        <v>0</v>
      </c>
      <c r="F109" s="1">
        <f>Sheet1!H109</f>
        <v>0</v>
      </c>
      <c r="G109" s="1">
        <f>IF(Sheet1!N109&lt;100,ROUND(Sheet1!N109,2),ROUND(Sheet1!N109,0))</f>
        <v>3636</v>
      </c>
      <c r="H109" s="1">
        <f t="shared" si="20"/>
        <v>0</v>
      </c>
      <c r="I109" s="1">
        <f>IF(Sheet1!O109&lt;100,ROUND(Sheet1!O109,3),ROUND(Sheet1!O109,0))</f>
        <v>53.005000000000003</v>
      </c>
      <c r="J109" s="1">
        <f t="shared" si="21"/>
        <v>69.2</v>
      </c>
      <c r="K109" s="1">
        <f>Sheet1!J109</f>
        <v>79601</v>
      </c>
      <c r="L109" s="1">
        <f>Sheet1!K109</f>
        <v>134684</v>
      </c>
      <c r="M109" s="1">
        <f>Sheet1!L109</f>
        <v>0</v>
      </c>
      <c r="N109" s="1">
        <f>Sheet1!M109</f>
        <v>69.2</v>
      </c>
      <c r="P109" s="1">
        <f t="shared" si="22"/>
        <v>79601</v>
      </c>
      <c r="Q109" s="1">
        <f>IF(Sheet1!I109&lt;&gt;0,Sheet1!I109,100000000)</f>
        <v>999999</v>
      </c>
      <c r="R109" s="1">
        <f>IF(Sheet1!J109&lt;&gt;0,Sheet1!J109,100000000)</f>
        <v>79601</v>
      </c>
      <c r="S109" s="1">
        <f>IF(Sheet1!K109&lt;&gt;0,Sheet1!K109,100000000)</f>
        <v>134684</v>
      </c>
      <c r="X109" s="1">
        <f>Tabela4[[#This Row],[Msol]]</f>
        <v>79601</v>
      </c>
      <c r="Y109" s="6">
        <f>IF(Tabela4[[#This Row],[T_R]]&gt;0,Tabela4[[#This Row],[GAP]],1000)</f>
        <v>1000</v>
      </c>
      <c r="Z109" s="6">
        <f>IF(Tabela4[[#This Row],[Time_H]]&gt;0,Tabela4[[#This Row],[RPD_H]],1000)</f>
        <v>0</v>
      </c>
      <c r="AA109" s="6">
        <f>IF(Tabela4[[#This Row],[Time_G]]&gt;0,Tabela4[[#This Row],[RPD_G]],1000)</f>
        <v>69.2</v>
      </c>
      <c r="AC109" s="6">
        <f t="shared" si="16"/>
        <v>150</v>
      </c>
      <c r="AD109" s="6">
        <f t="shared" si="17"/>
        <v>0</v>
      </c>
      <c r="AE109" s="6">
        <f t="shared" si="18"/>
        <v>69.199999999999989</v>
      </c>
    </row>
    <row r="110" spans="1:31" x14ac:dyDescent="0.3">
      <c r="A110" s="1">
        <f>Sheet1!A110</f>
        <v>109</v>
      </c>
      <c r="B110" s="1">
        <f>Sheet1!E110</f>
        <v>250</v>
      </c>
      <c r="C110" s="1">
        <f>Sheet1!F110</f>
        <v>3</v>
      </c>
      <c r="D110" s="1">
        <f t="shared" si="19"/>
        <v>106342</v>
      </c>
      <c r="E110" s="1">
        <f>IF(Sheet1!G110&lt;100,ROUND(Sheet1!G110,2),ROUND(Sheet1!G110,0))</f>
        <v>0</v>
      </c>
      <c r="F110" s="1">
        <f>Sheet1!H110</f>
        <v>0</v>
      </c>
      <c r="G110" s="1">
        <f>IF(Sheet1!N110&lt;100,ROUND(Sheet1!N110,2),ROUND(Sheet1!N110,0))</f>
        <v>3622</v>
      </c>
      <c r="H110" s="1">
        <f t="shared" si="20"/>
        <v>0</v>
      </c>
      <c r="I110" s="1">
        <f>IF(Sheet1!O110&lt;100,ROUND(Sheet1!O110,3),ROUND(Sheet1!O110,0))</f>
        <v>52.887999999999998</v>
      </c>
      <c r="J110" s="1">
        <f t="shared" si="21"/>
        <v>31.22</v>
      </c>
      <c r="K110" s="1">
        <f>Sheet1!J110</f>
        <v>106342</v>
      </c>
      <c r="L110" s="1">
        <f>Sheet1!K110</f>
        <v>139547</v>
      </c>
      <c r="M110" s="1">
        <f>Sheet1!L110</f>
        <v>0</v>
      </c>
      <c r="N110" s="1">
        <f>Sheet1!M110</f>
        <v>31.22</v>
      </c>
      <c r="P110" s="1">
        <f t="shared" si="22"/>
        <v>106342</v>
      </c>
      <c r="Q110" s="1">
        <f>IF(Sheet1!I110&lt;&gt;0,Sheet1!I110,100000000)</f>
        <v>999999</v>
      </c>
      <c r="R110" s="1">
        <f>IF(Sheet1!J110&lt;&gt;0,Sheet1!J110,100000000)</f>
        <v>106342</v>
      </c>
      <c r="S110" s="1">
        <f>IF(Sheet1!K110&lt;&gt;0,Sheet1!K110,100000000)</f>
        <v>139547</v>
      </c>
      <c r="X110" s="1">
        <f>Tabela4[[#This Row],[Msol]]</f>
        <v>106342</v>
      </c>
      <c r="Y110" s="6">
        <f>IF(Tabela4[[#This Row],[T_R]]&gt;0,Tabela4[[#This Row],[GAP]],1000)</f>
        <v>1000</v>
      </c>
      <c r="Z110" s="6">
        <f>IF(Tabela4[[#This Row],[Time_H]]&gt;0,Tabela4[[#This Row],[RPD_H]],1000)</f>
        <v>0</v>
      </c>
      <c r="AA110" s="6">
        <f>IF(Tabela4[[#This Row],[Time_G]]&gt;0,Tabela4[[#This Row],[RPD_G]],1000)</f>
        <v>31.22</v>
      </c>
      <c r="AC110" s="6">
        <f t="shared" si="16"/>
        <v>150</v>
      </c>
      <c r="AD110" s="6">
        <f t="shared" si="17"/>
        <v>0</v>
      </c>
      <c r="AE110" s="6">
        <f t="shared" si="18"/>
        <v>31.22</v>
      </c>
    </row>
    <row r="111" spans="1:31" x14ac:dyDescent="0.3">
      <c r="A111" s="1">
        <f>Sheet1!A111</f>
        <v>110</v>
      </c>
      <c r="B111" s="1">
        <f>Sheet1!E111</f>
        <v>250</v>
      </c>
      <c r="C111" s="1">
        <f>Sheet1!F111</f>
        <v>3</v>
      </c>
      <c r="D111" s="1">
        <f t="shared" si="19"/>
        <v>86589</v>
      </c>
      <c r="E111" s="1">
        <f>IF(Sheet1!G111&lt;100,ROUND(Sheet1!G111,2),ROUND(Sheet1!G111,0))</f>
        <v>0</v>
      </c>
      <c r="F111" s="1">
        <f>Sheet1!H111</f>
        <v>0</v>
      </c>
      <c r="G111" s="1">
        <f>IF(Sheet1!N111&lt;100,ROUND(Sheet1!N111,2),ROUND(Sheet1!N111,0))</f>
        <v>3621</v>
      </c>
      <c r="H111" s="1">
        <f t="shared" si="20"/>
        <v>0</v>
      </c>
      <c r="I111" s="1">
        <f>IF(Sheet1!O111&lt;100,ROUND(Sheet1!O111,3),ROUND(Sheet1!O111,0))</f>
        <v>53.488</v>
      </c>
      <c r="J111" s="1">
        <f t="shared" si="21"/>
        <v>49.13</v>
      </c>
      <c r="K111" s="1">
        <f>Sheet1!J111</f>
        <v>86589</v>
      </c>
      <c r="L111" s="1">
        <f>Sheet1!K111</f>
        <v>129131</v>
      </c>
      <c r="M111" s="1">
        <f>Sheet1!L111</f>
        <v>0</v>
      </c>
      <c r="N111" s="1">
        <f>Sheet1!M111</f>
        <v>49.13</v>
      </c>
      <c r="P111" s="1">
        <f t="shared" si="22"/>
        <v>86589</v>
      </c>
      <c r="Q111" s="1">
        <f>IF(Sheet1!I111&lt;&gt;0,Sheet1!I111,100000000)</f>
        <v>999999</v>
      </c>
      <c r="R111" s="1">
        <f>IF(Sheet1!J111&lt;&gt;0,Sheet1!J111,100000000)</f>
        <v>86589</v>
      </c>
      <c r="S111" s="1">
        <f>IF(Sheet1!K111&lt;&gt;0,Sheet1!K111,100000000)</f>
        <v>129131</v>
      </c>
      <c r="X111" s="1">
        <f>Tabela4[[#This Row],[Msol]]</f>
        <v>86589</v>
      </c>
      <c r="Y111" s="6">
        <f>IF(Tabela4[[#This Row],[T_R]]&gt;0,Tabela4[[#This Row],[GAP]],1000)</f>
        <v>1000</v>
      </c>
      <c r="Z111" s="6">
        <f>IF(Tabela4[[#This Row],[Time_H]]&gt;0,Tabela4[[#This Row],[RPD_H]],1000)</f>
        <v>0</v>
      </c>
      <c r="AA111" s="6">
        <f>IF(Tabela4[[#This Row],[Time_G]]&gt;0,Tabela4[[#This Row],[RPD_G]],1000)</f>
        <v>49.13</v>
      </c>
      <c r="AC111" s="6">
        <f t="shared" si="16"/>
        <v>150</v>
      </c>
      <c r="AD111" s="6">
        <f t="shared" si="17"/>
        <v>0</v>
      </c>
      <c r="AE111" s="6">
        <f t="shared" si="18"/>
        <v>49.129999999999995</v>
      </c>
    </row>
    <row r="112" spans="1:31" x14ac:dyDescent="0.3">
      <c r="A112" s="1">
        <f>Sheet1!A112</f>
        <v>111</v>
      </c>
      <c r="B112" s="1">
        <f>Sheet1!E112</f>
        <v>500</v>
      </c>
      <c r="C112" s="1">
        <f>Sheet1!F112</f>
        <v>3</v>
      </c>
      <c r="D112" s="1">
        <f t="shared" si="19"/>
        <v>317577</v>
      </c>
      <c r="E112" s="1">
        <f>IF(Sheet1!G112&lt;100,ROUND(Sheet1!G112,2),ROUND(Sheet1!G112,0))</f>
        <v>0</v>
      </c>
      <c r="F112" s="1">
        <f>Sheet1!H112</f>
        <v>0</v>
      </c>
      <c r="G112" s="1">
        <f>IF(Sheet1!N112&lt;100,ROUND(Sheet1!N112,2),ROUND(Sheet1!N112,0))</f>
        <v>3624</v>
      </c>
      <c r="H112" s="1">
        <f t="shared" si="20"/>
        <v>0</v>
      </c>
      <c r="I112" s="1">
        <f>IF(Sheet1!O112&lt;100,ROUND(Sheet1!O112,3),ROUND(Sheet1!O112,0))</f>
        <v>604</v>
      </c>
      <c r="J112" s="1">
        <f t="shared" si="21"/>
        <v>43.18</v>
      </c>
      <c r="K112" s="1">
        <f>Sheet1!J112</f>
        <v>317577</v>
      </c>
      <c r="L112" s="1">
        <f>Sheet1!K112</f>
        <v>454696</v>
      </c>
      <c r="M112" s="1">
        <f>Sheet1!L112</f>
        <v>0</v>
      </c>
      <c r="N112" s="1">
        <f>Sheet1!M112</f>
        <v>43.18</v>
      </c>
      <c r="P112" s="1">
        <f t="shared" si="22"/>
        <v>317577</v>
      </c>
      <c r="Q112" s="1">
        <f>IF(Sheet1!I112&lt;&gt;0,Sheet1!I112,100000000)</f>
        <v>999999</v>
      </c>
      <c r="R112" s="1">
        <f>IF(Sheet1!J112&lt;&gt;0,Sheet1!J112,100000000)</f>
        <v>317577</v>
      </c>
      <c r="S112" s="1">
        <f>IF(Sheet1!K112&lt;&gt;0,Sheet1!K112,100000000)</f>
        <v>454696</v>
      </c>
      <c r="X112" s="1">
        <f>Tabela4[[#This Row],[Msol]]</f>
        <v>317577</v>
      </c>
      <c r="Y112" s="6">
        <f>IF(Tabela4[[#This Row],[T_R]]&gt;0,Tabela4[[#This Row],[GAP]],1000)</f>
        <v>1000</v>
      </c>
      <c r="Z112" s="6">
        <f>IF(Tabela4[[#This Row],[Time_H]]&gt;0,Tabela4[[#This Row],[RPD_H]],1000)</f>
        <v>0</v>
      </c>
      <c r="AA112" s="6">
        <f>IF(Tabela4[[#This Row],[Time_G]]&gt;0,Tabela4[[#This Row],[RPD_G]],1000)</f>
        <v>43.18</v>
      </c>
      <c r="AC112" s="6">
        <f t="shared" si="16"/>
        <v>150</v>
      </c>
      <c r="AD112" s="6">
        <f t="shared" si="17"/>
        <v>0</v>
      </c>
      <c r="AE112" s="6">
        <f t="shared" si="18"/>
        <v>43.180000000000007</v>
      </c>
    </row>
    <row r="113" spans="1:31" x14ac:dyDescent="0.3">
      <c r="A113" s="1">
        <f>Sheet1!A113</f>
        <v>112</v>
      </c>
      <c r="B113" s="1">
        <f>Sheet1!E113</f>
        <v>500</v>
      </c>
      <c r="C113" s="1">
        <f>Sheet1!F113</f>
        <v>3</v>
      </c>
      <c r="D113" s="1">
        <f t="shared" si="19"/>
        <v>325525</v>
      </c>
      <c r="E113" s="1">
        <f>IF(Sheet1!G113&lt;100,ROUND(Sheet1!G113,2),ROUND(Sheet1!G113,0))</f>
        <v>0</v>
      </c>
      <c r="F113" s="1">
        <f>Sheet1!H113</f>
        <v>0</v>
      </c>
      <c r="G113" s="1">
        <f>IF(Sheet1!N113&lt;100,ROUND(Sheet1!N113,2),ROUND(Sheet1!N113,0))</f>
        <v>3637</v>
      </c>
      <c r="H113" s="1">
        <f t="shared" si="20"/>
        <v>0</v>
      </c>
      <c r="I113" s="1">
        <f>IF(Sheet1!O113&lt;100,ROUND(Sheet1!O113,3),ROUND(Sheet1!O113,0))</f>
        <v>607</v>
      </c>
      <c r="J113" s="1">
        <f t="shared" si="21"/>
        <v>40.29</v>
      </c>
      <c r="K113" s="1">
        <f>Sheet1!J113</f>
        <v>325525</v>
      </c>
      <c r="L113" s="1">
        <f>Sheet1!K113</f>
        <v>456664</v>
      </c>
      <c r="M113" s="1">
        <f>Sheet1!L113</f>
        <v>0</v>
      </c>
      <c r="N113" s="1">
        <f>Sheet1!M113</f>
        <v>40.29</v>
      </c>
      <c r="P113" s="1">
        <f t="shared" si="22"/>
        <v>325525</v>
      </c>
      <c r="Q113" s="1">
        <f>IF(Sheet1!I113&lt;&gt;0,Sheet1!I113,100000000)</f>
        <v>999999</v>
      </c>
      <c r="R113" s="1">
        <f>IF(Sheet1!J113&lt;&gt;0,Sheet1!J113,100000000)</f>
        <v>325525</v>
      </c>
      <c r="S113" s="1">
        <f>IF(Sheet1!K113&lt;&gt;0,Sheet1!K113,100000000)</f>
        <v>456664</v>
      </c>
      <c r="X113" s="1">
        <f>Tabela4[[#This Row],[Msol]]</f>
        <v>325525</v>
      </c>
      <c r="Y113" s="6">
        <f>IF(Tabela4[[#This Row],[T_R]]&gt;0,Tabela4[[#This Row],[GAP]],1000)</f>
        <v>1000</v>
      </c>
      <c r="Z113" s="6">
        <f>IF(Tabela4[[#This Row],[Time_H]]&gt;0,Tabela4[[#This Row],[RPD_H]],1000)</f>
        <v>0</v>
      </c>
      <c r="AA113" s="6">
        <f>IF(Tabela4[[#This Row],[Time_G]]&gt;0,Tabela4[[#This Row],[RPD_G]],1000)</f>
        <v>40.29</v>
      </c>
      <c r="AC113" s="6">
        <f t="shared" si="16"/>
        <v>150</v>
      </c>
      <c r="AD113" s="6">
        <f t="shared" si="17"/>
        <v>0</v>
      </c>
      <c r="AE113" s="6">
        <f t="shared" si="18"/>
        <v>40.289999999999992</v>
      </c>
    </row>
    <row r="114" spans="1:31" x14ac:dyDescent="0.3">
      <c r="A114" s="1">
        <f>Sheet1!A114</f>
        <v>113</v>
      </c>
      <c r="B114" s="1">
        <f>Sheet1!E114</f>
        <v>500</v>
      </c>
      <c r="C114" s="1">
        <f>Sheet1!F114</f>
        <v>3</v>
      </c>
      <c r="D114" s="1">
        <f t="shared" si="19"/>
        <v>304004</v>
      </c>
      <c r="E114" s="1">
        <f>IF(Sheet1!G114&lt;100,ROUND(Sheet1!G114,2),ROUND(Sheet1!G114,0))</f>
        <v>0</v>
      </c>
      <c r="F114" s="1">
        <f>Sheet1!H114</f>
        <v>0</v>
      </c>
      <c r="G114" s="1">
        <f>IF(Sheet1!N114&lt;100,ROUND(Sheet1!N114,2),ROUND(Sheet1!N114,0))</f>
        <v>3634</v>
      </c>
      <c r="H114" s="1">
        <f t="shared" si="20"/>
        <v>0</v>
      </c>
      <c r="I114" s="1">
        <f>IF(Sheet1!O114&lt;100,ROUND(Sheet1!O114,3),ROUND(Sheet1!O114,0))</f>
        <v>604</v>
      </c>
      <c r="J114" s="1">
        <f t="shared" si="21"/>
        <v>44.6</v>
      </c>
      <c r="K114" s="1">
        <f>Sheet1!J114</f>
        <v>304004</v>
      </c>
      <c r="L114" s="1">
        <f>Sheet1!K114</f>
        <v>439601</v>
      </c>
      <c r="M114" s="1">
        <f>Sheet1!L114</f>
        <v>0</v>
      </c>
      <c r="N114" s="1">
        <f>Sheet1!M114</f>
        <v>44.6</v>
      </c>
      <c r="P114" s="1">
        <f t="shared" si="22"/>
        <v>304004</v>
      </c>
      <c r="Q114" s="1">
        <f>IF(Sheet1!I114&lt;&gt;0,Sheet1!I114,100000000)</f>
        <v>999999</v>
      </c>
      <c r="R114" s="1">
        <f>IF(Sheet1!J114&lt;&gt;0,Sheet1!J114,100000000)</f>
        <v>304004</v>
      </c>
      <c r="S114" s="1">
        <f>IF(Sheet1!K114&lt;&gt;0,Sheet1!K114,100000000)</f>
        <v>439601</v>
      </c>
      <c r="X114" s="1">
        <f>Tabela4[[#This Row],[Msol]]</f>
        <v>304004</v>
      </c>
      <c r="Y114" s="6">
        <f>IF(Tabela4[[#This Row],[T_R]]&gt;0,Tabela4[[#This Row],[GAP]],1000)</f>
        <v>1000</v>
      </c>
      <c r="Z114" s="6">
        <f>IF(Tabela4[[#This Row],[Time_H]]&gt;0,Tabela4[[#This Row],[RPD_H]],1000)</f>
        <v>0</v>
      </c>
      <c r="AA114" s="6">
        <f>IF(Tabela4[[#This Row],[Time_G]]&gt;0,Tabela4[[#This Row],[RPD_G]],1000)</f>
        <v>44.6</v>
      </c>
      <c r="AC114" s="6">
        <f t="shared" si="16"/>
        <v>150</v>
      </c>
      <c r="AD114" s="6">
        <f t="shared" si="17"/>
        <v>0</v>
      </c>
      <c r="AE114" s="6">
        <f t="shared" si="18"/>
        <v>44.599999999999994</v>
      </c>
    </row>
    <row r="115" spans="1:31" x14ac:dyDescent="0.3">
      <c r="A115" s="1">
        <f>Sheet1!A115</f>
        <v>114</v>
      </c>
      <c r="B115" s="1">
        <f>Sheet1!E115</f>
        <v>500</v>
      </c>
      <c r="C115" s="1">
        <f>Sheet1!F115</f>
        <v>3</v>
      </c>
      <c r="D115" s="1">
        <f t="shared" si="19"/>
        <v>335926</v>
      </c>
      <c r="E115" s="1">
        <f>IF(Sheet1!G115&lt;100,ROUND(Sheet1!G115,2),ROUND(Sheet1!G115,0))</f>
        <v>0</v>
      </c>
      <c r="F115" s="1">
        <f>Sheet1!H115</f>
        <v>0</v>
      </c>
      <c r="G115" s="1">
        <f>IF(Sheet1!N115&lt;100,ROUND(Sheet1!N115,2),ROUND(Sheet1!N115,0))</f>
        <v>3622</v>
      </c>
      <c r="H115" s="1">
        <f t="shared" si="20"/>
        <v>0</v>
      </c>
      <c r="I115" s="1">
        <f>IF(Sheet1!O115&lt;100,ROUND(Sheet1!O115,3),ROUND(Sheet1!O115,0))</f>
        <v>605</v>
      </c>
      <c r="J115" s="1">
        <f t="shared" si="21"/>
        <v>61.12</v>
      </c>
      <c r="K115" s="1">
        <f>Sheet1!J115</f>
        <v>335926</v>
      </c>
      <c r="L115" s="1">
        <f>Sheet1!K115</f>
        <v>541236</v>
      </c>
      <c r="M115" s="1">
        <f>Sheet1!L115</f>
        <v>0</v>
      </c>
      <c r="N115" s="1">
        <f>Sheet1!M115</f>
        <v>61.12</v>
      </c>
      <c r="P115" s="1">
        <f t="shared" si="22"/>
        <v>335926</v>
      </c>
      <c r="Q115" s="1">
        <f>IF(Sheet1!I115&lt;&gt;0,Sheet1!I115,100000000)</f>
        <v>999999</v>
      </c>
      <c r="R115" s="1">
        <f>IF(Sheet1!J115&lt;&gt;0,Sheet1!J115,100000000)</f>
        <v>335926</v>
      </c>
      <c r="S115" s="1">
        <f>IF(Sheet1!K115&lt;&gt;0,Sheet1!K115,100000000)</f>
        <v>541236</v>
      </c>
      <c r="X115" s="1">
        <f>Tabela4[[#This Row],[Msol]]</f>
        <v>335926</v>
      </c>
      <c r="Y115" s="6">
        <f>IF(Tabela4[[#This Row],[T_R]]&gt;0,Tabela4[[#This Row],[GAP]],1000)</f>
        <v>1000</v>
      </c>
      <c r="Z115" s="6">
        <f>IF(Tabela4[[#This Row],[Time_H]]&gt;0,Tabela4[[#This Row],[RPD_H]],1000)</f>
        <v>0</v>
      </c>
      <c r="AA115" s="6">
        <f>IF(Tabela4[[#This Row],[Time_G]]&gt;0,Tabela4[[#This Row],[RPD_G]],1000)</f>
        <v>61.12</v>
      </c>
      <c r="AC115" s="6">
        <f t="shared" si="16"/>
        <v>150</v>
      </c>
      <c r="AD115" s="6">
        <f t="shared" si="17"/>
        <v>0</v>
      </c>
      <c r="AE115" s="6">
        <f t="shared" si="18"/>
        <v>61.120000000000005</v>
      </c>
    </row>
    <row r="116" spans="1:31" x14ac:dyDescent="0.3">
      <c r="A116" s="1">
        <f>Sheet1!A116</f>
        <v>115</v>
      </c>
      <c r="B116" s="1">
        <f>Sheet1!E116</f>
        <v>500</v>
      </c>
      <c r="C116" s="1">
        <f>Sheet1!F116</f>
        <v>3</v>
      </c>
      <c r="D116" s="1">
        <f t="shared" si="19"/>
        <v>321866</v>
      </c>
      <c r="E116" s="1">
        <f>IF(Sheet1!G116&lt;100,ROUND(Sheet1!G116,2),ROUND(Sheet1!G116,0))</f>
        <v>0</v>
      </c>
      <c r="F116" s="1">
        <f>Sheet1!H116</f>
        <v>0</v>
      </c>
      <c r="G116" s="1">
        <f>IF(Sheet1!N116&lt;100,ROUND(Sheet1!N116,2),ROUND(Sheet1!N116,0))</f>
        <v>3620</v>
      </c>
      <c r="H116" s="1">
        <f t="shared" si="20"/>
        <v>0</v>
      </c>
      <c r="I116" s="1">
        <f>IF(Sheet1!O116&lt;100,ROUND(Sheet1!O116,3),ROUND(Sheet1!O116,0))</f>
        <v>602</v>
      </c>
      <c r="J116" s="1">
        <f t="shared" si="21"/>
        <v>58.79</v>
      </c>
      <c r="K116" s="1">
        <f>Sheet1!J116</f>
        <v>321866</v>
      </c>
      <c r="L116" s="1">
        <f>Sheet1!K116</f>
        <v>511100</v>
      </c>
      <c r="M116" s="1">
        <f>Sheet1!L116</f>
        <v>0</v>
      </c>
      <c r="N116" s="1">
        <f>Sheet1!M116</f>
        <v>58.79</v>
      </c>
      <c r="P116" s="1">
        <f t="shared" si="22"/>
        <v>321866</v>
      </c>
      <c r="Q116" s="1">
        <f>IF(Sheet1!I116&lt;&gt;0,Sheet1!I116,100000000)</f>
        <v>999999</v>
      </c>
      <c r="R116" s="1">
        <f>IF(Sheet1!J116&lt;&gt;0,Sheet1!J116,100000000)</f>
        <v>321866</v>
      </c>
      <c r="S116" s="1">
        <f>IF(Sheet1!K116&lt;&gt;0,Sheet1!K116,100000000)</f>
        <v>511100</v>
      </c>
      <c r="X116" s="1">
        <f>Tabela4[[#This Row],[Msol]]</f>
        <v>321866</v>
      </c>
      <c r="Y116" s="6">
        <f>IF(Tabela4[[#This Row],[T_R]]&gt;0,Tabela4[[#This Row],[GAP]],1000)</f>
        <v>1000</v>
      </c>
      <c r="Z116" s="6">
        <f>IF(Tabela4[[#This Row],[Time_H]]&gt;0,Tabela4[[#This Row],[RPD_H]],1000)</f>
        <v>0</v>
      </c>
      <c r="AA116" s="6">
        <f>IF(Tabela4[[#This Row],[Time_G]]&gt;0,Tabela4[[#This Row],[RPD_G]],1000)</f>
        <v>58.79</v>
      </c>
      <c r="AC116" s="6">
        <f t="shared" si="16"/>
        <v>150</v>
      </c>
      <c r="AD116" s="6">
        <f t="shared" si="17"/>
        <v>0</v>
      </c>
      <c r="AE116" s="6">
        <f t="shared" si="18"/>
        <v>58.789999999999992</v>
      </c>
    </row>
    <row r="117" spans="1:31" x14ac:dyDescent="0.3">
      <c r="A117" s="1">
        <f>Sheet1!A117</f>
        <v>116</v>
      </c>
      <c r="B117" s="1">
        <f>Sheet1!E117</f>
        <v>500</v>
      </c>
      <c r="C117" s="1">
        <f>Sheet1!F117</f>
        <v>3</v>
      </c>
      <c r="D117" s="1">
        <f t="shared" si="19"/>
        <v>320902</v>
      </c>
      <c r="E117" s="1">
        <f>IF(Sheet1!G117&lt;100,ROUND(Sheet1!G117,2),ROUND(Sheet1!G117,0))</f>
        <v>0</v>
      </c>
      <c r="F117" s="1">
        <f>Sheet1!H117</f>
        <v>0</v>
      </c>
      <c r="G117" s="1">
        <f>IF(Sheet1!N117&lt;100,ROUND(Sheet1!N117,2),ROUND(Sheet1!N117,0))</f>
        <v>3650</v>
      </c>
      <c r="H117" s="1">
        <f t="shared" si="20"/>
        <v>0</v>
      </c>
      <c r="I117" s="1">
        <f>IF(Sheet1!O117&lt;100,ROUND(Sheet1!O117,3),ROUND(Sheet1!O117,0))</f>
        <v>604</v>
      </c>
      <c r="J117" s="1">
        <f t="shared" si="21"/>
        <v>43.66</v>
      </c>
      <c r="K117" s="1">
        <f>Sheet1!J117</f>
        <v>320902</v>
      </c>
      <c r="L117" s="1">
        <f>Sheet1!K117</f>
        <v>461000</v>
      </c>
      <c r="M117" s="1">
        <f>Sheet1!L117</f>
        <v>0</v>
      </c>
      <c r="N117" s="1">
        <f>Sheet1!M117</f>
        <v>43.66</v>
      </c>
      <c r="P117" s="1">
        <f t="shared" si="22"/>
        <v>320902</v>
      </c>
      <c r="Q117" s="1">
        <f>IF(Sheet1!I117&lt;&gt;0,Sheet1!I117,100000000)</f>
        <v>999999</v>
      </c>
      <c r="R117" s="1">
        <f>IF(Sheet1!J117&lt;&gt;0,Sheet1!J117,100000000)</f>
        <v>320902</v>
      </c>
      <c r="S117" s="1">
        <f>IF(Sheet1!K117&lt;&gt;0,Sheet1!K117,100000000)</f>
        <v>461000</v>
      </c>
      <c r="X117" s="1">
        <f>Tabela4[[#This Row],[Msol]]</f>
        <v>320902</v>
      </c>
      <c r="Y117" s="6">
        <f>IF(Tabela4[[#This Row],[T_R]]&gt;0,Tabela4[[#This Row],[GAP]],1000)</f>
        <v>1000</v>
      </c>
      <c r="Z117" s="6">
        <f>IF(Tabela4[[#This Row],[Time_H]]&gt;0,Tabela4[[#This Row],[RPD_H]],1000)</f>
        <v>0</v>
      </c>
      <c r="AA117" s="6">
        <f>IF(Tabela4[[#This Row],[Time_G]]&gt;0,Tabela4[[#This Row],[RPD_G]],1000)</f>
        <v>43.66</v>
      </c>
      <c r="AC117" s="6">
        <f t="shared" si="16"/>
        <v>150</v>
      </c>
      <c r="AD117" s="6">
        <f t="shared" si="17"/>
        <v>0</v>
      </c>
      <c r="AE117" s="6">
        <f t="shared" si="18"/>
        <v>43.66</v>
      </c>
    </row>
    <row r="118" spans="1:31" x14ac:dyDescent="0.3">
      <c r="A118" s="1">
        <f>Sheet1!A118</f>
        <v>117</v>
      </c>
      <c r="B118" s="1">
        <f>Sheet1!E118</f>
        <v>500</v>
      </c>
      <c r="C118" s="1">
        <f>Sheet1!F118</f>
        <v>3</v>
      </c>
      <c r="D118" s="1">
        <f t="shared" si="19"/>
        <v>346822</v>
      </c>
      <c r="E118" s="1">
        <f>IF(Sheet1!G118&lt;100,ROUND(Sheet1!G118,2),ROUND(Sheet1!G118,0))</f>
        <v>0</v>
      </c>
      <c r="F118" s="1">
        <f>Sheet1!H118</f>
        <v>0</v>
      </c>
      <c r="G118" s="1">
        <f>IF(Sheet1!N118&lt;100,ROUND(Sheet1!N118,2),ROUND(Sheet1!N118,0))</f>
        <v>3620</v>
      </c>
      <c r="H118" s="1">
        <f t="shared" si="20"/>
        <v>0</v>
      </c>
      <c r="I118" s="1">
        <f>IF(Sheet1!O118&lt;100,ROUND(Sheet1!O118,3),ROUND(Sheet1!O118,0))</f>
        <v>604</v>
      </c>
      <c r="J118" s="1">
        <f t="shared" si="21"/>
        <v>32.81</v>
      </c>
      <c r="K118" s="1">
        <f>Sheet1!J118</f>
        <v>346822</v>
      </c>
      <c r="L118" s="1">
        <f>Sheet1!K118</f>
        <v>460618</v>
      </c>
      <c r="M118" s="1">
        <f>Sheet1!L118</f>
        <v>0</v>
      </c>
      <c r="N118" s="1">
        <f>Sheet1!M118</f>
        <v>32.81</v>
      </c>
      <c r="P118" s="1">
        <f t="shared" si="22"/>
        <v>346822</v>
      </c>
      <c r="Q118" s="1">
        <f>IF(Sheet1!I118&lt;&gt;0,Sheet1!I118,100000000)</f>
        <v>999999</v>
      </c>
      <c r="R118" s="1">
        <f>IF(Sheet1!J118&lt;&gt;0,Sheet1!J118,100000000)</f>
        <v>346822</v>
      </c>
      <c r="S118" s="1">
        <f>IF(Sheet1!K118&lt;&gt;0,Sheet1!K118,100000000)</f>
        <v>460618</v>
      </c>
      <c r="X118" s="1">
        <f>Tabela4[[#This Row],[Msol]]</f>
        <v>346822</v>
      </c>
      <c r="Y118" s="6">
        <f>IF(Tabela4[[#This Row],[T_R]]&gt;0,Tabela4[[#This Row],[GAP]],1000)</f>
        <v>1000</v>
      </c>
      <c r="Z118" s="6">
        <f>IF(Tabela4[[#This Row],[Time_H]]&gt;0,Tabela4[[#This Row],[RPD_H]],1000)</f>
        <v>0</v>
      </c>
      <c r="AA118" s="6">
        <f>IF(Tabela4[[#This Row],[Time_G]]&gt;0,Tabela4[[#This Row],[RPD_G]],1000)</f>
        <v>32.81</v>
      </c>
      <c r="AC118" s="6">
        <f t="shared" si="16"/>
        <v>150</v>
      </c>
      <c r="AD118" s="6">
        <f t="shared" si="17"/>
        <v>0</v>
      </c>
      <c r="AE118" s="6">
        <f t="shared" si="18"/>
        <v>32.81</v>
      </c>
    </row>
    <row r="119" spans="1:31" x14ac:dyDescent="0.3">
      <c r="A119" s="1">
        <f>Sheet1!A119</f>
        <v>118</v>
      </c>
      <c r="B119" s="1">
        <f>Sheet1!E119</f>
        <v>500</v>
      </c>
      <c r="C119" s="1">
        <f>Sheet1!F119</f>
        <v>3</v>
      </c>
      <c r="D119" s="1">
        <f t="shared" si="19"/>
        <v>308930</v>
      </c>
      <c r="E119" s="1">
        <f>IF(Sheet1!G119&lt;100,ROUND(Sheet1!G119,2),ROUND(Sheet1!G119,0))</f>
        <v>0</v>
      </c>
      <c r="F119" s="1">
        <f>Sheet1!H119</f>
        <v>0</v>
      </c>
      <c r="G119" s="1">
        <f>IF(Sheet1!N119&lt;100,ROUND(Sheet1!N119,2),ROUND(Sheet1!N119,0))</f>
        <v>3626</v>
      </c>
      <c r="H119" s="1">
        <f t="shared" si="20"/>
        <v>0</v>
      </c>
      <c r="I119" s="1">
        <f>IF(Sheet1!O119&lt;100,ROUND(Sheet1!O119,3),ROUND(Sheet1!O119,0))</f>
        <v>603</v>
      </c>
      <c r="J119" s="1">
        <f t="shared" si="21"/>
        <v>52.7</v>
      </c>
      <c r="K119" s="1">
        <f>Sheet1!J119</f>
        <v>308930</v>
      </c>
      <c r="L119" s="1">
        <f>Sheet1!K119</f>
        <v>471740</v>
      </c>
      <c r="M119" s="1">
        <f>Sheet1!L119</f>
        <v>0</v>
      </c>
      <c r="N119" s="1">
        <f>Sheet1!M119</f>
        <v>52.7</v>
      </c>
      <c r="P119" s="1">
        <f t="shared" si="22"/>
        <v>308930</v>
      </c>
      <c r="Q119" s="1">
        <f>IF(Sheet1!I119&lt;&gt;0,Sheet1!I119,100000000)</f>
        <v>999999</v>
      </c>
      <c r="R119" s="1">
        <f>IF(Sheet1!J119&lt;&gt;0,Sheet1!J119,100000000)</f>
        <v>308930</v>
      </c>
      <c r="S119" s="1">
        <f>IF(Sheet1!K119&lt;&gt;0,Sheet1!K119,100000000)</f>
        <v>471740</v>
      </c>
      <c r="X119" s="1">
        <f>Tabela4[[#This Row],[Msol]]</f>
        <v>308930</v>
      </c>
      <c r="Y119" s="6">
        <f>IF(Tabela4[[#This Row],[T_R]]&gt;0,Tabela4[[#This Row],[GAP]],1000)</f>
        <v>1000</v>
      </c>
      <c r="Z119" s="6">
        <f>IF(Tabela4[[#This Row],[Time_H]]&gt;0,Tabela4[[#This Row],[RPD_H]],1000)</f>
        <v>0</v>
      </c>
      <c r="AA119" s="6">
        <f>IF(Tabela4[[#This Row],[Time_G]]&gt;0,Tabela4[[#This Row],[RPD_G]],1000)</f>
        <v>52.7</v>
      </c>
      <c r="AC119" s="6">
        <f t="shared" si="16"/>
        <v>150</v>
      </c>
      <c r="AD119" s="6">
        <f t="shared" si="17"/>
        <v>0</v>
      </c>
      <c r="AE119" s="6">
        <f t="shared" si="18"/>
        <v>52.699999999999989</v>
      </c>
    </row>
    <row r="120" spans="1:31" x14ac:dyDescent="0.3">
      <c r="A120" s="1">
        <f>Sheet1!A120</f>
        <v>119</v>
      </c>
      <c r="B120" s="1">
        <f>Sheet1!E120</f>
        <v>500</v>
      </c>
      <c r="C120" s="1">
        <f>Sheet1!F120</f>
        <v>3</v>
      </c>
      <c r="D120" s="1">
        <f t="shared" si="19"/>
        <v>360188</v>
      </c>
      <c r="E120" s="1">
        <f>IF(Sheet1!G120&lt;100,ROUND(Sheet1!G120,2),ROUND(Sheet1!G120,0))</f>
        <v>0</v>
      </c>
      <c r="F120" s="1">
        <f>Sheet1!H120</f>
        <v>0</v>
      </c>
      <c r="G120" s="1">
        <f>IF(Sheet1!N120&lt;100,ROUND(Sheet1!N120,2),ROUND(Sheet1!N120,0))</f>
        <v>3634</v>
      </c>
      <c r="H120" s="1">
        <f t="shared" si="20"/>
        <v>0</v>
      </c>
      <c r="I120" s="1">
        <f>IF(Sheet1!O120&lt;100,ROUND(Sheet1!O120,3),ROUND(Sheet1!O120,0))</f>
        <v>604</v>
      </c>
      <c r="J120" s="1">
        <f t="shared" si="21"/>
        <v>38.090000000000003</v>
      </c>
      <c r="K120" s="1">
        <f>Sheet1!J120</f>
        <v>360188</v>
      </c>
      <c r="L120" s="1">
        <f>Sheet1!K120</f>
        <v>497385</v>
      </c>
      <c r="M120" s="1">
        <f>Sheet1!L120</f>
        <v>0</v>
      </c>
      <c r="N120" s="1">
        <f>Sheet1!M120</f>
        <v>38.090000000000003</v>
      </c>
      <c r="P120" s="1">
        <f t="shared" si="22"/>
        <v>360188</v>
      </c>
      <c r="Q120" s="1">
        <f>IF(Sheet1!I120&lt;&gt;0,Sheet1!I120,100000000)</f>
        <v>999999</v>
      </c>
      <c r="R120" s="1">
        <f>IF(Sheet1!J120&lt;&gt;0,Sheet1!J120,100000000)</f>
        <v>360188</v>
      </c>
      <c r="S120" s="1">
        <f>IF(Sheet1!K120&lt;&gt;0,Sheet1!K120,100000000)</f>
        <v>497385</v>
      </c>
      <c r="X120" s="1">
        <f>Tabela4[[#This Row],[Msol]]</f>
        <v>360188</v>
      </c>
      <c r="Y120" s="6">
        <f>IF(Tabela4[[#This Row],[T_R]]&gt;0,Tabela4[[#This Row],[GAP]],1000)</f>
        <v>1000</v>
      </c>
      <c r="Z120" s="6">
        <f>IF(Tabela4[[#This Row],[Time_H]]&gt;0,Tabela4[[#This Row],[RPD_H]],1000)</f>
        <v>0</v>
      </c>
      <c r="AA120" s="6">
        <f>IF(Tabela4[[#This Row],[Time_G]]&gt;0,Tabela4[[#This Row],[RPD_G]],1000)</f>
        <v>38.090000000000003</v>
      </c>
      <c r="AC120" s="6">
        <f t="shared" si="16"/>
        <v>150</v>
      </c>
      <c r="AD120" s="6">
        <f t="shared" si="17"/>
        <v>0</v>
      </c>
      <c r="AE120" s="6">
        <f t="shared" si="18"/>
        <v>38.090000000000003</v>
      </c>
    </row>
    <row r="121" spans="1:31" x14ac:dyDescent="0.3">
      <c r="A121" s="1">
        <f>Sheet1!A121</f>
        <v>120</v>
      </c>
      <c r="B121" s="1">
        <f>Sheet1!E121</f>
        <v>500</v>
      </c>
      <c r="C121" s="1">
        <f>Sheet1!F121</f>
        <v>3</v>
      </c>
      <c r="D121" s="1">
        <f t="shared" si="19"/>
        <v>313808</v>
      </c>
      <c r="E121" s="1">
        <f>IF(Sheet1!G121&lt;100,ROUND(Sheet1!G121,2),ROUND(Sheet1!G121,0))</f>
        <v>0</v>
      </c>
      <c r="F121" s="1">
        <f>Sheet1!H121</f>
        <v>0</v>
      </c>
      <c r="G121" s="1">
        <f>IF(Sheet1!N121&lt;100,ROUND(Sheet1!N121,2),ROUND(Sheet1!N121,0))</f>
        <v>3615</v>
      </c>
      <c r="H121" s="1">
        <f t="shared" si="20"/>
        <v>0</v>
      </c>
      <c r="I121" s="1">
        <f>IF(Sheet1!O121&lt;100,ROUND(Sheet1!O121,3),ROUND(Sheet1!O121,0))</f>
        <v>604</v>
      </c>
      <c r="J121" s="1">
        <f t="shared" si="21"/>
        <v>36.380000000000003</v>
      </c>
      <c r="K121" s="1">
        <f>Sheet1!J121</f>
        <v>313808</v>
      </c>
      <c r="L121" s="1">
        <f>Sheet1!K121</f>
        <v>427976</v>
      </c>
      <c r="M121" s="1">
        <f>Sheet1!L121</f>
        <v>0</v>
      </c>
      <c r="N121" s="1">
        <f>Sheet1!M121</f>
        <v>36.380000000000003</v>
      </c>
      <c r="P121" s="1">
        <f t="shared" si="22"/>
        <v>313808</v>
      </c>
      <c r="Q121" s="1">
        <f>IF(Sheet1!I121&lt;&gt;0,Sheet1!I121,100000000)</f>
        <v>999999</v>
      </c>
      <c r="R121" s="1">
        <f>IF(Sheet1!J121&lt;&gt;0,Sheet1!J121,100000000)</f>
        <v>313808</v>
      </c>
      <c r="S121" s="1">
        <f>IF(Sheet1!K121&lt;&gt;0,Sheet1!K121,100000000)</f>
        <v>427976</v>
      </c>
      <c r="X121" s="1">
        <f>Tabela4[[#This Row],[Msol]]</f>
        <v>313808</v>
      </c>
      <c r="Y121" s="6">
        <f>IF(Tabela4[[#This Row],[T_R]]&gt;0,Tabela4[[#This Row],[GAP]],1000)</f>
        <v>1000</v>
      </c>
      <c r="Z121" s="6">
        <f>IF(Tabela4[[#This Row],[Time_H]]&gt;0,Tabela4[[#This Row],[RPD_H]],1000)</f>
        <v>0</v>
      </c>
      <c r="AA121" s="6">
        <f>IF(Tabela4[[#This Row],[Time_G]]&gt;0,Tabela4[[#This Row],[RPD_G]],1000)</f>
        <v>36.380000000000003</v>
      </c>
      <c r="AC121" s="6">
        <f t="shared" si="16"/>
        <v>150</v>
      </c>
      <c r="AD121" s="6">
        <f t="shared" si="17"/>
        <v>0</v>
      </c>
      <c r="AE121" s="6">
        <f t="shared" si="18"/>
        <v>36.379999999999995</v>
      </c>
    </row>
    <row r="122" spans="1:31" x14ac:dyDescent="0.3">
      <c r="A122" s="1">
        <f>Sheet1!A122</f>
        <v>121</v>
      </c>
      <c r="B122" s="1">
        <f>Sheet1!E122</f>
        <v>10</v>
      </c>
      <c r="C122" s="1">
        <f>Sheet1!F122</f>
        <v>4</v>
      </c>
      <c r="D122" s="1">
        <f t="shared" si="19"/>
        <v>392</v>
      </c>
      <c r="E122" s="1">
        <f>IF(Sheet1!G122&lt;100,ROUND(Sheet1!G122,2),ROUND(Sheet1!G122,0))</f>
        <v>0.09</v>
      </c>
      <c r="F122" s="1">
        <f>Sheet1!H122</f>
        <v>0</v>
      </c>
      <c r="G122" s="1">
        <f>IF(Sheet1!N122&lt;100,ROUND(Sheet1!N122,2),ROUND(Sheet1!N122,0))</f>
        <v>0.03</v>
      </c>
      <c r="H122" s="1">
        <f t="shared" si="20"/>
        <v>63.27</v>
      </c>
      <c r="I122" s="1">
        <f>IF(Sheet1!O122&lt;100,ROUND(Sheet1!O122,3),ROUND(Sheet1!O122,0))</f>
        <v>1E-3</v>
      </c>
      <c r="J122" s="1">
        <f t="shared" si="21"/>
        <v>130.36000000000001</v>
      </c>
      <c r="K122" s="1">
        <f>Sheet1!J122</f>
        <v>640</v>
      </c>
      <c r="L122" s="1">
        <f>Sheet1!K122</f>
        <v>903</v>
      </c>
      <c r="M122" s="1">
        <f>Sheet1!L122</f>
        <v>63.27</v>
      </c>
      <c r="N122" s="1">
        <f>Sheet1!M122</f>
        <v>130</v>
      </c>
      <c r="P122" s="1">
        <f t="shared" si="22"/>
        <v>392</v>
      </c>
      <c r="Q122" s="1">
        <f>IF(Sheet1!I122&lt;&gt;0,Sheet1!I122,100000000)</f>
        <v>392</v>
      </c>
      <c r="R122" s="1">
        <f>IF(Sheet1!J122&lt;&gt;0,Sheet1!J122,100000000)</f>
        <v>640</v>
      </c>
      <c r="S122" s="1">
        <f>IF(Sheet1!K122&lt;&gt;0,Sheet1!K122,100000000)</f>
        <v>903</v>
      </c>
      <c r="X122" s="1">
        <f>Tabela4[[#This Row],[Msol]]</f>
        <v>392</v>
      </c>
      <c r="Y122" s="6">
        <f>IF(Tabela4[[#This Row],[T_R]]&gt;0,Tabela4[[#This Row],[GAP]],1000)</f>
        <v>0</v>
      </c>
      <c r="Z122" s="6">
        <f>IF(Tabela4[[#This Row],[Time_H]]&gt;0,Tabela4[[#This Row],[RPD_H]],1000)</f>
        <v>63.27</v>
      </c>
      <c r="AA122" s="6">
        <f>IF(Tabela4[[#This Row],[Time_G]]&gt;0,Tabela4[[#This Row],[RPD_G]],1000)</f>
        <v>130.36000000000001</v>
      </c>
      <c r="AC122" s="6">
        <f t="shared" si="16"/>
        <v>0</v>
      </c>
      <c r="AD122" s="6">
        <f t="shared" si="17"/>
        <v>63.27000000000001</v>
      </c>
      <c r="AE122" s="6">
        <f t="shared" si="18"/>
        <v>130.36000000000001</v>
      </c>
    </row>
    <row r="123" spans="1:31" x14ac:dyDescent="0.3">
      <c r="A123" s="1">
        <f>Sheet1!A123</f>
        <v>122</v>
      </c>
      <c r="B123" s="1">
        <f>Sheet1!E123</f>
        <v>10</v>
      </c>
      <c r="C123" s="1">
        <f>Sheet1!F123</f>
        <v>4</v>
      </c>
      <c r="D123" s="1">
        <f t="shared" si="19"/>
        <v>538</v>
      </c>
      <c r="E123" s="1">
        <f>IF(Sheet1!G123&lt;100,ROUND(Sheet1!G123,2),ROUND(Sheet1!G123,0))</f>
        <v>0.46</v>
      </c>
      <c r="F123" s="1">
        <f>Sheet1!H123</f>
        <v>0</v>
      </c>
      <c r="G123" s="1">
        <f>IF(Sheet1!N123&lt;100,ROUND(Sheet1!N123,2),ROUND(Sheet1!N123,0))</f>
        <v>0.03</v>
      </c>
      <c r="H123" s="1">
        <f t="shared" si="20"/>
        <v>38.29</v>
      </c>
      <c r="I123" s="1">
        <f>IF(Sheet1!O123&lt;100,ROUND(Sheet1!O123,3),ROUND(Sheet1!O123,0))</f>
        <v>1E-3</v>
      </c>
      <c r="J123" s="1">
        <f t="shared" si="21"/>
        <v>38.29</v>
      </c>
      <c r="K123" s="1">
        <f>Sheet1!J123</f>
        <v>744</v>
      </c>
      <c r="L123" s="1">
        <f>Sheet1!K123</f>
        <v>744</v>
      </c>
      <c r="M123" s="1">
        <f>Sheet1!L123</f>
        <v>38.29</v>
      </c>
      <c r="N123" s="1">
        <f>Sheet1!M123</f>
        <v>38.29</v>
      </c>
      <c r="P123" s="1">
        <f t="shared" si="22"/>
        <v>538</v>
      </c>
      <c r="Q123" s="1">
        <f>IF(Sheet1!I123&lt;&gt;0,Sheet1!I123,100000000)</f>
        <v>538</v>
      </c>
      <c r="R123" s="1">
        <f>IF(Sheet1!J123&lt;&gt;0,Sheet1!J123,100000000)</f>
        <v>744</v>
      </c>
      <c r="S123" s="1">
        <f>IF(Sheet1!K123&lt;&gt;0,Sheet1!K123,100000000)</f>
        <v>744</v>
      </c>
      <c r="X123" s="1">
        <f>Tabela4[[#This Row],[Msol]]</f>
        <v>538</v>
      </c>
      <c r="Y123" s="6">
        <f>IF(Tabela4[[#This Row],[T_R]]&gt;0,Tabela4[[#This Row],[GAP]],1000)</f>
        <v>0</v>
      </c>
      <c r="Z123" s="6">
        <f>IF(Tabela4[[#This Row],[Time_H]]&gt;0,Tabela4[[#This Row],[RPD_H]],1000)</f>
        <v>38.29</v>
      </c>
      <c r="AA123" s="6">
        <f>IF(Tabela4[[#This Row],[Time_G]]&gt;0,Tabela4[[#This Row],[RPD_G]],1000)</f>
        <v>38.29</v>
      </c>
      <c r="AC123" s="6">
        <f t="shared" si="16"/>
        <v>0</v>
      </c>
      <c r="AD123" s="6">
        <f t="shared" si="17"/>
        <v>38.289999999999992</v>
      </c>
      <c r="AE123" s="6">
        <f t="shared" si="18"/>
        <v>38.289999999999992</v>
      </c>
    </row>
    <row r="124" spans="1:31" x14ac:dyDescent="0.3">
      <c r="A124" s="1">
        <f>Sheet1!A124</f>
        <v>123</v>
      </c>
      <c r="B124" s="1">
        <f>Sheet1!E124</f>
        <v>10</v>
      </c>
      <c r="C124" s="1">
        <f>Sheet1!F124</f>
        <v>4</v>
      </c>
      <c r="D124" s="1">
        <f t="shared" si="19"/>
        <v>546</v>
      </c>
      <c r="E124" s="1">
        <f>IF(Sheet1!G124&lt;100,ROUND(Sheet1!G124,2),ROUND(Sheet1!G124,0))</f>
        <v>0.04</v>
      </c>
      <c r="F124" s="1">
        <f>Sheet1!H124</f>
        <v>0</v>
      </c>
      <c r="G124" s="1">
        <f>IF(Sheet1!N124&lt;100,ROUND(Sheet1!N124,2),ROUND(Sheet1!N124,0))</f>
        <v>0.04</v>
      </c>
      <c r="H124" s="1">
        <f t="shared" si="20"/>
        <v>23.99</v>
      </c>
      <c r="I124" s="1">
        <f>IF(Sheet1!O124&lt;100,ROUND(Sheet1!O124,3),ROUND(Sheet1!O124,0))</f>
        <v>1E-3</v>
      </c>
      <c r="J124" s="1">
        <f t="shared" si="21"/>
        <v>23.99</v>
      </c>
      <c r="K124" s="1">
        <f>Sheet1!J124</f>
        <v>677</v>
      </c>
      <c r="L124" s="1">
        <f>Sheet1!K124</f>
        <v>677</v>
      </c>
      <c r="M124" s="1">
        <f>Sheet1!L124</f>
        <v>23.99</v>
      </c>
      <c r="N124" s="1">
        <f>Sheet1!M124</f>
        <v>23.99</v>
      </c>
      <c r="P124" s="1">
        <f t="shared" si="22"/>
        <v>546</v>
      </c>
      <c r="Q124" s="1">
        <f>IF(Sheet1!I124&lt;&gt;0,Sheet1!I124,100000000)</f>
        <v>546</v>
      </c>
      <c r="R124" s="1">
        <f>IF(Sheet1!J124&lt;&gt;0,Sheet1!J124,100000000)</f>
        <v>677</v>
      </c>
      <c r="S124" s="1">
        <f>IF(Sheet1!K124&lt;&gt;0,Sheet1!K124,100000000)</f>
        <v>677</v>
      </c>
      <c r="X124" s="1">
        <f>Tabela4[[#This Row],[Msol]]</f>
        <v>546</v>
      </c>
      <c r="Y124" s="6">
        <f>IF(Tabela4[[#This Row],[T_R]]&gt;0,Tabela4[[#This Row],[GAP]],1000)</f>
        <v>0</v>
      </c>
      <c r="Z124" s="6">
        <f>IF(Tabela4[[#This Row],[Time_H]]&gt;0,Tabela4[[#This Row],[RPD_H]],1000)</f>
        <v>23.99</v>
      </c>
      <c r="AA124" s="6">
        <f>IF(Tabela4[[#This Row],[Time_G]]&gt;0,Tabela4[[#This Row],[RPD_G]],1000)</f>
        <v>23.99</v>
      </c>
      <c r="AC124" s="6">
        <f t="shared" si="16"/>
        <v>0</v>
      </c>
      <c r="AD124" s="6">
        <f t="shared" si="17"/>
        <v>23.990000000000009</v>
      </c>
      <c r="AE124" s="6">
        <f t="shared" si="18"/>
        <v>23.990000000000009</v>
      </c>
    </row>
    <row r="125" spans="1:31" x14ac:dyDescent="0.3">
      <c r="A125" s="1">
        <f>Sheet1!A125</f>
        <v>124</v>
      </c>
      <c r="B125" s="1">
        <f>Sheet1!E125</f>
        <v>10</v>
      </c>
      <c r="C125" s="1">
        <f>Sheet1!F125</f>
        <v>4</v>
      </c>
      <c r="D125" s="1">
        <f t="shared" si="19"/>
        <v>498</v>
      </c>
      <c r="E125" s="1">
        <f>IF(Sheet1!G125&lt;100,ROUND(Sheet1!G125,2),ROUND(Sheet1!G125,0))</f>
        <v>0.11</v>
      </c>
      <c r="F125" s="1">
        <f>Sheet1!H125</f>
        <v>0</v>
      </c>
      <c r="G125" s="1">
        <f>IF(Sheet1!N125&lt;100,ROUND(Sheet1!N125,2),ROUND(Sheet1!N125,0))</f>
        <v>0.04</v>
      </c>
      <c r="H125" s="1">
        <f t="shared" si="20"/>
        <v>20.079999999999998</v>
      </c>
      <c r="I125" s="1">
        <f>IF(Sheet1!O125&lt;100,ROUND(Sheet1!O125,3),ROUND(Sheet1!O125,0))</f>
        <v>1E-3</v>
      </c>
      <c r="J125" s="1">
        <f t="shared" si="21"/>
        <v>21.29</v>
      </c>
      <c r="K125" s="1">
        <f>Sheet1!J125</f>
        <v>598</v>
      </c>
      <c r="L125" s="1">
        <f>Sheet1!K125</f>
        <v>604</v>
      </c>
      <c r="M125" s="1">
        <f>Sheet1!L125</f>
        <v>20.079999999999998</v>
      </c>
      <c r="N125" s="1">
        <f>Sheet1!M125</f>
        <v>21.29</v>
      </c>
      <c r="P125" s="1">
        <f t="shared" si="22"/>
        <v>498</v>
      </c>
      <c r="Q125" s="1">
        <f>IF(Sheet1!I125&lt;&gt;0,Sheet1!I125,100000000)</f>
        <v>498</v>
      </c>
      <c r="R125" s="1">
        <f>IF(Sheet1!J125&lt;&gt;0,Sheet1!J125,100000000)</f>
        <v>598</v>
      </c>
      <c r="S125" s="1">
        <f>IF(Sheet1!K125&lt;&gt;0,Sheet1!K125,100000000)</f>
        <v>604</v>
      </c>
      <c r="X125" s="1">
        <f>Tabela4[[#This Row],[Msol]]</f>
        <v>498</v>
      </c>
      <c r="Y125" s="6">
        <f>IF(Tabela4[[#This Row],[T_R]]&gt;0,Tabela4[[#This Row],[GAP]],1000)</f>
        <v>0</v>
      </c>
      <c r="Z125" s="6">
        <f>IF(Tabela4[[#This Row],[Time_H]]&gt;0,Tabela4[[#This Row],[RPD_H]],1000)</f>
        <v>20.079999999999998</v>
      </c>
      <c r="AA125" s="6">
        <f>IF(Tabela4[[#This Row],[Time_G]]&gt;0,Tabela4[[#This Row],[RPD_G]],1000)</f>
        <v>21.29</v>
      </c>
      <c r="AC125" s="6">
        <f t="shared" si="16"/>
        <v>0</v>
      </c>
      <c r="AD125" s="6">
        <f t="shared" si="17"/>
        <v>20.079999999999998</v>
      </c>
      <c r="AE125" s="6">
        <f t="shared" si="18"/>
        <v>21.290000000000006</v>
      </c>
    </row>
    <row r="126" spans="1:31" x14ac:dyDescent="0.3">
      <c r="A126" s="1">
        <f>Sheet1!A126</f>
        <v>125</v>
      </c>
      <c r="B126" s="1">
        <f>Sheet1!E126</f>
        <v>10</v>
      </c>
      <c r="C126" s="1">
        <f>Sheet1!F126</f>
        <v>4</v>
      </c>
      <c r="D126" s="1">
        <f t="shared" si="19"/>
        <v>654</v>
      </c>
      <c r="E126" s="1">
        <f>IF(Sheet1!G126&lt;100,ROUND(Sheet1!G126,2),ROUND(Sheet1!G126,0))</f>
        <v>0.03</v>
      </c>
      <c r="F126" s="1">
        <f>Sheet1!H126</f>
        <v>0</v>
      </c>
      <c r="G126" s="1">
        <f>IF(Sheet1!N126&lt;100,ROUND(Sheet1!N126,2),ROUND(Sheet1!N126,0))</f>
        <v>0.03</v>
      </c>
      <c r="H126" s="1">
        <f t="shared" si="20"/>
        <v>47.71</v>
      </c>
      <c r="I126" s="1">
        <f>IF(Sheet1!O126&lt;100,ROUND(Sheet1!O126,3),ROUND(Sheet1!O126,0))</f>
        <v>1E-3</v>
      </c>
      <c r="J126" s="1">
        <f t="shared" si="21"/>
        <v>76.760000000000005</v>
      </c>
      <c r="K126" s="1">
        <f>Sheet1!J126</f>
        <v>966</v>
      </c>
      <c r="L126" s="1">
        <f>Sheet1!K126</f>
        <v>1156</v>
      </c>
      <c r="M126" s="1">
        <f>Sheet1!L126</f>
        <v>47.71</v>
      </c>
      <c r="N126" s="1">
        <f>Sheet1!M126</f>
        <v>76.760000000000005</v>
      </c>
      <c r="P126" s="1">
        <f t="shared" si="22"/>
        <v>654</v>
      </c>
      <c r="Q126" s="1">
        <f>IF(Sheet1!I126&lt;&gt;0,Sheet1!I126,100000000)</f>
        <v>654</v>
      </c>
      <c r="R126" s="1">
        <f>IF(Sheet1!J126&lt;&gt;0,Sheet1!J126,100000000)</f>
        <v>966</v>
      </c>
      <c r="S126" s="1">
        <f>IF(Sheet1!K126&lt;&gt;0,Sheet1!K126,100000000)</f>
        <v>1156</v>
      </c>
      <c r="X126" s="1">
        <f>Tabela4[[#This Row],[Msol]]</f>
        <v>654</v>
      </c>
      <c r="Y126" s="6">
        <f>IF(Tabela4[[#This Row],[T_R]]&gt;0,Tabela4[[#This Row],[GAP]],1000)</f>
        <v>0</v>
      </c>
      <c r="Z126" s="6">
        <f>IF(Tabela4[[#This Row],[Time_H]]&gt;0,Tabela4[[#This Row],[RPD_H]],1000)</f>
        <v>47.71</v>
      </c>
      <c r="AA126" s="6">
        <f>IF(Tabela4[[#This Row],[Time_G]]&gt;0,Tabela4[[#This Row],[RPD_G]],1000)</f>
        <v>76.760000000000005</v>
      </c>
      <c r="AC126" s="6">
        <f t="shared" si="16"/>
        <v>0</v>
      </c>
      <c r="AD126" s="6">
        <f t="shared" si="17"/>
        <v>47.710000000000008</v>
      </c>
      <c r="AE126" s="6">
        <f t="shared" si="18"/>
        <v>76.760000000000019</v>
      </c>
    </row>
    <row r="127" spans="1:31" x14ac:dyDescent="0.3">
      <c r="A127" s="1">
        <f>Sheet1!A127</f>
        <v>126</v>
      </c>
      <c r="B127" s="1">
        <f>Sheet1!E127</f>
        <v>10</v>
      </c>
      <c r="C127" s="1">
        <f>Sheet1!F127</f>
        <v>4</v>
      </c>
      <c r="D127" s="1">
        <f t="shared" si="19"/>
        <v>436</v>
      </c>
      <c r="E127" s="1">
        <f>IF(Sheet1!G127&lt;100,ROUND(Sheet1!G127,2),ROUND(Sheet1!G127,0))</f>
        <v>0.27</v>
      </c>
      <c r="F127" s="1">
        <f>Sheet1!H127</f>
        <v>0</v>
      </c>
      <c r="G127" s="1">
        <f>IF(Sheet1!N127&lt;100,ROUND(Sheet1!N127,2),ROUND(Sheet1!N127,0))</f>
        <v>0.03</v>
      </c>
      <c r="H127" s="1">
        <f t="shared" si="20"/>
        <v>44.95</v>
      </c>
      <c r="I127" s="1">
        <f>IF(Sheet1!O127&lt;100,ROUND(Sheet1!O127,3),ROUND(Sheet1!O127,0))</f>
        <v>1E-3</v>
      </c>
      <c r="J127" s="1">
        <f t="shared" si="21"/>
        <v>84.4</v>
      </c>
      <c r="K127" s="1">
        <f>Sheet1!J127</f>
        <v>632</v>
      </c>
      <c r="L127" s="1">
        <f>Sheet1!K127</f>
        <v>804</v>
      </c>
      <c r="M127" s="1">
        <f>Sheet1!L127</f>
        <v>44.95</v>
      </c>
      <c r="N127" s="1">
        <f>Sheet1!M127</f>
        <v>84.4</v>
      </c>
      <c r="P127" s="1">
        <f t="shared" si="22"/>
        <v>436</v>
      </c>
      <c r="Q127" s="1">
        <f>IF(Sheet1!I127&lt;&gt;0,Sheet1!I127,100000000)</f>
        <v>436</v>
      </c>
      <c r="R127" s="1">
        <f>IF(Sheet1!J127&lt;&gt;0,Sheet1!J127,100000000)</f>
        <v>632</v>
      </c>
      <c r="S127" s="1">
        <f>IF(Sheet1!K127&lt;&gt;0,Sheet1!K127,100000000)</f>
        <v>804</v>
      </c>
      <c r="X127" s="1">
        <f>Tabela4[[#This Row],[Msol]]</f>
        <v>436</v>
      </c>
      <c r="Y127" s="6">
        <f>IF(Tabela4[[#This Row],[T_R]]&gt;0,Tabela4[[#This Row],[GAP]],1000)</f>
        <v>0</v>
      </c>
      <c r="Z127" s="6">
        <f>IF(Tabela4[[#This Row],[Time_H]]&gt;0,Tabela4[[#This Row],[RPD_H]],1000)</f>
        <v>44.95</v>
      </c>
      <c r="AA127" s="6">
        <f>IF(Tabela4[[#This Row],[Time_G]]&gt;0,Tabela4[[#This Row],[RPD_G]],1000)</f>
        <v>84.4</v>
      </c>
      <c r="AC127" s="6">
        <f t="shared" si="16"/>
        <v>0</v>
      </c>
      <c r="AD127" s="6">
        <f t="shared" si="17"/>
        <v>44.949999999999989</v>
      </c>
      <c r="AE127" s="6">
        <f t="shared" si="18"/>
        <v>84.400000000000034</v>
      </c>
    </row>
    <row r="128" spans="1:31" x14ac:dyDescent="0.3">
      <c r="A128" s="1">
        <f>Sheet1!A128</f>
        <v>127</v>
      </c>
      <c r="B128" s="1">
        <f>Sheet1!E128</f>
        <v>10</v>
      </c>
      <c r="C128" s="1">
        <f>Sheet1!F128</f>
        <v>4</v>
      </c>
      <c r="D128" s="1">
        <f t="shared" si="19"/>
        <v>480</v>
      </c>
      <c r="E128" s="1">
        <f>IF(Sheet1!G128&lt;100,ROUND(Sheet1!G128,2),ROUND(Sheet1!G128,0))</f>
        <v>0.03</v>
      </c>
      <c r="F128" s="1">
        <f>Sheet1!H128</f>
        <v>0</v>
      </c>
      <c r="G128" s="1">
        <f>IF(Sheet1!N128&lt;100,ROUND(Sheet1!N128,2),ROUND(Sheet1!N128,0))</f>
        <v>0.06</v>
      </c>
      <c r="H128" s="1">
        <f t="shared" si="20"/>
        <v>13.96</v>
      </c>
      <c r="I128" s="1">
        <f>IF(Sheet1!O128&lt;100,ROUND(Sheet1!O128,3),ROUND(Sheet1!O128,0))</f>
        <v>1E-3</v>
      </c>
      <c r="J128" s="1">
        <f t="shared" si="21"/>
        <v>13.96</v>
      </c>
      <c r="K128" s="1">
        <f>Sheet1!J128</f>
        <v>547</v>
      </c>
      <c r="L128" s="1">
        <f>Sheet1!K128</f>
        <v>547</v>
      </c>
      <c r="M128" s="1">
        <f>Sheet1!L128</f>
        <v>13.96</v>
      </c>
      <c r="N128" s="1">
        <f>Sheet1!M128</f>
        <v>13.96</v>
      </c>
      <c r="P128" s="1">
        <f t="shared" si="22"/>
        <v>480</v>
      </c>
      <c r="Q128" s="1">
        <f>IF(Sheet1!I128&lt;&gt;0,Sheet1!I128,100000000)</f>
        <v>480</v>
      </c>
      <c r="R128" s="1">
        <f>IF(Sheet1!J128&lt;&gt;0,Sheet1!J128,100000000)</f>
        <v>547</v>
      </c>
      <c r="S128" s="1">
        <f>IF(Sheet1!K128&lt;&gt;0,Sheet1!K128,100000000)</f>
        <v>547</v>
      </c>
      <c r="X128" s="1">
        <f>Tabela4[[#This Row],[Msol]]</f>
        <v>480</v>
      </c>
      <c r="Y128" s="6">
        <f>IF(Tabela4[[#This Row],[T_R]]&gt;0,Tabela4[[#This Row],[GAP]],1000)</f>
        <v>0</v>
      </c>
      <c r="Z128" s="6">
        <f>IF(Tabela4[[#This Row],[Time_H]]&gt;0,Tabela4[[#This Row],[RPD_H]],1000)</f>
        <v>13.96</v>
      </c>
      <c r="AA128" s="6">
        <f>IF(Tabela4[[#This Row],[Time_G]]&gt;0,Tabela4[[#This Row],[RPD_G]],1000)</f>
        <v>13.96</v>
      </c>
      <c r="AC128" s="6">
        <f t="shared" si="16"/>
        <v>0</v>
      </c>
      <c r="AD128" s="6">
        <f t="shared" si="17"/>
        <v>13.960000000000008</v>
      </c>
      <c r="AE128" s="6">
        <f t="shared" si="18"/>
        <v>13.960000000000008</v>
      </c>
    </row>
    <row r="129" spans="1:31" x14ac:dyDescent="0.3">
      <c r="A129" s="1">
        <f>Sheet1!A129</f>
        <v>128</v>
      </c>
      <c r="B129" s="1">
        <f>Sheet1!E129</f>
        <v>10</v>
      </c>
      <c r="C129" s="1">
        <f>Sheet1!F129</f>
        <v>4</v>
      </c>
      <c r="D129" s="1">
        <f t="shared" si="19"/>
        <v>326</v>
      </c>
      <c r="E129" s="1">
        <f>IF(Sheet1!G129&lt;100,ROUND(Sheet1!G129,2),ROUND(Sheet1!G129,0))</f>
        <v>0.64</v>
      </c>
      <c r="F129" s="1">
        <f>Sheet1!H129</f>
        <v>0</v>
      </c>
      <c r="G129" s="1">
        <f>IF(Sheet1!N129&lt;100,ROUND(Sheet1!N129,2),ROUND(Sheet1!N129,0))</f>
        <v>0.05</v>
      </c>
      <c r="H129" s="1">
        <f t="shared" si="20"/>
        <v>56.44</v>
      </c>
      <c r="I129" s="1">
        <f>IF(Sheet1!O129&lt;100,ROUND(Sheet1!O129,3),ROUND(Sheet1!O129,0))</f>
        <v>1E-3</v>
      </c>
      <c r="J129" s="1">
        <f t="shared" si="21"/>
        <v>56.44</v>
      </c>
      <c r="K129" s="1">
        <f>Sheet1!J129</f>
        <v>510</v>
      </c>
      <c r="L129" s="1">
        <f>Sheet1!K129</f>
        <v>510</v>
      </c>
      <c r="M129" s="1">
        <f>Sheet1!L129</f>
        <v>56.44</v>
      </c>
      <c r="N129" s="1">
        <f>Sheet1!M129</f>
        <v>56.44</v>
      </c>
      <c r="P129" s="1">
        <f t="shared" si="22"/>
        <v>326</v>
      </c>
      <c r="Q129" s="1">
        <f>IF(Sheet1!I129&lt;&gt;0,Sheet1!I129,100000000)</f>
        <v>326</v>
      </c>
      <c r="R129" s="1">
        <f>IF(Sheet1!J129&lt;&gt;0,Sheet1!J129,100000000)</f>
        <v>510</v>
      </c>
      <c r="S129" s="1">
        <f>IF(Sheet1!K129&lt;&gt;0,Sheet1!K129,100000000)</f>
        <v>510</v>
      </c>
      <c r="X129" s="1">
        <f>Tabela4[[#This Row],[Msol]]</f>
        <v>326</v>
      </c>
      <c r="Y129" s="6">
        <f>IF(Tabela4[[#This Row],[T_R]]&gt;0,Tabela4[[#This Row],[GAP]],1000)</f>
        <v>0</v>
      </c>
      <c r="Z129" s="6">
        <f>IF(Tabela4[[#This Row],[Time_H]]&gt;0,Tabela4[[#This Row],[RPD_H]],1000)</f>
        <v>56.44</v>
      </c>
      <c r="AA129" s="6">
        <f>IF(Tabela4[[#This Row],[Time_G]]&gt;0,Tabela4[[#This Row],[RPD_G]],1000)</f>
        <v>56.44</v>
      </c>
      <c r="AC129" s="6">
        <f t="shared" si="16"/>
        <v>0</v>
      </c>
      <c r="AD129" s="6">
        <f t="shared" si="17"/>
        <v>56.44</v>
      </c>
      <c r="AE129" s="6">
        <f t="shared" si="18"/>
        <v>56.44</v>
      </c>
    </row>
    <row r="130" spans="1:31" x14ac:dyDescent="0.3">
      <c r="A130" s="1">
        <f>Sheet1!A130</f>
        <v>129</v>
      </c>
      <c r="B130" s="1">
        <f>Sheet1!E130</f>
        <v>10</v>
      </c>
      <c r="C130" s="1">
        <f>Sheet1!F130</f>
        <v>4</v>
      </c>
      <c r="D130" s="1">
        <f t="shared" ref="D130:D161" si="23">P130</f>
        <v>218</v>
      </c>
      <c r="E130" s="1">
        <f>IF(Sheet1!G130&lt;100,ROUND(Sheet1!G130,2),ROUND(Sheet1!G130,0))</f>
        <v>0.06</v>
      </c>
      <c r="F130" s="1">
        <f>Sheet1!H130</f>
        <v>0</v>
      </c>
      <c r="G130" s="1">
        <f>IF(Sheet1!N130&lt;100,ROUND(Sheet1!N130,2),ROUND(Sheet1!N130,0))</f>
        <v>0.05</v>
      </c>
      <c r="H130" s="1">
        <f t="shared" ref="H130:H161" si="24">ROUND(100*(R130-P130)/P130,2)</f>
        <v>79.819999999999993</v>
      </c>
      <c r="I130" s="1">
        <f>IF(Sheet1!O130&lt;100,ROUND(Sheet1!O130,3),ROUND(Sheet1!O130,0))</f>
        <v>1E-3</v>
      </c>
      <c r="J130" s="1">
        <f t="shared" ref="J130:J161" si="25">ROUND(100*(S130-P130)/P130,2)</f>
        <v>79.819999999999993</v>
      </c>
      <c r="K130" s="1">
        <f>Sheet1!J130</f>
        <v>392</v>
      </c>
      <c r="L130" s="1">
        <f>Sheet1!K130</f>
        <v>392</v>
      </c>
      <c r="M130" s="1">
        <f>Sheet1!L130</f>
        <v>79.819999999999993</v>
      </c>
      <c r="N130" s="1">
        <f>Sheet1!M130</f>
        <v>79.819999999999993</v>
      </c>
      <c r="P130" s="1">
        <f t="shared" ref="P130:P161" si="26">SMALL(Q130:S130,1)</f>
        <v>218</v>
      </c>
      <c r="Q130" s="1">
        <f>IF(Sheet1!I130&lt;&gt;0,Sheet1!I130,100000000)</f>
        <v>218</v>
      </c>
      <c r="R130" s="1">
        <f>IF(Sheet1!J130&lt;&gt;0,Sheet1!J130,100000000)</f>
        <v>392</v>
      </c>
      <c r="S130" s="1">
        <f>IF(Sheet1!K130&lt;&gt;0,Sheet1!K130,100000000)</f>
        <v>392</v>
      </c>
      <c r="X130" s="1">
        <f>Tabela4[[#This Row],[Msol]]</f>
        <v>218</v>
      </c>
      <c r="Y130" s="6">
        <f>IF(Tabela4[[#This Row],[T_R]]&gt;0,Tabela4[[#This Row],[GAP]],1000)</f>
        <v>0</v>
      </c>
      <c r="Z130" s="6">
        <f>IF(Tabela4[[#This Row],[Time_H]]&gt;0,Tabela4[[#This Row],[RPD_H]],1000)</f>
        <v>79.819999999999993</v>
      </c>
      <c r="AA130" s="6">
        <f>IF(Tabela4[[#This Row],[Time_G]]&gt;0,Tabela4[[#This Row],[RPD_G]],1000)</f>
        <v>79.819999999999993</v>
      </c>
      <c r="AC130" s="6">
        <f t="shared" si="16"/>
        <v>0</v>
      </c>
      <c r="AD130" s="6">
        <f t="shared" si="17"/>
        <v>79.820000000000022</v>
      </c>
      <c r="AE130" s="6">
        <f t="shared" si="18"/>
        <v>79.820000000000022</v>
      </c>
    </row>
    <row r="131" spans="1:31" x14ac:dyDescent="0.3">
      <c r="A131" s="1">
        <f>Sheet1!A131</f>
        <v>130</v>
      </c>
      <c r="B131" s="1">
        <f>Sheet1!E131</f>
        <v>10</v>
      </c>
      <c r="C131" s="1">
        <f>Sheet1!F131</f>
        <v>4</v>
      </c>
      <c r="D131" s="1">
        <f t="shared" si="23"/>
        <v>486</v>
      </c>
      <c r="E131" s="1">
        <f>IF(Sheet1!G131&lt;100,ROUND(Sheet1!G131,2),ROUND(Sheet1!G131,0))</f>
        <v>0.03</v>
      </c>
      <c r="F131" s="1">
        <f>Sheet1!H131</f>
        <v>0</v>
      </c>
      <c r="G131" s="1">
        <f>IF(Sheet1!N131&lt;100,ROUND(Sheet1!N131,2),ROUND(Sheet1!N131,0))</f>
        <v>0.03</v>
      </c>
      <c r="H131" s="1">
        <f t="shared" si="24"/>
        <v>44.03</v>
      </c>
      <c r="I131" s="1">
        <f>IF(Sheet1!O131&lt;100,ROUND(Sheet1!O131,3),ROUND(Sheet1!O131,0))</f>
        <v>1E-3</v>
      </c>
      <c r="J131" s="1">
        <f t="shared" si="25"/>
        <v>141.56</v>
      </c>
      <c r="K131" s="1">
        <f>Sheet1!J131</f>
        <v>700</v>
      </c>
      <c r="L131" s="1">
        <f>Sheet1!K131</f>
        <v>1174</v>
      </c>
      <c r="M131" s="1">
        <f>Sheet1!L131</f>
        <v>44.03</v>
      </c>
      <c r="N131" s="1">
        <f>Sheet1!M131</f>
        <v>142</v>
      </c>
      <c r="P131" s="1">
        <f t="shared" si="26"/>
        <v>486</v>
      </c>
      <c r="Q131" s="1">
        <f>IF(Sheet1!I131&lt;&gt;0,Sheet1!I131,100000000)</f>
        <v>486</v>
      </c>
      <c r="R131" s="1">
        <f>IF(Sheet1!J131&lt;&gt;0,Sheet1!J131,100000000)</f>
        <v>700</v>
      </c>
      <c r="S131" s="1">
        <f>IF(Sheet1!K131&lt;&gt;0,Sheet1!K131,100000000)</f>
        <v>1174</v>
      </c>
      <c r="X131" s="1">
        <f>Tabela4[[#This Row],[Msol]]</f>
        <v>486</v>
      </c>
      <c r="Y131" s="6">
        <f>IF(Tabela4[[#This Row],[T_R]]&gt;0,Tabela4[[#This Row],[GAP]],1000)</f>
        <v>0</v>
      </c>
      <c r="Z131" s="6">
        <f>IF(Tabela4[[#This Row],[Time_H]]&gt;0,Tabela4[[#This Row],[RPD_H]],1000)</f>
        <v>44.03</v>
      </c>
      <c r="AA131" s="6">
        <f>IF(Tabela4[[#This Row],[Time_G]]&gt;0,Tabela4[[#This Row],[RPD_G]],1000)</f>
        <v>141.56</v>
      </c>
      <c r="AC131" s="6">
        <f t="shared" ref="AC131:AC181" si="27">IF(Y131&lt;1000,($X131+$X131*Y131/100)*100/$X131 -100,150)</f>
        <v>0</v>
      </c>
      <c r="AD131" s="6">
        <f t="shared" ref="AD131:AD181" si="28">IF(Z131&lt;1000,($X131+$X131*Z131/100)*100/$X131 -100,150)</f>
        <v>44.03</v>
      </c>
      <c r="AE131" s="6">
        <f t="shared" ref="AE131:AE181" si="29">IF(AA131&lt;1000,($X131+$X131*AA131/100)*100/$X131 -100,150)</f>
        <v>141.56</v>
      </c>
    </row>
    <row r="132" spans="1:31" x14ac:dyDescent="0.3">
      <c r="A132" s="1">
        <f>Sheet1!A132</f>
        <v>131</v>
      </c>
      <c r="B132" s="1">
        <f>Sheet1!E132</f>
        <v>25</v>
      </c>
      <c r="C132" s="1">
        <f>Sheet1!F132</f>
        <v>4</v>
      </c>
      <c r="D132" s="1">
        <f t="shared" si="23"/>
        <v>2178</v>
      </c>
      <c r="E132" s="1">
        <f>IF(Sheet1!G132&lt;100,ROUND(Sheet1!G132,2),ROUND(Sheet1!G132,0))</f>
        <v>2.15</v>
      </c>
      <c r="F132" s="1">
        <f>Sheet1!H132</f>
        <v>0</v>
      </c>
      <c r="G132" s="1">
        <f>IF(Sheet1!N132&lt;100,ROUND(Sheet1!N132,2),ROUND(Sheet1!N132,0))</f>
        <v>0.76</v>
      </c>
      <c r="H132" s="1">
        <f t="shared" si="24"/>
        <v>73.739999999999995</v>
      </c>
      <c r="I132" s="1">
        <f>IF(Sheet1!O132&lt;100,ROUND(Sheet1!O132,3),ROUND(Sheet1!O132,0))</f>
        <v>1.2999999999999999E-2</v>
      </c>
      <c r="J132" s="1">
        <f t="shared" si="25"/>
        <v>125.99</v>
      </c>
      <c r="K132" s="1">
        <f>Sheet1!J132</f>
        <v>3784</v>
      </c>
      <c r="L132" s="1">
        <f>Sheet1!K132</f>
        <v>4922</v>
      </c>
      <c r="M132" s="1">
        <f>Sheet1!L132</f>
        <v>73.739999999999995</v>
      </c>
      <c r="N132" s="1">
        <f>Sheet1!M132</f>
        <v>126</v>
      </c>
      <c r="P132" s="1">
        <f t="shared" si="26"/>
        <v>2178</v>
      </c>
      <c r="Q132" s="1">
        <f>IF(Sheet1!I132&lt;&gt;0,Sheet1!I132,100000000)</f>
        <v>2178</v>
      </c>
      <c r="R132" s="1">
        <f>IF(Sheet1!J132&lt;&gt;0,Sheet1!J132,100000000)</f>
        <v>3784</v>
      </c>
      <c r="S132" s="1">
        <f>IF(Sheet1!K132&lt;&gt;0,Sheet1!K132,100000000)</f>
        <v>4922</v>
      </c>
      <c r="X132" s="1">
        <f>Tabela4[[#This Row],[Msol]]</f>
        <v>2178</v>
      </c>
      <c r="Y132" s="6">
        <f>IF(Tabela4[[#This Row],[T_R]]&gt;0,Tabela4[[#This Row],[GAP]],1000)</f>
        <v>0</v>
      </c>
      <c r="Z132" s="6">
        <f>IF(Tabela4[[#This Row],[Time_H]]&gt;0,Tabela4[[#This Row],[RPD_H]],1000)</f>
        <v>73.739999999999995</v>
      </c>
      <c r="AA132" s="6">
        <f>IF(Tabela4[[#This Row],[Time_G]]&gt;0,Tabela4[[#This Row],[RPD_G]],1000)</f>
        <v>125.99</v>
      </c>
      <c r="AC132" s="6">
        <f t="shared" si="27"/>
        <v>0</v>
      </c>
      <c r="AD132" s="6">
        <f t="shared" si="28"/>
        <v>73.740000000000009</v>
      </c>
      <c r="AE132" s="6">
        <f t="shared" si="29"/>
        <v>125.99000000000001</v>
      </c>
    </row>
    <row r="133" spans="1:31" x14ac:dyDescent="0.3">
      <c r="A133" s="1">
        <f>Sheet1!A133</f>
        <v>132</v>
      </c>
      <c r="B133" s="1">
        <f>Sheet1!E133</f>
        <v>25</v>
      </c>
      <c r="C133" s="1">
        <f>Sheet1!F133</f>
        <v>4</v>
      </c>
      <c r="D133" s="1">
        <f t="shared" si="23"/>
        <v>2026</v>
      </c>
      <c r="E133" s="1">
        <f>IF(Sheet1!G133&lt;100,ROUND(Sheet1!G133,2),ROUND(Sheet1!G133,0))</f>
        <v>13.65</v>
      </c>
      <c r="F133" s="1">
        <f>Sheet1!H133</f>
        <v>0</v>
      </c>
      <c r="G133" s="1">
        <f>IF(Sheet1!N133&lt;100,ROUND(Sheet1!N133,2),ROUND(Sheet1!N133,0))</f>
        <v>0.5</v>
      </c>
      <c r="H133" s="1">
        <f t="shared" si="24"/>
        <v>38.85</v>
      </c>
      <c r="I133" s="1">
        <f>IF(Sheet1!O133&lt;100,ROUND(Sheet1!O133,3),ROUND(Sheet1!O133,0))</f>
        <v>7.0000000000000001E-3</v>
      </c>
      <c r="J133" s="1">
        <f t="shared" si="25"/>
        <v>72.7</v>
      </c>
      <c r="K133" s="1">
        <f>Sheet1!J133</f>
        <v>2813</v>
      </c>
      <c r="L133" s="1">
        <f>Sheet1!K133</f>
        <v>3499</v>
      </c>
      <c r="M133" s="1">
        <f>Sheet1!L133</f>
        <v>38.85</v>
      </c>
      <c r="N133" s="1">
        <f>Sheet1!M133</f>
        <v>72.7</v>
      </c>
      <c r="P133" s="1">
        <f t="shared" si="26"/>
        <v>2026</v>
      </c>
      <c r="Q133" s="1">
        <f>IF(Sheet1!I133&lt;&gt;0,Sheet1!I133,100000000)</f>
        <v>2026</v>
      </c>
      <c r="R133" s="1">
        <f>IF(Sheet1!J133&lt;&gt;0,Sheet1!J133,100000000)</f>
        <v>2813</v>
      </c>
      <c r="S133" s="1">
        <f>IF(Sheet1!K133&lt;&gt;0,Sheet1!K133,100000000)</f>
        <v>3499</v>
      </c>
      <c r="X133" s="1">
        <f>Tabela4[[#This Row],[Msol]]</f>
        <v>2026</v>
      </c>
      <c r="Y133" s="6">
        <f>IF(Tabela4[[#This Row],[T_R]]&gt;0,Tabela4[[#This Row],[GAP]],1000)</f>
        <v>0</v>
      </c>
      <c r="Z133" s="6">
        <f>IF(Tabela4[[#This Row],[Time_H]]&gt;0,Tabela4[[#This Row],[RPD_H]],1000)</f>
        <v>38.85</v>
      </c>
      <c r="AA133" s="6">
        <f>IF(Tabela4[[#This Row],[Time_G]]&gt;0,Tabela4[[#This Row],[RPD_G]],1000)</f>
        <v>72.7</v>
      </c>
      <c r="AC133" s="6">
        <f t="shared" si="27"/>
        <v>0</v>
      </c>
      <c r="AD133" s="6">
        <f t="shared" si="28"/>
        <v>38.850000000000023</v>
      </c>
      <c r="AE133" s="6">
        <f t="shared" si="29"/>
        <v>72.700000000000017</v>
      </c>
    </row>
    <row r="134" spans="1:31" x14ac:dyDescent="0.3">
      <c r="A134" s="1">
        <f>Sheet1!A134</f>
        <v>133</v>
      </c>
      <c r="B134" s="1">
        <f>Sheet1!E134</f>
        <v>25</v>
      </c>
      <c r="C134" s="1">
        <f>Sheet1!F134</f>
        <v>4</v>
      </c>
      <c r="D134" s="1">
        <f t="shared" si="23"/>
        <v>1450</v>
      </c>
      <c r="E134" s="1">
        <f>IF(Sheet1!G134&lt;100,ROUND(Sheet1!G134,2),ROUND(Sheet1!G134,0))</f>
        <v>4.4800000000000004</v>
      </c>
      <c r="F134" s="1">
        <f>Sheet1!H134</f>
        <v>0</v>
      </c>
      <c r="G134" s="1">
        <f>IF(Sheet1!N134&lt;100,ROUND(Sheet1!N134,2),ROUND(Sheet1!N134,0))</f>
        <v>0.77</v>
      </c>
      <c r="H134" s="1">
        <f t="shared" si="24"/>
        <v>110.62</v>
      </c>
      <c r="I134" s="1">
        <f>IF(Sheet1!O134&lt;100,ROUND(Sheet1!O134,3),ROUND(Sheet1!O134,0))</f>
        <v>1.4E-2</v>
      </c>
      <c r="J134" s="1">
        <f t="shared" si="25"/>
        <v>150.69</v>
      </c>
      <c r="K134" s="1">
        <f>Sheet1!J134</f>
        <v>3054</v>
      </c>
      <c r="L134" s="1">
        <f>Sheet1!K134</f>
        <v>3635</v>
      </c>
      <c r="M134" s="1">
        <f>Sheet1!L134</f>
        <v>111</v>
      </c>
      <c r="N134" s="1">
        <f>Sheet1!M134</f>
        <v>151</v>
      </c>
      <c r="P134" s="1">
        <f t="shared" si="26"/>
        <v>1450</v>
      </c>
      <c r="Q134" s="1">
        <f>IF(Sheet1!I134&lt;&gt;0,Sheet1!I134,100000000)</f>
        <v>1450</v>
      </c>
      <c r="R134" s="1">
        <f>IF(Sheet1!J134&lt;&gt;0,Sheet1!J134,100000000)</f>
        <v>3054</v>
      </c>
      <c r="S134" s="1">
        <f>IF(Sheet1!K134&lt;&gt;0,Sheet1!K134,100000000)</f>
        <v>3635</v>
      </c>
      <c r="X134" s="1">
        <f>Tabela4[[#This Row],[Msol]]</f>
        <v>1450</v>
      </c>
      <c r="Y134" s="6">
        <f>IF(Tabela4[[#This Row],[T_R]]&gt;0,Tabela4[[#This Row],[GAP]],1000)</f>
        <v>0</v>
      </c>
      <c r="Z134" s="6">
        <f>IF(Tabela4[[#This Row],[Time_H]]&gt;0,Tabela4[[#This Row],[RPD_H]],1000)</f>
        <v>110.62</v>
      </c>
      <c r="AA134" s="6">
        <f>IF(Tabela4[[#This Row],[Time_G]]&gt;0,Tabela4[[#This Row],[RPD_G]],1000)</f>
        <v>150.69</v>
      </c>
      <c r="AC134" s="6">
        <f t="shared" si="27"/>
        <v>0</v>
      </c>
      <c r="AD134" s="6">
        <f t="shared" si="28"/>
        <v>110.62</v>
      </c>
      <c r="AE134" s="6">
        <f t="shared" si="29"/>
        <v>150.69</v>
      </c>
    </row>
    <row r="135" spans="1:31" x14ac:dyDescent="0.3">
      <c r="A135" s="1">
        <f>Sheet1!A135</f>
        <v>134</v>
      </c>
      <c r="B135" s="1">
        <f>Sheet1!E135</f>
        <v>25</v>
      </c>
      <c r="C135" s="1">
        <f>Sheet1!F135</f>
        <v>4</v>
      </c>
      <c r="D135" s="1">
        <f t="shared" si="23"/>
        <v>1432</v>
      </c>
      <c r="E135" s="1">
        <f>IF(Sheet1!G135&lt;100,ROUND(Sheet1!G135,2),ROUND(Sheet1!G135,0))</f>
        <v>5.32</v>
      </c>
      <c r="F135" s="1">
        <f>Sheet1!H135</f>
        <v>0</v>
      </c>
      <c r="G135" s="1">
        <f>IF(Sheet1!N135&lt;100,ROUND(Sheet1!N135,2),ROUND(Sheet1!N135,0))</f>
        <v>0.68</v>
      </c>
      <c r="H135" s="1">
        <f t="shared" si="24"/>
        <v>75.98</v>
      </c>
      <c r="I135" s="1">
        <f>IF(Sheet1!O135&lt;100,ROUND(Sheet1!O135,3),ROUND(Sheet1!O135,0))</f>
        <v>7.0000000000000001E-3</v>
      </c>
      <c r="J135" s="1">
        <f t="shared" si="25"/>
        <v>75.98</v>
      </c>
      <c r="K135" s="1">
        <f>Sheet1!J135</f>
        <v>2520</v>
      </c>
      <c r="L135" s="1">
        <f>Sheet1!K135</f>
        <v>2520</v>
      </c>
      <c r="M135" s="1">
        <f>Sheet1!L135</f>
        <v>75.98</v>
      </c>
      <c r="N135" s="1">
        <f>Sheet1!M135</f>
        <v>75.98</v>
      </c>
      <c r="P135" s="1">
        <f t="shared" si="26"/>
        <v>1432</v>
      </c>
      <c r="Q135" s="1">
        <f>IF(Sheet1!I135&lt;&gt;0,Sheet1!I135,100000000)</f>
        <v>1432</v>
      </c>
      <c r="R135" s="1">
        <f>IF(Sheet1!J135&lt;&gt;0,Sheet1!J135,100000000)</f>
        <v>2520</v>
      </c>
      <c r="S135" s="1">
        <f>IF(Sheet1!K135&lt;&gt;0,Sheet1!K135,100000000)</f>
        <v>2520</v>
      </c>
      <c r="X135" s="1">
        <f>Tabela4[[#This Row],[Msol]]</f>
        <v>1432</v>
      </c>
      <c r="Y135" s="6">
        <f>IF(Tabela4[[#This Row],[T_R]]&gt;0,Tabela4[[#This Row],[GAP]],1000)</f>
        <v>0</v>
      </c>
      <c r="Z135" s="6">
        <f>IF(Tabela4[[#This Row],[Time_H]]&gt;0,Tabela4[[#This Row],[RPD_H]],1000)</f>
        <v>75.98</v>
      </c>
      <c r="AA135" s="6">
        <f>IF(Tabela4[[#This Row],[Time_G]]&gt;0,Tabela4[[#This Row],[RPD_G]],1000)</f>
        <v>75.98</v>
      </c>
      <c r="AC135" s="6">
        <f t="shared" si="27"/>
        <v>0</v>
      </c>
      <c r="AD135" s="6">
        <f t="shared" si="28"/>
        <v>75.97999999999999</v>
      </c>
      <c r="AE135" s="6">
        <f t="shared" si="29"/>
        <v>75.97999999999999</v>
      </c>
    </row>
    <row r="136" spans="1:31" x14ac:dyDescent="0.3">
      <c r="A136" s="1">
        <f>Sheet1!A136</f>
        <v>135</v>
      </c>
      <c r="B136" s="1">
        <f>Sheet1!E136</f>
        <v>25</v>
      </c>
      <c r="C136" s="1">
        <f>Sheet1!F136</f>
        <v>4</v>
      </c>
      <c r="D136" s="1">
        <f t="shared" si="23"/>
        <v>1418</v>
      </c>
      <c r="E136" s="1">
        <f>IF(Sheet1!G136&lt;100,ROUND(Sheet1!G136,2),ROUND(Sheet1!G136,0))</f>
        <v>118</v>
      </c>
      <c r="F136" s="1">
        <f>Sheet1!H136</f>
        <v>0</v>
      </c>
      <c r="G136" s="1">
        <f>IF(Sheet1!N136&lt;100,ROUND(Sheet1!N136,2),ROUND(Sheet1!N136,0))</f>
        <v>0.56000000000000005</v>
      </c>
      <c r="H136" s="1">
        <f t="shared" si="24"/>
        <v>45.2</v>
      </c>
      <c r="I136" s="1">
        <f>IF(Sheet1!O136&lt;100,ROUND(Sheet1!O136,3),ROUND(Sheet1!O136,0))</f>
        <v>1.2E-2</v>
      </c>
      <c r="J136" s="1">
        <f t="shared" si="25"/>
        <v>102.12</v>
      </c>
      <c r="K136" s="1">
        <f>Sheet1!J136</f>
        <v>2059</v>
      </c>
      <c r="L136" s="1">
        <f>Sheet1!K136</f>
        <v>2866</v>
      </c>
      <c r="M136" s="1">
        <f>Sheet1!L136</f>
        <v>45.2</v>
      </c>
      <c r="N136" s="1">
        <f>Sheet1!M136</f>
        <v>102</v>
      </c>
      <c r="P136" s="1">
        <f t="shared" si="26"/>
        <v>1418</v>
      </c>
      <c r="Q136" s="1">
        <f>IF(Sheet1!I136&lt;&gt;0,Sheet1!I136,100000000)</f>
        <v>1418</v>
      </c>
      <c r="R136" s="1">
        <f>IF(Sheet1!J136&lt;&gt;0,Sheet1!J136,100000000)</f>
        <v>2059</v>
      </c>
      <c r="S136" s="1">
        <f>IF(Sheet1!K136&lt;&gt;0,Sheet1!K136,100000000)</f>
        <v>2866</v>
      </c>
      <c r="X136" s="1">
        <f>Tabela4[[#This Row],[Msol]]</f>
        <v>1418</v>
      </c>
      <c r="Y136" s="6">
        <f>IF(Tabela4[[#This Row],[T_R]]&gt;0,Tabela4[[#This Row],[GAP]],1000)</f>
        <v>0</v>
      </c>
      <c r="Z136" s="6">
        <f>IF(Tabela4[[#This Row],[Time_H]]&gt;0,Tabela4[[#This Row],[RPD_H]],1000)</f>
        <v>45.2</v>
      </c>
      <c r="AA136" s="6">
        <f>IF(Tabela4[[#This Row],[Time_G]]&gt;0,Tabela4[[#This Row],[RPD_G]],1000)</f>
        <v>102.12</v>
      </c>
      <c r="AC136" s="6">
        <f t="shared" si="27"/>
        <v>0</v>
      </c>
      <c r="AD136" s="6">
        <f t="shared" si="28"/>
        <v>45.200000000000017</v>
      </c>
      <c r="AE136" s="6">
        <f t="shared" si="29"/>
        <v>102.11999999999998</v>
      </c>
    </row>
    <row r="137" spans="1:31" x14ac:dyDescent="0.3">
      <c r="A137" s="1">
        <f>Sheet1!A137</f>
        <v>136</v>
      </c>
      <c r="B137" s="1">
        <f>Sheet1!E137</f>
        <v>25</v>
      </c>
      <c r="C137" s="1">
        <f>Sheet1!F137</f>
        <v>4</v>
      </c>
      <c r="D137" s="1">
        <f t="shared" si="23"/>
        <v>1412</v>
      </c>
      <c r="E137" s="1">
        <f>IF(Sheet1!G137&lt;100,ROUND(Sheet1!G137,2),ROUND(Sheet1!G137,0))</f>
        <v>4.46</v>
      </c>
      <c r="F137" s="1">
        <f>Sheet1!H137</f>
        <v>0</v>
      </c>
      <c r="G137" s="1">
        <f>IF(Sheet1!N137&lt;100,ROUND(Sheet1!N137,2),ROUND(Sheet1!N137,0))</f>
        <v>0.76</v>
      </c>
      <c r="H137" s="1">
        <f t="shared" si="24"/>
        <v>74.930000000000007</v>
      </c>
      <c r="I137" s="1">
        <f>IF(Sheet1!O137&lt;100,ROUND(Sheet1!O137,3),ROUND(Sheet1!O137,0))</f>
        <v>7.0000000000000001E-3</v>
      </c>
      <c r="J137" s="1">
        <f t="shared" si="25"/>
        <v>98.37</v>
      </c>
      <c r="K137" s="1">
        <f>Sheet1!J137</f>
        <v>2470</v>
      </c>
      <c r="L137" s="1">
        <f>Sheet1!K137</f>
        <v>2801</v>
      </c>
      <c r="M137" s="1">
        <f>Sheet1!L137</f>
        <v>74.930000000000007</v>
      </c>
      <c r="N137" s="1">
        <f>Sheet1!M137</f>
        <v>98.37</v>
      </c>
      <c r="P137" s="1">
        <f t="shared" si="26"/>
        <v>1412</v>
      </c>
      <c r="Q137" s="1">
        <f>IF(Sheet1!I137&lt;&gt;0,Sheet1!I137,100000000)</f>
        <v>1412</v>
      </c>
      <c r="R137" s="1">
        <f>IF(Sheet1!J137&lt;&gt;0,Sheet1!J137,100000000)</f>
        <v>2470</v>
      </c>
      <c r="S137" s="1">
        <f>IF(Sheet1!K137&lt;&gt;0,Sheet1!K137,100000000)</f>
        <v>2801</v>
      </c>
      <c r="X137" s="1">
        <f>Tabela4[[#This Row],[Msol]]</f>
        <v>1412</v>
      </c>
      <c r="Y137" s="6">
        <f>IF(Tabela4[[#This Row],[T_R]]&gt;0,Tabela4[[#This Row],[GAP]],1000)</f>
        <v>0</v>
      </c>
      <c r="Z137" s="6">
        <f>IF(Tabela4[[#This Row],[Time_H]]&gt;0,Tabela4[[#This Row],[RPD_H]],1000)</f>
        <v>74.930000000000007</v>
      </c>
      <c r="AA137" s="6">
        <f>IF(Tabela4[[#This Row],[Time_G]]&gt;0,Tabela4[[#This Row],[RPD_G]],1000)</f>
        <v>98.37</v>
      </c>
      <c r="AC137" s="6">
        <f t="shared" si="27"/>
        <v>0</v>
      </c>
      <c r="AD137" s="6">
        <f t="shared" si="28"/>
        <v>74.929999999999978</v>
      </c>
      <c r="AE137" s="6">
        <f t="shared" si="29"/>
        <v>98.37</v>
      </c>
    </row>
    <row r="138" spans="1:31" x14ac:dyDescent="0.3">
      <c r="A138" s="1">
        <f>Sheet1!A138</f>
        <v>137</v>
      </c>
      <c r="B138" s="1">
        <f>Sheet1!E138</f>
        <v>25</v>
      </c>
      <c r="C138" s="1">
        <f>Sheet1!F138</f>
        <v>4</v>
      </c>
      <c r="D138" s="1">
        <f t="shared" si="23"/>
        <v>2120</v>
      </c>
      <c r="E138" s="1">
        <f>IF(Sheet1!G138&lt;100,ROUND(Sheet1!G138,2),ROUND(Sheet1!G138,0))</f>
        <v>5.7</v>
      </c>
      <c r="F138" s="1">
        <f>Sheet1!H138</f>
        <v>0</v>
      </c>
      <c r="G138" s="1">
        <f>IF(Sheet1!N138&lt;100,ROUND(Sheet1!N138,2),ROUND(Sheet1!N138,0))</f>
        <v>0.51</v>
      </c>
      <c r="H138" s="1">
        <f t="shared" si="24"/>
        <v>52.5</v>
      </c>
      <c r="I138" s="1">
        <f>IF(Sheet1!O138&lt;100,ROUND(Sheet1!O138,3),ROUND(Sheet1!O138,0))</f>
        <v>1.4E-2</v>
      </c>
      <c r="J138" s="1">
        <f t="shared" si="25"/>
        <v>87.17</v>
      </c>
      <c r="K138" s="1">
        <f>Sheet1!J138</f>
        <v>3233</v>
      </c>
      <c r="L138" s="1">
        <f>Sheet1!K138</f>
        <v>3968</v>
      </c>
      <c r="M138" s="1">
        <f>Sheet1!L138</f>
        <v>52.5</v>
      </c>
      <c r="N138" s="1">
        <f>Sheet1!M138</f>
        <v>87.17</v>
      </c>
      <c r="P138" s="1">
        <f t="shared" si="26"/>
        <v>2120</v>
      </c>
      <c r="Q138" s="1">
        <f>IF(Sheet1!I138&lt;&gt;0,Sheet1!I138,100000000)</f>
        <v>2120</v>
      </c>
      <c r="R138" s="1">
        <f>IF(Sheet1!J138&lt;&gt;0,Sheet1!J138,100000000)</f>
        <v>3233</v>
      </c>
      <c r="S138" s="1">
        <f>IF(Sheet1!K138&lt;&gt;0,Sheet1!K138,100000000)</f>
        <v>3968</v>
      </c>
      <c r="X138" s="1">
        <f>Tabela4[[#This Row],[Msol]]</f>
        <v>2120</v>
      </c>
      <c r="Y138" s="6">
        <f>IF(Tabela4[[#This Row],[T_R]]&gt;0,Tabela4[[#This Row],[GAP]],1000)</f>
        <v>0</v>
      </c>
      <c r="Z138" s="6">
        <f>IF(Tabela4[[#This Row],[Time_H]]&gt;0,Tabela4[[#This Row],[RPD_H]],1000)</f>
        <v>52.5</v>
      </c>
      <c r="AA138" s="6">
        <f>IF(Tabela4[[#This Row],[Time_G]]&gt;0,Tabela4[[#This Row],[RPD_G]],1000)</f>
        <v>87.17</v>
      </c>
      <c r="AC138" s="6">
        <f t="shared" si="27"/>
        <v>0</v>
      </c>
      <c r="AD138" s="6">
        <f t="shared" si="28"/>
        <v>52.5</v>
      </c>
      <c r="AE138" s="6">
        <f t="shared" si="29"/>
        <v>87.169999999999987</v>
      </c>
    </row>
    <row r="139" spans="1:31" x14ac:dyDescent="0.3">
      <c r="A139" s="1">
        <f>Sheet1!A139</f>
        <v>138</v>
      </c>
      <c r="B139" s="1">
        <f>Sheet1!E139</f>
        <v>25</v>
      </c>
      <c r="C139" s="1">
        <f>Sheet1!F139</f>
        <v>4</v>
      </c>
      <c r="D139" s="1">
        <f t="shared" si="23"/>
        <v>1060</v>
      </c>
      <c r="E139" s="1">
        <f>IF(Sheet1!G139&lt;100,ROUND(Sheet1!G139,2),ROUND(Sheet1!G139,0))</f>
        <v>66.709999999999994</v>
      </c>
      <c r="F139" s="1">
        <f>Sheet1!H139</f>
        <v>0</v>
      </c>
      <c r="G139" s="1">
        <f>IF(Sheet1!N139&lt;100,ROUND(Sheet1!N139,2),ROUND(Sheet1!N139,0))</f>
        <v>0.77</v>
      </c>
      <c r="H139" s="1">
        <f t="shared" si="24"/>
        <v>109.15</v>
      </c>
      <c r="I139" s="1">
        <f>IF(Sheet1!O139&lt;100,ROUND(Sheet1!O139,3),ROUND(Sheet1!O139,0))</f>
        <v>1.4E-2</v>
      </c>
      <c r="J139" s="1">
        <f t="shared" si="25"/>
        <v>152.44999999999999</v>
      </c>
      <c r="K139" s="1">
        <f>Sheet1!J139</f>
        <v>2217</v>
      </c>
      <c r="L139" s="1">
        <f>Sheet1!K139</f>
        <v>2676</v>
      </c>
      <c r="M139" s="1">
        <f>Sheet1!L139</f>
        <v>109</v>
      </c>
      <c r="N139" s="1">
        <f>Sheet1!M139</f>
        <v>152</v>
      </c>
      <c r="P139" s="1">
        <f t="shared" si="26"/>
        <v>1060</v>
      </c>
      <c r="Q139" s="1">
        <f>IF(Sheet1!I139&lt;&gt;0,Sheet1!I139,100000000)</f>
        <v>1060</v>
      </c>
      <c r="R139" s="1">
        <f>IF(Sheet1!J139&lt;&gt;0,Sheet1!J139,100000000)</f>
        <v>2217</v>
      </c>
      <c r="S139" s="1">
        <f>IF(Sheet1!K139&lt;&gt;0,Sheet1!K139,100000000)</f>
        <v>2676</v>
      </c>
      <c r="X139" s="1">
        <f>Tabela4[[#This Row],[Msol]]</f>
        <v>1060</v>
      </c>
      <c r="Y139" s="6">
        <f>IF(Tabela4[[#This Row],[T_R]]&gt;0,Tabela4[[#This Row],[GAP]],1000)</f>
        <v>0</v>
      </c>
      <c r="Z139" s="6">
        <f>IF(Tabela4[[#This Row],[Time_H]]&gt;0,Tabela4[[#This Row],[RPD_H]],1000)</f>
        <v>109.15</v>
      </c>
      <c r="AA139" s="6">
        <f>IF(Tabela4[[#This Row],[Time_G]]&gt;0,Tabela4[[#This Row],[RPD_G]],1000)</f>
        <v>152.44999999999999</v>
      </c>
      <c r="AC139" s="6">
        <f t="shared" si="27"/>
        <v>0</v>
      </c>
      <c r="AD139" s="6">
        <f t="shared" si="28"/>
        <v>109.14999999999998</v>
      </c>
      <c r="AE139" s="6">
        <f t="shared" si="29"/>
        <v>152.44999999999999</v>
      </c>
    </row>
    <row r="140" spans="1:31" x14ac:dyDescent="0.3">
      <c r="A140" s="1">
        <f>Sheet1!A140</f>
        <v>139</v>
      </c>
      <c r="B140" s="1">
        <f>Sheet1!E140</f>
        <v>25</v>
      </c>
      <c r="C140" s="1">
        <f>Sheet1!F140</f>
        <v>4</v>
      </c>
      <c r="D140" s="1">
        <f t="shared" si="23"/>
        <v>1188</v>
      </c>
      <c r="E140" s="1">
        <f>IF(Sheet1!G140&lt;100,ROUND(Sheet1!G140,2),ROUND(Sheet1!G140,0))</f>
        <v>12.68</v>
      </c>
      <c r="F140" s="1">
        <f>Sheet1!H140</f>
        <v>0</v>
      </c>
      <c r="G140" s="1">
        <f>IF(Sheet1!N140&lt;100,ROUND(Sheet1!N140,2),ROUND(Sheet1!N140,0))</f>
        <v>0.8</v>
      </c>
      <c r="H140" s="1">
        <f t="shared" si="24"/>
        <v>104.21</v>
      </c>
      <c r="I140" s="1">
        <f>IF(Sheet1!O140&lt;100,ROUND(Sheet1!O140,3),ROUND(Sheet1!O140,0))</f>
        <v>7.0000000000000001E-3</v>
      </c>
      <c r="J140" s="1">
        <f t="shared" si="25"/>
        <v>109.76</v>
      </c>
      <c r="K140" s="1">
        <f>Sheet1!J140</f>
        <v>2426</v>
      </c>
      <c r="L140" s="1">
        <f>Sheet1!K140</f>
        <v>2492</v>
      </c>
      <c r="M140" s="1">
        <f>Sheet1!L140</f>
        <v>104</v>
      </c>
      <c r="N140" s="1">
        <f>Sheet1!M140</f>
        <v>110</v>
      </c>
      <c r="P140" s="1">
        <f t="shared" si="26"/>
        <v>1188</v>
      </c>
      <c r="Q140" s="1">
        <f>IF(Sheet1!I140&lt;&gt;0,Sheet1!I140,100000000)</f>
        <v>1188</v>
      </c>
      <c r="R140" s="1">
        <f>IF(Sheet1!J140&lt;&gt;0,Sheet1!J140,100000000)</f>
        <v>2426</v>
      </c>
      <c r="S140" s="1">
        <f>IF(Sheet1!K140&lt;&gt;0,Sheet1!K140,100000000)</f>
        <v>2492</v>
      </c>
      <c r="X140" s="1">
        <f>Tabela4[[#This Row],[Msol]]</f>
        <v>1188</v>
      </c>
      <c r="Y140" s="6">
        <f>IF(Tabela4[[#This Row],[T_R]]&gt;0,Tabela4[[#This Row],[GAP]],1000)</f>
        <v>0</v>
      </c>
      <c r="Z140" s="6">
        <f>IF(Tabela4[[#This Row],[Time_H]]&gt;0,Tabela4[[#This Row],[RPD_H]],1000)</f>
        <v>104.21</v>
      </c>
      <c r="AA140" s="6">
        <f>IF(Tabela4[[#This Row],[Time_G]]&gt;0,Tabela4[[#This Row],[RPD_G]],1000)</f>
        <v>109.76</v>
      </c>
      <c r="AC140" s="6">
        <f t="shared" si="27"/>
        <v>0</v>
      </c>
      <c r="AD140" s="6">
        <f t="shared" si="28"/>
        <v>104.20999999999998</v>
      </c>
      <c r="AE140" s="6">
        <f t="shared" si="29"/>
        <v>109.75999999999999</v>
      </c>
    </row>
    <row r="141" spans="1:31" x14ac:dyDescent="0.3">
      <c r="A141" s="1">
        <f>Sheet1!A141</f>
        <v>140</v>
      </c>
      <c r="B141" s="1">
        <f>Sheet1!E141</f>
        <v>25</v>
      </c>
      <c r="C141" s="1">
        <f>Sheet1!F141</f>
        <v>4</v>
      </c>
      <c r="D141" s="1">
        <f t="shared" si="23"/>
        <v>1374</v>
      </c>
      <c r="E141" s="1">
        <f>IF(Sheet1!G141&lt;100,ROUND(Sheet1!G141,2),ROUND(Sheet1!G141,0))</f>
        <v>1048</v>
      </c>
      <c r="F141" s="1">
        <f>Sheet1!H141</f>
        <v>0</v>
      </c>
      <c r="G141" s="1">
        <f>IF(Sheet1!N141&lt;100,ROUND(Sheet1!N141,2),ROUND(Sheet1!N141,0))</f>
        <v>0.72</v>
      </c>
      <c r="H141" s="1">
        <f t="shared" si="24"/>
        <v>74.89</v>
      </c>
      <c r="I141" s="1">
        <f>IF(Sheet1!O141&lt;100,ROUND(Sheet1!O141,3),ROUND(Sheet1!O141,0))</f>
        <v>1.2999999999999999E-2</v>
      </c>
      <c r="J141" s="1">
        <f t="shared" si="25"/>
        <v>121.76</v>
      </c>
      <c r="K141" s="1">
        <f>Sheet1!J141</f>
        <v>2403</v>
      </c>
      <c r="L141" s="1">
        <f>Sheet1!K141</f>
        <v>3047</v>
      </c>
      <c r="M141" s="1">
        <f>Sheet1!L141</f>
        <v>74.89</v>
      </c>
      <c r="N141" s="1">
        <f>Sheet1!M141</f>
        <v>122</v>
      </c>
      <c r="P141" s="1">
        <f t="shared" si="26"/>
        <v>1374</v>
      </c>
      <c r="Q141" s="1">
        <f>IF(Sheet1!I141&lt;&gt;0,Sheet1!I141,100000000)</f>
        <v>1374</v>
      </c>
      <c r="R141" s="1">
        <f>IF(Sheet1!J141&lt;&gt;0,Sheet1!J141,100000000)</f>
        <v>2403</v>
      </c>
      <c r="S141" s="1">
        <f>IF(Sheet1!K141&lt;&gt;0,Sheet1!K141,100000000)</f>
        <v>3047</v>
      </c>
      <c r="X141" s="1">
        <f>Tabela4[[#This Row],[Msol]]</f>
        <v>1374</v>
      </c>
      <c r="Y141" s="6">
        <f>IF(Tabela4[[#This Row],[T_R]]&gt;0,Tabela4[[#This Row],[GAP]],1000)</f>
        <v>0</v>
      </c>
      <c r="Z141" s="6">
        <f>IF(Tabela4[[#This Row],[Time_H]]&gt;0,Tabela4[[#This Row],[RPD_H]],1000)</f>
        <v>74.89</v>
      </c>
      <c r="AA141" s="6">
        <f>IF(Tabela4[[#This Row],[Time_G]]&gt;0,Tabela4[[#This Row],[RPD_G]],1000)</f>
        <v>121.76</v>
      </c>
      <c r="AC141" s="6">
        <f t="shared" si="27"/>
        <v>0</v>
      </c>
      <c r="AD141" s="6">
        <f t="shared" si="28"/>
        <v>74.889999999999958</v>
      </c>
      <c r="AE141" s="6">
        <f t="shared" si="29"/>
        <v>121.75999999999999</v>
      </c>
    </row>
    <row r="142" spans="1:31" x14ac:dyDescent="0.3">
      <c r="A142" s="1">
        <f>Sheet1!A142</f>
        <v>141</v>
      </c>
      <c r="B142" s="1">
        <f>Sheet1!E142</f>
        <v>50</v>
      </c>
      <c r="C142" s="1">
        <f>Sheet1!F142</f>
        <v>4</v>
      </c>
      <c r="D142" s="1">
        <f t="shared" si="23"/>
        <v>6148</v>
      </c>
      <c r="E142" s="1">
        <f>IF(Sheet1!G142&lt;100,ROUND(Sheet1!G142,2),ROUND(Sheet1!G142,0))</f>
        <v>0</v>
      </c>
      <c r="F142" s="1">
        <f>Sheet1!H142</f>
        <v>0</v>
      </c>
      <c r="G142" s="1">
        <f>IF(Sheet1!N142&lt;100,ROUND(Sheet1!N142,2),ROUND(Sheet1!N142,0))</f>
        <v>12.43</v>
      </c>
      <c r="H142" s="1">
        <f t="shared" si="24"/>
        <v>0</v>
      </c>
      <c r="I142" s="1">
        <f>IF(Sheet1!O142&lt;100,ROUND(Sheet1!O142,3),ROUND(Sheet1!O142,0))</f>
        <v>0.152</v>
      </c>
      <c r="J142" s="1">
        <f t="shared" si="25"/>
        <v>51.33</v>
      </c>
      <c r="K142" s="1">
        <f>Sheet1!J142</f>
        <v>6148</v>
      </c>
      <c r="L142" s="1">
        <f>Sheet1!K142</f>
        <v>9304</v>
      </c>
      <c r="M142" s="1">
        <f>Sheet1!L142</f>
        <v>0</v>
      </c>
      <c r="N142" s="1">
        <f>Sheet1!M142</f>
        <v>51.33</v>
      </c>
      <c r="P142" s="1">
        <f t="shared" si="26"/>
        <v>6148</v>
      </c>
      <c r="Q142" s="1">
        <f>IF(Sheet1!I142&lt;&gt;0,Sheet1!I142,100000000)</f>
        <v>999999</v>
      </c>
      <c r="R142" s="1">
        <f>IF(Sheet1!J142&lt;&gt;0,Sheet1!J142,100000000)</f>
        <v>6148</v>
      </c>
      <c r="S142" s="1">
        <f>IF(Sheet1!K142&lt;&gt;0,Sheet1!K142,100000000)</f>
        <v>9304</v>
      </c>
      <c r="X142" s="1">
        <f>Tabela4[[#This Row],[Msol]]</f>
        <v>6148</v>
      </c>
      <c r="Y142" s="6">
        <f>IF(Tabela4[[#This Row],[T_R]]&gt;0,Tabela4[[#This Row],[GAP]],1000)</f>
        <v>1000</v>
      </c>
      <c r="Z142" s="6">
        <f>IF(Tabela4[[#This Row],[Time_H]]&gt;0,Tabela4[[#This Row],[RPD_H]],1000)</f>
        <v>0</v>
      </c>
      <c r="AA142" s="6">
        <f>IF(Tabela4[[#This Row],[Time_G]]&gt;0,Tabela4[[#This Row],[RPD_G]],1000)</f>
        <v>51.33</v>
      </c>
      <c r="AC142" s="6">
        <f t="shared" si="27"/>
        <v>150</v>
      </c>
      <c r="AD142" s="6">
        <f t="shared" si="28"/>
        <v>0</v>
      </c>
      <c r="AE142" s="6">
        <f t="shared" si="29"/>
        <v>51.329999999999984</v>
      </c>
    </row>
    <row r="143" spans="1:31" x14ac:dyDescent="0.3">
      <c r="A143" s="1">
        <f>Sheet1!A143</f>
        <v>142</v>
      </c>
      <c r="B143" s="1">
        <f>Sheet1!E143</f>
        <v>50</v>
      </c>
      <c r="C143" s="1">
        <f>Sheet1!F143</f>
        <v>4</v>
      </c>
      <c r="D143" s="1">
        <f t="shared" si="23"/>
        <v>5916</v>
      </c>
      <c r="E143" s="1">
        <f>IF(Sheet1!G143&lt;100,ROUND(Sheet1!G143,2),ROUND(Sheet1!G143,0))</f>
        <v>0</v>
      </c>
      <c r="F143" s="1">
        <f>Sheet1!H143</f>
        <v>0</v>
      </c>
      <c r="G143" s="1">
        <f>IF(Sheet1!N143&lt;100,ROUND(Sheet1!N143,2),ROUND(Sheet1!N143,0))</f>
        <v>12.77</v>
      </c>
      <c r="H143" s="1">
        <f t="shared" si="24"/>
        <v>0</v>
      </c>
      <c r="I143" s="1">
        <f>IF(Sheet1!O143&lt;100,ROUND(Sheet1!O143,3),ROUND(Sheet1!O143,0))</f>
        <v>0.16</v>
      </c>
      <c r="J143" s="1">
        <f t="shared" si="25"/>
        <v>30.97</v>
      </c>
      <c r="K143" s="1">
        <f>Sheet1!J143</f>
        <v>5916</v>
      </c>
      <c r="L143" s="1">
        <f>Sheet1!K143</f>
        <v>7748</v>
      </c>
      <c r="M143" s="1">
        <f>Sheet1!L143</f>
        <v>0</v>
      </c>
      <c r="N143" s="1">
        <f>Sheet1!M143</f>
        <v>30.97</v>
      </c>
      <c r="P143" s="1">
        <f t="shared" si="26"/>
        <v>5916</v>
      </c>
      <c r="Q143" s="1">
        <f>IF(Sheet1!I143&lt;&gt;0,Sheet1!I143,100000000)</f>
        <v>999999</v>
      </c>
      <c r="R143" s="1">
        <f>IF(Sheet1!J143&lt;&gt;0,Sheet1!J143,100000000)</f>
        <v>5916</v>
      </c>
      <c r="S143" s="1">
        <f>IF(Sheet1!K143&lt;&gt;0,Sheet1!K143,100000000)</f>
        <v>7748</v>
      </c>
      <c r="X143" s="1">
        <f>Tabela4[[#This Row],[Msol]]</f>
        <v>5916</v>
      </c>
      <c r="Y143" s="6">
        <f>IF(Tabela4[[#This Row],[T_R]]&gt;0,Tabela4[[#This Row],[GAP]],1000)</f>
        <v>1000</v>
      </c>
      <c r="Z143" s="6">
        <f>IF(Tabela4[[#This Row],[Time_H]]&gt;0,Tabela4[[#This Row],[RPD_H]],1000)</f>
        <v>0</v>
      </c>
      <c r="AA143" s="6">
        <f>IF(Tabela4[[#This Row],[Time_G]]&gt;0,Tabela4[[#This Row],[RPD_G]],1000)</f>
        <v>30.97</v>
      </c>
      <c r="AC143" s="6">
        <f t="shared" si="27"/>
        <v>150</v>
      </c>
      <c r="AD143" s="6">
        <f t="shared" si="28"/>
        <v>0</v>
      </c>
      <c r="AE143" s="6">
        <f t="shared" si="29"/>
        <v>30.97</v>
      </c>
    </row>
    <row r="144" spans="1:31" x14ac:dyDescent="0.3">
      <c r="A144" s="1">
        <f>Sheet1!A144</f>
        <v>143</v>
      </c>
      <c r="B144" s="1">
        <f>Sheet1!E144</f>
        <v>50</v>
      </c>
      <c r="C144" s="1">
        <f>Sheet1!F144</f>
        <v>4</v>
      </c>
      <c r="D144" s="1">
        <f t="shared" si="23"/>
        <v>7059</v>
      </c>
      <c r="E144" s="1">
        <f>IF(Sheet1!G144&lt;100,ROUND(Sheet1!G144,2),ROUND(Sheet1!G144,0))</f>
        <v>0</v>
      </c>
      <c r="F144" s="1">
        <f>Sheet1!H144</f>
        <v>0</v>
      </c>
      <c r="G144" s="1">
        <f>IF(Sheet1!N144&lt;100,ROUND(Sheet1!N144,2),ROUND(Sheet1!N144,0))</f>
        <v>13.36</v>
      </c>
      <c r="H144" s="1">
        <f t="shared" si="24"/>
        <v>0.96</v>
      </c>
      <c r="I144" s="1">
        <f>IF(Sheet1!O144&lt;100,ROUND(Sheet1!O144,3),ROUND(Sheet1!O144,0))</f>
        <v>0.157</v>
      </c>
      <c r="J144" s="1">
        <f t="shared" si="25"/>
        <v>0</v>
      </c>
      <c r="K144" s="1">
        <f>Sheet1!J144</f>
        <v>7127</v>
      </c>
      <c r="L144" s="1">
        <f>Sheet1!K144</f>
        <v>7059</v>
      </c>
      <c r="M144" s="1">
        <f>Sheet1!L144</f>
        <v>0.96</v>
      </c>
      <c r="N144" s="1">
        <f>Sheet1!M144</f>
        <v>0</v>
      </c>
      <c r="P144" s="1">
        <f t="shared" si="26"/>
        <v>7059</v>
      </c>
      <c r="Q144" s="1">
        <f>IF(Sheet1!I144&lt;&gt;0,Sheet1!I144,100000000)</f>
        <v>999999</v>
      </c>
      <c r="R144" s="1">
        <f>IF(Sheet1!J144&lt;&gt;0,Sheet1!J144,100000000)</f>
        <v>7127</v>
      </c>
      <c r="S144" s="1">
        <f>IF(Sheet1!K144&lt;&gt;0,Sheet1!K144,100000000)</f>
        <v>7059</v>
      </c>
      <c r="X144" s="1">
        <f>Tabela4[[#This Row],[Msol]]</f>
        <v>7059</v>
      </c>
      <c r="Y144" s="6">
        <f>IF(Tabela4[[#This Row],[T_R]]&gt;0,Tabela4[[#This Row],[GAP]],1000)</f>
        <v>1000</v>
      </c>
      <c r="Z144" s="6">
        <f>IF(Tabela4[[#This Row],[Time_H]]&gt;0,Tabela4[[#This Row],[RPD_H]],1000)</f>
        <v>0.96</v>
      </c>
      <c r="AA144" s="6">
        <f>IF(Tabela4[[#This Row],[Time_G]]&gt;0,Tabela4[[#This Row],[RPD_G]],1000)</f>
        <v>0</v>
      </c>
      <c r="AC144" s="6">
        <f t="shared" si="27"/>
        <v>150</v>
      </c>
      <c r="AD144" s="6">
        <f t="shared" si="28"/>
        <v>0.96000000000000796</v>
      </c>
      <c r="AE144" s="6">
        <f t="shared" si="29"/>
        <v>0</v>
      </c>
    </row>
    <row r="145" spans="1:31" x14ac:dyDescent="0.3">
      <c r="A145" s="1">
        <f>Sheet1!A145</f>
        <v>144</v>
      </c>
      <c r="B145" s="1">
        <f>Sheet1!E145</f>
        <v>50</v>
      </c>
      <c r="C145" s="1">
        <f>Sheet1!F145</f>
        <v>4</v>
      </c>
      <c r="D145" s="1">
        <f t="shared" si="23"/>
        <v>6493</v>
      </c>
      <c r="E145" s="1">
        <f>IF(Sheet1!G145&lt;100,ROUND(Sheet1!G145,2),ROUND(Sheet1!G145,0))</f>
        <v>0</v>
      </c>
      <c r="F145" s="1">
        <f>Sheet1!H145</f>
        <v>0</v>
      </c>
      <c r="G145" s="1">
        <f>IF(Sheet1!N145&lt;100,ROUND(Sheet1!N145,2),ROUND(Sheet1!N145,0))</f>
        <v>12.79</v>
      </c>
      <c r="H145" s="1">
        <f t="shared" si="24"/>
        <v>0</v>
      </c>
      <c r="I145" s="1">
        <f>IF(Sheet1!O145&lt;100,ROUND(Sheet1!O145,3),ROUND(Sheet1!O145,0))</f>
        <v>0.158</v>
      </c>
      <c r="J145" s="1">
        <f t="shared" si="25"/>
        <v>20.65</v>
      </c>
      <c r="K145" s="1">
        <f>Sheet1!J145</f>
        <v>6493</v>
      </c>
      <c r="L145" s="1">
        <f>Sheet1!K145</f>
        <v>7834</v>
      </c>
      <c r="M145" s="1">
        <f>Sheet1!L145</f>
        <v>0</v>
      </c>
      <c r="N145" s="1">
        <f>Sheet1!M145</f>
        <v>20.65</v>
      </c>
      <c r="P145" s="1">
        <f t="shared" si="26"/>
        <v>6493</v>
      </c>
      <c r="Q145" s="1">
        <f>IF(Sheet1!I145&lt;&gt;0,Sheet1!I145,100000000)</f>
        <v>999999</v>
      </c>
      <c r="R145" s="1">
        <f>IF(Sheet1!J145&lt;&gt;0,Sheet1!J145,100000000)</f>
        <v>6493</v>
      </c>
      <c r="S145" s="1">
        <f>IF(Sheet1!K145&lt;&gt;0,Sheet1!K145,100000000)</f>
        <v>7834</v>
      </c>
      <c r="X145" s="1">
        <f>Tabela4[[#This Row],[Msol]]</f>
        <v>6493</v>
      </c>
      <c r="Y145" s="6">
        <f>IF(Tabela4[[#This Row],[T_R]]&gt;0,Tabela4[[#This Row],[GAP]],1000)</f>
        <v>1000</v>
      </c>
      <c r="Z145" s="6">
        <f>IF(Tabela4[[#This Row],[Time_H]]&gt;0,Tabela4[[#This Row],[RPD_H]],1000)</f>
        <v>0</v>
      </c>
      <c r="AA145" s="6">
        <f>IF(Tabela4[[#This Row],[Time_G]]&gt;0,Tabela4[[#This Row],[RPD_G]],1000)</f>
        <v>20.65</v>
      </c>
      <c r="AC145" s="6">
        <f t="shared" si="27"/>
        <v>150</v>
      </c>
      <c r="AD145" s="6">
        <f t="shared" si="28"/>
        <v>0</v>
      </c>
      <c r="AE145" s="6">
        <f t="shared" si="29"/>
        <v>20.650000000000006</v>
      </c>
    </row>
    <row r="146" spans="1:31" x14ac:dyDescent="0.3">
      <c r="A146" s="1">
        <f>Sheet1!A146</f>
        <v>145</v>
      </c>
      <c r="B146" s="1">
        <f>Sheet1!E146</f>
        <v>50</v>
      </c>
      <c r="C146" s="1">
        <f>Sheet1!F146</f>
        <v>4</v>
      </c>
      <c r="D146" s="1">
        <f t="shared" si="23"/>
        <v>7113</v>
      </c>
      <c r="E146" s="1">
        <f>IF(Sheet1!G146&lt;100,ROUND(Sheet1!G146,2),ROUND(Sheet1!G146,0))</f>
        <v>0</v>
      </c>
      <c r="F146" s="1">
        <f>Sheet1!H146</f>
        <v>0</v>
      </c>
      <c r="G146" s="1">
        <f>IF(Sheet1!N146&lt;100,ROUND(Sheet1!N146,2),ROUND(Sheet1!N146,0))</f>
        <v>13.02</v>
      </c>
      <c r="H146" s="1">
        <f t="shared" si="24"/>
        <v>0</v>
      </c>
      <c r="I146" s="1">
        <f>IF(Sheet1!O146&lt;100,ROUND(Sheet1!O146,3),ROUND(Sheet1!O146,0))</f>
        <v>0.155</v>
      </c>
      <c r="J146" s="1">
        <f t="shared" si="25"/>
        <v>38.659999999999997</v>
      </c>
      <c r="K146" s="1">
        <f>Sheet1!J146</f>
        <v>7113</v>
      </c>
      <c r="L146" s="1">
        <f>Sheet1!K146</f>
        <v>9863</v>
      </c>
      <c r="M146" s="1">
        <f>Sheet1!L146</f>
        <v>0</v>
      </c>
      <c r="N146" s="1">
        <f>Sheet1!M146</f>
        <v>38.659999999999997</v>
      </c>
      <c r="P146" s="1">
        <f t="shared" si="26"/>
        <v>7113</v>
      </c>
      <c r="Q146" s="1">
        <f>IF(Sheet1!I146&lt;&gt;0,Sheet1!I146,100000000)</f>
        <v>999999</v>
      </c>
      <c r="R146" s="1">
        <f>IF(Sheet1!J146&lt;&gt;0,Sheet1!J146,100000000)</f>
        <v>7113</v>
      </c>
      <c r="S146" s="1">
        <f>IF(Sheet1!K146&lt;&gt;0,Sheet1!K146,100000000)</f>
        <v>9863</v>
      </c>
      <c r="X146" s="1">
        <f>Tabela4[[#This Row],[Msol]]</f>
        <v>7113</v>
      </c>
      <c r="Y146" s="6">
        <f>IF(Tabela4[[#This Row],[T_R]]&gt;0,Tabela4[[#This Row],[GAP]],1000)</f>
        <v>1000</v>
      </c>
      <c r="Z146" s="6">
        <f>IF(Tabela4[[#This Row],[Time_H]]&gt;0,Tabela4[[#This Row],[RPD_H]],1000)</f>
        <v>0</v>
      </c>
      <c r="AA146" s="6">
        <f>IF(Tabela4[[#This Row],[Time_G]]&gt;0,Tabela4[[#This Row],[RPD_G]],1000)</f>
        <v>38.659999999999997</v>
      </c>
      <c r="AC146" s="6">
        <f t="shared" si="27"/>
        <v>150</v>
      </c>
      <c r="AD146" s="6">
        <f t="shared" si="28"/>
        <v>0</v>
      </c>
      <c r="AE146" s="6">
        <f t="shared" si="29"/>
        <v>38.659999999999997</v>
      </c>
    </row>
    <row r="147" spans="1:31" x14ac:dyDescent="0.3">
      <c r="A147" s="1">
        <f>Sheet1!A147</f>
        <v>146</v>
      </c>
      <c r="B147" s="1">
        <f>Sheet1!E147</f>
        <v>50</v>
      </c>
      <c r="C147" s="1">
        <f>Sheet1!F147</f>
        <v>4</v>
      </c>
      <c r="D147" s="1">
        <f t="shared" si="23"/>
        <v>6975</v>
      </c>
      <c r="E147" s="1">
        <f>IF(Sheet1!G147&lt;100,ROUND(Sheet1!G147,2),ROUND(Sheet1!G147,0))</f>
        <v>0</v>
      </c>
      <c r="F147" s="1">
        <f>Sheet1!H147</f>
        <v>0</v>
      </c>
      <c r="G147" s="1">
        <f>IF(Sheet1!N147&lt;100,ROUND(Sheet1!N147,2),ROUND(Sheet1!N147,0))</f>
        <v>12.66</v>
      </c>
      <c r="H147" s="1">
        <f t="shared" si="24"/>
        <v>0</v>
      </c>
      <c r="I147" s="1">
        <f>IF(Sheet1!O147&lt;100,ROUND(Sheet1!O147,3),ROUND(Sheet1!O147,0))</f>
        <v>0.155</v>
      </c>
      <c r="J147" s="1">
        <f t="shared" si="25"/>
        <v>0</v>
      </c>
      <c r="K147" s="1">
        <f>Sheet1!J147</f>
        <v>6975</v>
      </c>
      <c r="L147" s="1">
        <f>Sheet1!K147</f>
        <v>6975</v>
      </c>
      <c r="M147" s="1">
        <f>Sheet1!L147</f>
        <v>0</v>
      </c>
      <c r="N147" s="1">
        <f>Sheet1!M147</f>
        <v>0</v>
      </c>
      <c r="P147" s="1">
        <f t="shared" si="26"/>
        <v>6975</v>
      </c>
      <c r="Q147" s="1">
        <f>IF(Sheet1!I147&lt;&gt;0,Sheet1!I147,100000000)</f>
        <v>999999</v>
      </c>
      <c r="R147" s="1">
        <f>IF(Sheet1!J147&lt;&gt;0,Sheet1!J147,100000000)</f>
        <v>6975</v>
      </c>
      <c r="S147" s="1">
        <f>IF(Sheet1!K147&lt;&gt;0,Sheet1!K147,100000000)</f>
        <v>6975</v>
      </c>
      <c r="X147" s="1">
        <f>Tabela4[[#This Row],[Msol]]</f>
        <v>6975</v>
      </c>
      <c r="Y147" s="6">
        <f>IF(Tabela4[[#This Row],[T_R]]&gt;0,Tabela4[[#This Row],[GAP]],1000)</f>
        <v>1000</v>
      </c>
      <c r="Z147" s="6">
        <f>IF(Tabela4[[#This Row],[Time_H]]&gt;0,Tabela4[[#This Row],[RPD_H]],1000)</f>
        <v>0</v>
      </c>
      <c r="AA147" s="6">
        <f>IF(Tabela4[[#This Row],[Time_G]]&gt;0,Tabela4[[#This Row],[RPD_G]],1000)</f>
        <v>0</v>
      </c>
      <c r="AC147" s="6">
        <f t="shared" si="27"/>
        <v>150</v>
      </c>
      <c r="AD147" s="6">
        <f t="shared" si="28"/>
        <v>0</v>
      </c>
      <c r="AE147" s="6">
        <f t="shared" si="29"/>
        <v>0</v>
      </c>
    </row>
    <row r="148" spans="1:31" x14ac:dyDescent="0.3">
      <c r="A148" s="1">
        <f>Sheet1!A148</f>
        <v>147</v>
      </c>
      <c r="B148" s="1">
        <f>Sheet1!E148</f>
        <v>50</v>
      </c>
      <c r="C148" s="1">
        <f>Sheet1!F148</f>
        <v>4</v>
      </c>
      <c r="D148" s="1">
        <f t="shared" si="23"/>
        <v>6246</v>
      </c>
      <c r="E148" s="1">
        <f>IF(Sheet1!G148&lt;100,ROUND(Sheet1!G148,2),ROUND(Sheet1!G148,0))</f>
        <v>0</v>
      </c>
      <c r="F148" s="1">
        <f>Sheet1!H148</f>
        <v>0</v>
      </c>
      <c r="G148" s="1">
        <f>IF(Sheet1!N148&lt;100,ROUND(Sheet1!N148,2),ROUND(Sheet1!N148,0))</f>
        <v>12.7</v>
      </c>
      <c r="H148" s="1">
        <f t="shared" si="24"/>
        <v>0</v>
      </c>
      <c r="I148" s="1">
        <f>IF(Sheet1!O148&lt;100,ROUND(Sheet1!O148,3),ROUND(Sheet1!O148,0))</f>
        <v>0.14899999999999999</v>
      </c>
      <c r="J148" s="1">
        <f t="shared" si="25"/>
        <v>11</v>
      </c>
      <c r="K148" s="1">
        <f>Sheet1!J148</f>
        <v>6246</v>
      </c>
      <c r="L148" s="1">
        <f>Sheet1!K148</f>
        <v>6933</v>
      </c>
      <c r="M148" s="1">
        <f>Sheet1!L148</f>
        <v>0</v>
      </c>
      <c r="N148" s="1">
        <f>Sheet1!M148</f>
        <v>11</v>
      </c>
      <c r="P148" s="1">
        <f t="shared" si="26"/>
        <v>6246</v>
      </c>
      <c r="Q148" s="1">
        <f>IF(Sheet1!I148&lt;&gt;0,Sheet1!I148,100000000)</f>
        <v>999999</v>
      </c>
      <c r="R148" s="1">
        <f>IF(Sheet1!J148&lt;&gt;0,Sheet1!J148,100000000)</f>
        <v>6246</v>
      </c>
      <c r="S148" s="1">
        <f>IF(Sheet1!K148&lt;&gt;0,Sheet1!K148,100000000)</f>
        <v>6933</v>
      </c>
      <c r="X148" s="1">
        <f>Tabela4[[#This Row],[Msol]]</f>
        <v>6246</v>
      </c>
      <c r="Y148" s="6">
        <f>IF(Tabela4[[#This Row],[T_R]]&gt;0,Tabela4[[#This Row],[GAP]],1000)</f>
        <v>1000</v>
      </c>
      <c r="Z148" s="6">
        <f>IF(Tabela4[[#This Row],[Time_H]]&gt;0,Tabela4[[#This Row],[RPD_H]],1000)</f>
        <v>0</v>
      </c>
      <c r="AA148" s="6">
        <f>IF(Tabela4[[#This Row],[Time_G]]&gt;0,Tabela4[[#This Row],[RPD_G]],1000)</f>
        <v>11</v>
      </c>
      <c r="AC148" s="6">
        <f t="shared" si="27"/>
        <v>150</v>
      </c>
      <c r="AD148" s="6">
        <f t="shared" si="28"/>
        <v>0</v>
      </c>
      <c r="AE148" s="6">
        <f t="shared" si="29"/>
        <v>11</v>
      </c>
    </row>
    <row r="149" spans="1:31" x14ac:dyDescent="0.3">
      <c r="A149" s="1">
        <f>Sheet1!A149</f>
        <v>148</v>
      </c>
      <c r="B149" s="1">
        <f>Sheet1!E149</f>
        <v>50</v>
      </c>
      <c r="C149" s="1">
        <f>Sheet1!F149</f>
        <v>4</v>
      </c>
      <c r="D149" s="1">
        <f t="shared" si="23"/>
        <v>5454</v>
      </c>
      <c r="E149" s="1">
        <f>IF(Sheet1!G149&lt;100,ROUND(Sheet1!G149,2),ROUND(Sheet1!G149,0))</f>
        <v>0</v>
      </c>
      <c r="F149" s="1">
        <f>Sheet1!H149</f>
        <v>0</v>
      </c>
      <c r="G149" s="1">
        <f>IF(Sheet1!N149&lt;100,ROUND(Sheet1!N149,2),ROUND(Sheet1!N149,0))</f>
        <v>12.94</v>
      </c>
      <c r="H149" s="1">
        <f t="shared" si="24"/>
        <v>0</v>
      </c>
      <c r="I149" s="1">
        <f>IF(Sheet1!O149&lt;100,ROUND(Sheet1!O149,3),ROUND(Sheet1!O149,0))</f>
        <v>0.14599999999999999</v>
      </c>
      <c r="J149" s="1">
        <f t="shared" si="25"/>
        <v>40.98</v>
      </c>
      <c r="K149" s="1">
        <f>Sheet1!J149</f>
        <v>5454</v>
      </c>
      <c r="L149" s="1">
        <f>Sheet1!K149</f>
        <v>7689</v>
      </c>
      <c r="M149" s="1">
        <f>Sheet1!L149</f>
        <v>0</v>
      </c>
      <c r="N149" s="1">
        <f>Sheet1!M149</f>
        <v>40.98</v>
      </c>
      <c r="P149" s="1">
        <f t="shared" si="26"/>
        <v>5454</v>
      </c>
      <c r="Q149" s="1">
        <f>IF(Sheet1!I149&lt;&gt;0,Sheet1!I149,100000000)</f>
        <v>999999</v>
      </c>
      <c r="R149" s="1">
        <f>IF(Sheet1!J149&lt;&gt;0,Sheet1!J149,100000000)</f>
        <v>5454</v>
      </c>
      <c r="S149" s="1">
        <f>IF(Sheet1!K149&lt;&gt;0,Sheet1!K149,100000000)</f>
        <v>7689</v>
      </c>
      <c r="X149" s="1">
        <f>Tabela4[[#This Row],[Msol]]</f>
        <v>5454</v>
      </c>
      <c r="Y149" s="6">
        <f>IF(Tabela4[[#This Row],[T_R]]&gt;0,Tabela4[[#This Row],[GAP]],1000)</f>
        <v>1000</v>
      </c>
      <c r="Z149" s="6">
        <f>IF(Tabela4[[#This Row],[Time_H]]&gt;0,Tabela4[[#This Row],[RPD_H]],1000)</f>
        <v>0</v>
      </c>
      <c r="AA149" s="6">
        <f>IF(Tabela4[[#This Row],[Time_G]]&gt;0,Tabela4[[#This Row],[RPD_G]],1000)</f>
        <v>40.98</v>
      </c>
      <c r="AC149" s="6">
        <f t="shared" si="27"/>
        <v>150</v>
      </c>
      <c r="AD149" s="6">
        <f t="shared" si="28"/>
        <v>0</v>
      </c>
      <c r="AE149" s="6">
        <f t="shared" si="29"/>
        <v>40.97999999999999</v>
      </c>
    </row>
    <row r="150" spans="1:31" x14ac:dyDescent="0.3">
      <c r="A150" s="1">
        <f>Sheet1!A150</f>
        <v>149</v>
      </c>
      <c r="B150" s="1">
        <f>Sheet1!E150</f>
        <v>50</v>
      </c>
      <c r="C150" s="1">
        <f>Sheet1!F150</f>
        <v>4</v>
      </c>
      <c r="D150" s="1">
        <f t="shared" si="23"/>
        <v>6464</v>
      </c>
      <c r="E150" s="1">
        <f>IF(Sheet1!G150&lt;100,ROUND(Sheet1!G150,2),ROUND(Sheet1!G150,0))</f>
        <v>0</v>
      </c>
      <c r="F150" s="1">
        <f>Sheet1!H150</f>
        <v>0</v>
      </c>
      <c r="G150" s="1">
        <f>IF(Sheet1!N150&lt;100,ROUND(Sheet1!N150,2),ROUND(Sheet1!N150,0))</f>
        <v>12.69</v>
      </c>
      <c r="H150" s="1">
        <f t="shared" si="24"/>
        <v>0</v>
      </c>
      <c r="I150" s="1">
        <f>IF(Sheet1!O150&lt;100,ROUND(Sheet1!O150,3),ROUND(Sheet1!O150,0))</f>
        <v>0.16</v>
      </c>
      <c r="J150" s="1">
        <f t="shared" si="25"/>
        <v>37.61</v>
      </c>
      <c r="K150" s="1">
        <f>Sheet1!J150</f>
        <v>6464</v>
      </c>
      <c r="L150" s="1">
        <f>Sheet1!K150</f>
        <v>8895</v>
      </c>
      <c r="M150" s="1">
        <f>Sheet1!L150</f>
        <v>0</v>
      </c>
      <c r="N150" s="1">
        <f>Sheet1!M150</f>
        <v>37.61</v>
      </c>
      <c r="P150" s="1">
        <f t="shared" si="26"/>
        <v>6464</v>
      </c>
      <c r="Q150" s="1">
        <f>IF(Sheet1!I150&lt;&gt;0,Sheet1!I150,100000000)</f>
        <v>999999</v>
      </c>
      <c r="R150" s="1">
        <f>IF(Sheet1!J150&lt;&gt;0,Sheet1!J150,100000000)</f>
        <v>6464</v>
      </c>
      <c r="S150" s="1">
        <f>IF(Sheet1!K150&lt;&gt;0,Sheet1!K150,100000000)</f>
        <v>8895</v>
      </c>
      <c r="X150" s="1">
        <f>Tabela4[[#This Row],[Msol]]</f>
        <v>6464</v>
      </c>
      <c r="Y150" s="6">
        <f>IF(Tabela4[[#This Row],[T_R]]&gt;0,Tabela4[[#This Row],[GAP]],1000)</f>
        <v>1000</v>
      </c>
      <c r="Z150" s="6">
        <f>IF(Tabela4[[#This Row],[Time_H]]&gt;0,Tabela4[[#This Row],[RPD_H]],1000)</f>
        <v>0</v>
      </c>
      <c r="AA150" s="6">
        <f>IF(Tabela4[[#This Row],[Time_G]]&gt;0,Tabela4[[#This Row],[RPD_G]],1000)</f>
        <v>37.61</v>
      </c>
      <c r="AC150" s="6">
        <f t="shared" si="27"/>
        <v>150</v>
      </c>
      <c r="AD150" s="6">
        <f t="shared" si="28"/>
        <v>0</v>
      </c>
      <c r="AE150" s="6">
        <f t="shared" si="29"/>
        <v>37.609999999999985</v>
      </c>
    </row>
    <row r="151" spans="1:31" x14ac:dyDescent="0.3">
      <c r="A151" s="1">
        <f>Sheet1!A151</f>
        <v>150</v>
      </c>
      <c r="B151" s="1">
        <f>Sheet1!E151</f>
        <v>50</v>
      </c>
      <c r="C151" s="1">
        <f>Sheet1!F151</f>
        <v>4</v>
      </c>
      <c r="D151" s="1">
        <f t="shared" si="23"/>
        <v>4758</v>
      </c>
      <c r="E151" s="1">
        <f>IF(Sheet1!G151&lt;100,ROUND(Sheet1!G151,2),ROUND(Sheet1!G151,0))</f>
        <v>0</v>
      </c>
      <c r="F151" s="1">
        <f>Sheet1!H151</f>
        <v>0</v>
      </c>
      <c r="G151" s="1">
        <f>IF(Sheet1!N151&lt;100,ROUND(Sheet1!N151,2),ROUND(Sheet1!N151,0))</f>
        <v>12.99</v>
      </c>
      <c r="H151" s="1">
        <f t="shared" si="24"/>
        <v>0</v>
      </c>
      <c r="I151" s="1">
        <f>IF(Sheet1!O151&lt;100,ROUND(Sheet1!O151,3),ROUND(Sheet1!O151,0))</f>
        <v>0.16</v>
      </c>
      <c r="J151" s="1">
        <f t="shared" si="25"/>
        <v>27.09</v>
      </c>
      <c r="K151" s="1">
        <f>Sheet1!J151</f>
        <v>4758</v>
      </c>
      <c r="L151" s="1">
        <f>Sheet1!K151</f>
        <v>6047</v>
      </c>
      <c r="M151" s="1">
        <f>Sheet1!L151</f>
        <v>0</v>
      </c>
      <c r="N151" s="1">
        <f>Sheet1!M151</f>
        <v>27.09</v>
      </c>
      <c r="P151" s="1">
        <f t="shared" si="26"/>
        <v>4758</v>
      </c>
      <c r="Q151" s="1">
        <f>IF(Sheet1!I151&lt;&gt;0,Sheet1!I151,100000000)</f>
        <v>999999</v>
      </c>
      <c r="R151" s="1">
        <f>IF(Sheet1!J151&lt;&gt;0,Sheet1!J151,100000000)</f>
        <v>4758</v>
      </c>
      <c r="S151" s="1">
        <f>IF(Sheet1!K151&lt;&gt;0,Sheet1!K151,100000000)</f>
        <v>6047</v>
      </c>
      <c r="X151" s="1">
        <f>Tabela4[[#This Row],[Msol]]</f>
        <v>4758</v>
      </c>
      <c r="Y151" s="6">
        <f>IF(Tabela4[[#This Row],[T_R]]&gt;0,Tabela4[[#This Row],[GAP]],1000)</f>
        <v>1000</v>
      </c>
      <c r="Z151" s="6">
        <f>IF(Tabela4[[#This Row],[Time_H]]&gt;0,Tabela4[[#This Row],[RPD_H]],1000)</f>
        <v>0</v>
      </c>
      <c r="AA151" s="6">
        <f>IF(Tabela4[[#This Row],[Time_G]]&gt;0,Tabela4[[#This Row],[RPD_G]],1000)</f>
        <v>27.09</v>
      </c>
      <c r="AC151" s="6">
        <f t="shared" si="27"/>
        <v>150</v>
      </c>
      <c r="AD151" s="6">
        <f t="shared" si="28"/>
        <v>0</v>
      </c>
      <c r="AE151" s="6">
        <f t="shared" si="29"/>
        <v>27.089999999999989</v>
      </c>
    </row>
    <row r="152" spans="1:31" x14ac:dyDescent="0.3">
      <c r="A152" s="1">
        <f>Sheet1!A152</f>
        <v>151</v>
      </c>
      <c r="B152" s="1">
        <f>Sheet1!E152</f>
        <v>100</v>
      </c>
      <c r="C152" s="1">
        <f>Sheet1!F152</f>
        <v>4</v>
      </c>
      <c r="D152" s="1">
        <f t="shared" si="23"/>
        <v>15643</v>
      </c>
      <c r="E152" s="1">
        <f>IF(Sheet1!G152&lt;100,ROUND(Sheet1!G152,2),ROUND(Sheet1!G152,0))</f>
        <v>0</v>
      </c>
      <c r="F152" s="1">
        <f>Sheet1!H152</f>
        <v>0</v>
      </c>
      <c r="G152" s="1">
        <f>IF(Sheet1!N152&lt;100,ROUND(Sheet1!N152,2),ROUND(Sheet1!N152,0))</f>
        <v>148</v>
      </c>
      <c r="H152" s="1">
        <f t="shared" si="24"/>
        <v>0</v>
      </c>
      <c r="I152" s="1">
        <f>IF(Sheet1!O152&lt;100,ROUND(Sheet1!O152,3),ROUND(Sheet1!O152,0))</f>
        <v>1.694</v>
      </c>
      <c r="J152" s="1">
        <f t="shared" si="25"/>
        <v>20.32</v>
      </c>
      <c r="K152" s="1">
        <f>Sheet1!J152</f>
        <v>15643</v>
      </c>
      <c r="L152" s="1">
        <f>Sheet1!K152</f>
        <v>18821</v>
      </c>
      <c r="M152" s="1">
        <f>Sheet1!L152</f>
        <v>0</v>
      </c>
      <c r="N152" s="1">
        <f>Sheet1!M152</f>
        <v>20.32</v>
      </c>
      <c r="P152" s="1">
        <f t="shared" si="26"/>
        <v>15643</v>
      </c>
      <c r="Q152" s="1">
        <f>IF(Sheet1!I152&lt;&gt;0,Sheet1!I152,100000000)</f>
        <v>999999</v>
      </c>
      <c r="R152" s="1">
        <f>IF(Sheet1!J152&lt;&gt;0,Sheet1!J152,100000000)</f>
        <v>15643</v>
      </c>
      <c r="S152" s="1">
        <f>IF(Sheet1!K152&lt;&gt;0,Sheet1!K152,100000000)</f>
        <v>18821</v>
      </c>
      <c r="X152" s="1">
        <f>Tabela4[[#This Row],[Msol]]</f>
        <v>15643</v>
      </c>
      <c r="Y152" s="6">
        <f>IF(Tabela4[[#This Row],[T_R]]&gt;0,Tabela4[[#This Row],[GAP]],1000)</f>
        <v>1000</v>
      </c>
      <c r="Z152" s="6">
        <f>IF(Tabela4[[#This Row],[Time_H]]&gt;0,Tabela4[[#This Row],[RPD_H]],1000)</f>
        <v>0</v>
      </c>
      <c r="AA152" s="6">
        <f>IF(Tabela4[[#This Row],[Time_G]]&gt;0,Tabela4[[#This Row],[RPD_G]],1000)</f>
        <v>20.32</v>
      </c>
      <c r="AC152" s="6">
        <f t="shared" si="27"/>
        <v>150</v>
      </c>
      <c r="AD152" s="6">
        <f t="shared" si="28"/>
        <v>0</v>
      </c>
      <c r="AE152" s="6">
        <f t="shared" si="29"/>
        <v>20.319999999999979</v>
      </c>
    </row>
    <row r="153" spans="1:31" x14ac:dyDescent="0.3">
      <c r="A153" s="1">
        <f>Sheet1!A153</f>
        <v>152</v>
      </c>
      <c r="B153" s="1">
        <f>Sheet1!E153</f>
        <v>100</v>
      </c>
      <c r="C153" s="1">
        <f>Sheet1!F153</f>
        <v>4</v>
      </c>
      <c r="D153" s="1">
        <f t="shared" si="23"/>
        <v>13731</v>
      </c>
      <c r="E153" s="1">
        <f>IF(Sheet1!G153&lt;100,ROUND(Sheet1!G153,2),ROUND(Sheet1!G153,0))</f>
        <v>0</v>
      </c>
      <c r="F153" s="1">
        <f>Sheet1!H153</f>
        <v>0</v>
      </c>
      <c r="G153" s="1">
        <f>IF(Sheet1!N153&lt;100,ROUND(Sheet1!N153,2),ROUND(Sheet1!N153,0))</f>
        <v>146</v>
      </c>
      <c r="H153" s="1">
        <f t="shared" si="24"/>
        <v>0</v>
      </c>
      <c r="I153" s="1">
        <f>IF(Sheet1!O153&lt;100,ROUND(Sheet1!O153,3),ROUND(Sheet1!O153,0))</f>
        <v>1.766</v>
      </c>
      <c r="J153" s="1">
        <f t="shared" si="25"/>
        <v>44.39</v>
      </c>
      <c r="K153" s="1">
        <f>Sheet1!J153</f>
        <v>13731</v>
      </c>
      <c r="L153" s="1">
        <f>Sheet1!K153</f>
        <v>19826</v>
      </c>
      <c r="M153" s="1">
        <f>Sheet1!L153</f>
        <v>0</v>
      </c>
      <c r="N153" s="1">
        <f>Sheet1!M153</f>
        <v>44.39</v>
      </c>
      <c r="P153" s="1">
        <f t="shared" si="26"/>
        <v>13731</v>
      </c>
      <c r="Q153" s="1">
        <f>IF(Sheet1!I153&lt;&gt;0,Sheet1!I153,100000000)</f>
        <v>999999</v>
      </c>
      <c r="R153" s="1">
        <f>IF(Sheet1!J153&lt;&gt;0,Sheet1!J153,100000000)</f>
        <v>13731</v>
      </c>
      <c r="S153" s="1">
        <f>IF(Sheet1!K153&lt;&gt;0,Sheet1!K153,100000000)</f>
        <v>19826</v>
      </c>
      <c r="X153" s="1">
        <f>Tabela4[[#This Row],[Msol]]</f>
        <v>13731</v>
      </c>
      <c r="Y153" s="6">
        <f>IF(Tabela4[[#This Row],[T_R]]&gt;0,Tabela4[[#This Row],[GAP]],1000)</f>
        <v>1000</v>
      </c>
      <c r="Z153" s="6">
        <f>IF(Tabela4[[#This Row],[Time_H]]&gt;0,Tabela4[[#This Row],[RPD_H]],1000)</f>
        <v>0</v>
      </c>
      <c r="AA153" s="6">
        <f>IF(Tabela4[[#This Row],[Time_G]]&gt;0,Tabela4[[#This Row],[RPD_G]],1000)</f>
        <v>44.39</v>
      </c>
      <c r="AC153" s="6">
        <f t="shared" si="27"/>
        <v>150</v>
      </c>
      <c r="AD153" s="6">
        <f t="shared" si="28"/>
        <v>0</v>
      </c>
      <c r="AE153" s="6">
        <f t="shared" si="29"/>
        <v>44.390000000000015</v>
      </c>
    </row>
    <row r="154" spans="1:31" x14ac:dyDescent="0.3">
      <c r="A154" s="1">
        <f>Sheet1!A154</f>
        <v>153</v>
      </c>
      <c r="B154" s="1">
        <f>Sheet1!E154</f>
        <v>100</v>
      </c>
      <c r="C154" s="1">
        <f>Sheet1!F154</f>
        <v>4</v>
      </c>
      <c r="D154" s="1">
        <f t="shared" si="23"/>
        <v>19002</v>
      </c>
      <c r="E154" s="1">
        <f>IF(Sheet1!G154&lt;100,ROUND(Sheet1!G154,2),ROUND(Sheet1!G154,0))</f>
        <v>0</v>
      </c>
      <c r="F154" s="1">
        <f>Sheet1!H154</f>
        <v>0</v>
      </c>
      <c r="G154" s="1">
        <f>IF(Sheet1!N154&lt;100,ROUND(Sheet1!N154,2),ROUND(Sheet1!N154,0))</f>
        <v>148</v>
      </c>
      <c r="H154" s="1">
        <f t="shared" si="24"/>
        <v>0</v>
      </c>
      <c r="I154" s="1">
        <f>IF(Sheet1!O154&lt;100,ROUND(Sheet1!O154,3),ROUND(Sheet1!O154,0))</f>
        <v>1.7150000000000001</v>
      </c>
      <c r="J154" s="1">
        <f t="shared" si="25"/>
        <v>27.49</v>
      </c>
      <c r="K154" s="1">
        <f>Sheet1!J154</f>
        <v>19002</v>
      </c>
      <c r="L154" s="1">
        <f>Sheet1!K154</f>
        <v>24225</v>
      </c>
      <c r="M154" s="1">
        <f>Sheet1!L154</f>
        <v>0</v>
      </c>
      <c r="N154" s="1">
        <f>Sheet1!M154</f>
        <v>27.49</v>
      </c>
      <c r="P154" s="1">
        <f t="shared" si="26"/>
        <v>19002</v>
      </c>
      <c r="Q154" s="1">
        <f>IF(Sheet1!I154&lt;&gt;0,Sheet1!I154,100000000)</f>
        <v>999999</v>
      </c>
      <c r="R154" s="1">
        <f>IF(Sheet1!J154&lt;&gt;0,Sheet1!J154,100000000)</f>
        <v>19002</v>
      </c>
      <c r="S154" s="1">
        <f>IF(Sheet1!K154&lt;&gt;0,Sheet1!K154,100000000)</f>
        <v>24225</v>
      </c>
      <c r="X154" s="1">
        <f>Tabela4[[#This Row],[Msol]]</f>
        <v>19002</v>
      </c>
      <c r="Y154" s="6">
        <f>IF(Tabela4[[#This Row],[T_R]]&gt;0,Tabela4[[#This Row],[GAP]],1000)</f>
        <v>1000</v>
      </c>
      <c r="Z154" s="6">
        <f>IF(Tabela4[[#This Row],[Time_H]]&gt;0,Tabela4[[#This Row],[RPD_H]],1000)</f>
        <v>0</v>
      </c>
      <c r="AA154" s="6">
        <f>IF(Tabela4[[#This Row],[Time_G]]&gt;0,Tabela4[[#This Row],[RPD_G]],1000)</f>
        <v>27.49</v>
      </c>
      <c r="AC154" s="6">
        <f t="shared" si="27"/>
        <v>150</v>
      </c>
      <c r="AD154" s="6">
        <f t="shared" si="28"/>
        <v>0</v>
      </c>
      <c r="AE154" s="6">
        <f t="shared" si="29"/>
        <v>27.489999999999995</v>
      </c>
    </row>
    <row r="155" spans="1:31" x14ac:dyDescent="0.3">
      <c r="A155" s="1">
        <f>Sheet1!A155</f>
        <v>154</v>
      </c>
      <c r="B155" s="1">
        <f>Sheet1!E155</f>
        <v>100</v>
      </c>
      <c r="C155" s="1">
        <f>Sheet1!F155</f>
        <v>4</v>
      </c>
      <c r="D155" s="1">
        <f t="shared" si="23"/>
        <v>16716</v>
      </c>
      <c r="E155" s="1">
        <f>IF(Sheet1!G155&lt;100,ROUND(Sheet1!G155,2),ROUND(Sheet1!G155,0))</f>
        <v>0</v>
      </c>
      <c r="F155" s="1">
        <f>Sheet1!H155</f>
        <v>0</v>
      </c>
      <c r="G155" s="1">
        <f>IF(Sheet1!N155&lt;100,ROUND(Sheet1!N155,2),ROUND(Sheet1!N155,0))</f>
        <v>150</v>
      </c>
      <c r="H155" s="1">
        <f t="shared" si="24"/>
        <v>0</v>
      </c>
      <c r="I155" s="1">
        <f>IF(Sheet1!O155&lt;100,ROUND(Sheet1!O155,3),ROUND(Sheet1!O155,0))</f>
        <v>1.772</v>
      </c>
      <c r="J155" s="1">
        <f t="shared" si="25"/>
        <v>13.9</v>
      </c>
      <c r="K155" s="1">
        <f>Sheet1!J155</f>
        <v>16716</v>
      </c>
      <c r="L155" s="1">
        <f>Sheet1!K155</f>
        <v>19039</v>
      </c>
      <c r="M155" s="1">
        <f>Sheet1!L155</f>
        <v>0</v>
      </c>
      <c r="N155" s="1">
        <f>Sheet1!M155</f>
        <v>13.9</v>
      </c>
      <c r="P155" s="1">
        <f t="shared" si="26"/>
        <v>16716</v>
      </c>
      <c r="Q155" s="1">
        <f>IF(Sheet1!I155&lt;&gt;0,Sheet1!I155,100000000)</f>
        <v>999999</v>
      </c>
      <c r="R155" s="1">
        <f>IF(Sheet1!J155&lt;&gt;0,Sheet1!J155,100000000)</f>
        <v>16716</v>
      </c>
      <c r="S155" s="1">
        <f>IF(Sheet1!K155&lt;&gt;0,Sheet1!K155,100000000)</f>
        <v>19039</v>
      </c>
      <c r="X155" s="1">
        <f>Tabela4[[#This Row],[Msol]]</f>
        <v>16716</v>
      </c>
      <c r="Y155" s="6">
        <f>IF(Tabela4[[#This Row],[T_R]]&gt;0,Tabela4[[#This Row],[GAP]],1000)</f>
        <v>1000</v>
      </c>
      <c r="Z155" s="6">
        <f>IF(Tabela4[[#This Row],[Time_H]]&gt;0,Tabela4[[#This Row],[RPD_H]],1000)</f>
        <v>0</v>
      </c>
      <c r="AA155" s="6">
        <f>IF(Tabela4[[#This Row],[Time_G]]&gt;0,Tabela4[[#This Row],[RPD_G]],1000)</f>
        <v>13.9</v>
      </c>
      <c r="AC155" s="6">
        <f t="shared" si="27"/>
        <v>150</v>
      </c>
      <c r="AD155" s="6">
        <f t="shared" si="28"/>
        <v>0</v>
      </c>
      <c r="AE155" s="6">
        <f t="shared" si="29"/>
        <v>13.900000000000006</v>
      </c>
    </row>
    <row r="156" spans="1:31" x14ac:dyDescent="0.3">
      <c r="A156" s="1">
        <f>Sheet1!A156</f>
        <v>155</v>
      </c>
      <c r="B156" s="1">
        <f>Sheet1!E156</f>
        <v>100</v>
      </c>
      <c r="C156" s="1">
        <f>Sheet1!F156</f>
        <v>4</v>
      </c>
      <c r="D156" s="1">
        <f t="shared" si="23"/>
        <v>16903</v>
      </c>
      <c r="E156" s="1">
        <f>IF(Sheet1!G156&lt;100,ROUND(Sheet1!G156,2),ROUND(Sheet1!G156,0))</f>
        <v>0</v>
      </c>
      <c r="F156" s="1">
        <f>Sheet1!H156</f>
        <v>0</v>
      </c>
      <c r="G156" s="1">
        <f>IF(Sheet1!N156&lt;100,ROUND(Sheet1!N156,2),ROUND(Sheet1!N156,0))</f>
        <v>147</v>
      </c>
      <c r="H156" s="1">
        <f t="shared" si="24"/>
        <v>0</v>
      </c>
      <c r="I156" s="1">
        <f>IF(Sheet1!O156&lt;100,ROUND(Sheet1!O156,3),ROUND(Sheet1!O156,0))</f>
        <v>1.7270000000000001</v>
      </c>
      <c r="J156" s="1">
        <f t="shared" si="25"/>
        <v>17.96</v>
      </c>
      <c r="K156" s="1">
        <f>Sheet1!J156</f>
        <v>16903</v>
      </c>
      <c r="L156" s="1">
        <f>Sheet1!K156</f>
        <v>19938</v>
      </c>
      <c r="M156" s="1">
        <f>Sheet1!L156</f>
        <v>0</v>
      </c>
      <c r="N156" s="1">
        <f>Sheet1!M156</f>
        <v>17.96</v>
      </c>
      <c r="P156" s="1">
        <f t="shared" si="26"/>
        <v>16903</v>
      </c>
      <c r="Q156" s="1">
        <f>IF(Sheet1!I156&lt;&gt;0,Sheet1!I156,100000000)</f>
        <v>999999</v>
      </c>
      <c r="R156" s="1">
        <f>IF(Sheet1!J156&lt;&gt;0,Sheet1!J156,100000000)</f>
        <v>16903</v>
      </c>
      <c r="S156" s="1">
        <f>IF(Sheet1!K156&lt;&gt;0,Sheet1!K156,100000000)</f>
        <v>19938</v>
      </c>
      <c r="X156" s="1">
        <f>Tabela4[[#This Row],[Msol]]</f>
        <v>16903</v>
      </c>
      <c r="Y156" s="6">
        <f>IF(Tabela4[[#This Row],[T_R]]&gt;0,Tabela4[[#This Row],[GAP]],1000)</f>
        <v>1000</v>
      </c>
      <c r="Z156" s="6">
        <f>IF(Tabela4[[#This Row],[Time_H]]&gt;0,Tabela4[[#This Row],[RPD_H]],1000)</f>
        <v>0</v>
      </c>
      <c r="AA156" s="6">
        <f>IF(Tabela4[[#This Row],[Time_G]]&gt;0,Tabela4[[#This Row],[RPD_G]],1000)</f>
        <v>17.96</v>
      </c>
      <c r="AC156" s="6">
        <f t="shared" si="27"/>
        <v>150</v>
      </c>
      <c r="AD156" s="6">
        <f t="shared" si="28"/>
        <v>0</v>
      </c>
      <c r="AE156" s="6">
        <f t="shared" si="29"/>
        <v>17.959999999999994</v>
      </c>
    </row>
    <row r="157" spans="1:31" x14ac:dyDescent="0.3">
      <c r="A157" s="1">
        <f>Sheet1!A157</f>
        <v>156</v>
      </c>
      <c r="B157" s="1">
        <f>Sheet1!E157</f>
        <v>100</v>
      </c>
      <c r="C157" s="1">
        <f>Sheet1!F157</f>
        <v>4</v>
      </c>
      <c r="D157" s="1">
        <f t="shared" si="23"/>
        <v>17374</v>
      </c>
      <c r="E157" s="1">
        <f>IF(Sheet1!G157&lt;100,ROUND(Sheet1!G157,2),ROUND(Sheet1!G157,0))</f>
        <v>0</v>
      </c>
      <c r="F157" s="1">
        <f>Sheet1!H157</f>
        <v>0</v>
      </c>
      <c r="G157" s="1">
        <f>IF(Sheet1!N157&lt;100,ROUND(Sheet1!N157,2),ROUND(Sheet1!N157,0))</f>
        <v>147</v>
      </c>
      <c r="H157" s="1">
        <f t="shared" si="24"/>
        <v>0</v>
      </c>
      <c r="I157" s="1">
        <f>IF(Sheet1!O157&lt;100,ROUND(Sheet1!O157,3),ROUND(Sheet1!O157,0))</f>
        <v>1.732</v>
      </c>
      <c r="J157" s="1">
        <f t="shared" si="25"/>
        <v>24.32</v>
      </c>
      <c r="K157" s="1">
        <f>Sheet1!J157</f>
        <v>17374</v>
      </c>
      <c r="L157" s="1">
        <f>Sheet1!K157</f>
        <v>21600</v>
      </c>
      <c r="M157" s="1">
        <f>Sheet1!L157</f>
        <v>0</v>
      </c>
      <c r="N157" s="1">
        <f>Sheet1!M157</f>
        <v>24.32</v>
      </c>
      <c r="P157" s="1">
        <f t="shared" si="26"/>
        <v>17374</v>
      </c>
      <c r="Q157" s="1">
        <f>IF(Sheet1!I157&lt;&gt;0,Sheet1!I157,100000000)</f>
        <v>999999</v>
      </c>
      <c r="R157" s="1">
        <f>IF(Sheet1!J157&lt;&gt;0,Sheet1!J157,100000000)</f>
        <v>17374</v>
      </c>
      <c r="S157" s="1">
        <f>IF(Sheet1!K157&lt;&gt;0,Sheet1!K157,100000000)</f>
        <v>21600</v>
      </c>
      <c r="X157" s="1">
        <f>Tabela4[[#This Row],[Msol]]</f>
        <v>17374</v>
      </c>
      <c r="Y157" s="6">
        <f>IF(Tabela4[[#This Row],[T_R]]&gt;0,Tabela4[[#This Row],[GAP]],1000)</f>
        <v>1000</v>
      </c>
      <c r="Z157" s="6">
        <f>IF(Tabela4[[#This Row],[Time_H]]&gt;0,Tabela4[[#This Row],[RPD_H]],1000)</f>
        <v>0</v>
      </c>
      <c r="AA157" s="6">
        <f>IF(Tabela4[[#This Row],[Time_G]]&gt;0,Tabela4[[#This Row],[RPD_G]],1000)</f>
        <v>24.32</v>
      </c>
      <c r="AC157" s="6">
        <f t="shared" si="27"/>
        <v>150</v>
      </c>
      <c r="AD157" s="6">
        <f t="shared" si="28"/>
        <v>0</v>
      </c>
      <c r="AE157" s="6">
        <f t="shared" si="29"/>
        <v>24.320000000000007</v>
      </c>
    </row>
    <row r="158" spans="1:31" x14ac:dyDescent="0.3">
      <c r="A158" s="1">
        <f>Sheet1!A158</f>
        <v>157</v>
      </c>
      <c r="B158" s="1">
        <f>Sheet1!E158</f>
        <v>100</v>
      </c>
      <c r="C158" s="1">
        <f>Sheet1!F158</f>
        <v>4</v>
      </c>
      <c r="D158" s="1">
        <f t="shared" si="23"/>
        <v>14438</v>
      </c>
      <c r="E158" s="1">
        <f>IF(Sheet1!G158&lt;100,ROUND(Sheet1!G158,2),ROUND(Sheet1!G158,0))</f>
        <v>0</v>
      </c>
      <c r="F158" s="1">
        <f>Sheet1!H158</f>
        <v>0</v>
      </c>
      <c r="G158" s="1">
        <f>IF(Sheet1!N158&lt;100,ROUND(Sheet1!N158,2),ROUND(Sheet1!N158,0))</f>
        <v>145</v>
      </c>
      <c r="H158" s="1">
        <f t="shared" si="24"/>
        <v>0</v>
      </c>
      <c r="I158" s="1">
        <f>IF(Sheet1!O158&lt;100,ROUND(Sheet1!O158,3),ROUND(Sheet1!O158,0))</f>
        <v>1.744</v>
      </c>
      <c r="J158" s="1">
        <f t="shared" si="25"/>
        <v>34.15</v>
      </c>
      <c r="K158" s="1">
        <f>Sheet1!J158</f>
        <v>14438</v>
      </c>
      <c r="L158" s="1">
        <f>Sheet1!K158</f>
        <v>19369</v>
      </c>
      <c r="M158" s="1">
        <f>Sheet1!L158</f>
        <v>0</v>
      </c>
      <c r="N158" s="1">
        <f>Sheet1!M158</f>
        <v>34.15</v>
      </c>
      <c r="P158" s="1">
        <f t="shared" si="26"/>
        <v>14438</v>
      </c>
      <c r="Q158" s="1">
        <f>IF(Sheet1!I158&lt;&gt;0,Sheet1!I158,100000000)</f>
        <v>999999</v>
      </c>
      <c r="R158" s="1">
        <f>IF(Sheet1!J158&lt;&gt;0,Sheet1!J158,100000000)</f>
        <v>14438</v>
      </c>
      <c r="S158" s="1">
        <f>IF(Sheet1!K158&lt;&gt;0,Sheet1!K158,100000000)</f>
        <v>19369</v>
      </c>
      <c r="X158" s="1">
        <f>Tabela4[[#This Row],[Msol]]</f>
        <v>14438</v>
      </c>
      <c r="Y158" s="6">
        <f>IF(Tabela4[[#This Row],[T_R]]&gt;0,Tabela4[[#This Row],[GAP]],1000)</f>
        <v>1000</v>
      </c>
      <c r="Z158" s="6">
        <f>IF(Tabela4[[#This Row],[Time_H]]&gt;0,Tabela4[[#This Row],[RPD_H]],1000)</f>
        <v>0</v>
      </c>
      <c r="AA158" s="6">
        <f>IF(Tabela4[[#This Row],[Time_G]]&gt;0,Tabela4[[#This Row],[RPD_G]],1000)</f>
        <v>34.15</v>
      </c>
      <c r="AC158" s="6">
        <f t="shared" si="27"/>
        <v>150</v>
      </c>
      <c r="AD158" s="6">
        <f t="shared" si="28"/>
        <v>0</v>
      </c>
      <c r="AE158" s="6">
        <f t="shared" si="29"/>
        <v>34.149999999999977</v>
      </c>
    </row>
    <row r="159" spans="1:31" x14ac:dyDescent="0.3">
      <c r="A159" s="1">
        <f>Sheet1!A159</f>
        <v>158</v>
      </c>
      <c r="B159" s="1">
        <f>Sheet1!E159</f>
        <v>100</v>
      </c>
      <c r="C159" s="1">
        <f>Sheet1!F159</f>
        <v>4</v>
      </c>
      <c r="D159" s="1">
        <f t="shared" si="23"/>
        <v>14311</v>
      </c>
      <c r="E159" s="1">
        <f>IF(Sheet1!G159&lt;100,ROUND(Sheet1!G159,2),ROUND(Sheet1!G159,0))</f>
        <v>0</v>
      </c>
      <c r="F159" s="1">
        <f>Sheet1!H159</f>
        <v>0</v>
      </c>
      <c r="G159" s="1">
        <f>IF(Sheet1!N159&lt;100,ROUND(Sheet1!N159,2),ROUND(Sheet1!N159,0))</f>
        <v>147</v>
      </c>
      <c r="H159" s="1">
        <f t="shared" si="24"/>
        <v>0</v>
      </c>
      <c r="I159" s="1">
        <f>IF(Sheet1!O159&lt;100,ROUND(Sheet1!O159,3),ROUND(Sheet1!O159,0))</f>
        <v>1.752</v>
      </c>
      <c r="J159" s="1">
        <f t="shared" si="25"/>
        <v>52.93</v>
      </c>
      <c r="K159" s="1">
        <f>Sheet1!J159</f>
        <v>14311</v>
      </c>
      <c r="L159" s="1">
        <f>Sheet1!K159</f>
        <v>21886</v>
      </c>
      <c r="M159" s="1">
        <f>Sheet1!L159</f>
        <v>0</v>
      </c>
      <c r="N159" s="1">
        <f>Sheet1!M159</f>
        <v>52.93</v>
      </c>
      <c r="P159" s="1">
        <f t="shared" si="26"/>
        <v>14311</v>
      </c>
      <c r="Q159" s="1">
        <f>IF(Sheet1!I159&lt;&gt;0,Sheet1!I159,100000000)</f>
        <v>999999</v>
      </c>
      <c r="R159" s="1">
        <f>IF(Sheet1!J159&lt;&gt;0,Sheet1!J159,100000000)</f>
        <v>14311</v>
      </c>
      <c r="S159" s="1">
        <f>IF(Sheet1!K159&lt;&gt;0,Sheet1!K159,100000000)</f>
        <v>21886</v>
      </c>
      <c r="X159" s="1">
        <f>Tabela4[[#This Row],[Msol]]</f>
        <v>14311</v>
      </c>
      <c r="Y159" s="6">
        <f>IF(Tabela4[[#This Row],[T_R]]&gt;0,Tabela4[[#This Row],[GAP]],1000)</f>
        <v>1000</v>
      </c>
      <c r="Z159" s="6">
        <f>IF(Tabela4[[#This Row],[Time_H]]&gt;0,Tabela4[[#This Row],[RPD_H]],1000)</f>
        <v>0</v>
      </c>
      <c r="AA159" s="6">
        <f>IF(Tabela4[[#This Row],[Time_G]]&gt;0,Tabela4[[#This Row],[RPD_G]],1000)</f>
        <v>52.93</v>
      </c>
      <c r="AC159" s="6">
        <f t="shared" si="27"/>
        <v>150</v>
      </c>
      <c r="AD159" s="6">
        <f t="shared" si="28"/>
        <v>0</v>
      </c>
      <c r="AE159" s="6">
        <f t="shared" si="29"/>
        <v>52.930000000000007</v>
      </c>
    </row>
    <row r="160" spans="1:31" x14ac:dyDescent="0.3">
      <c r="A160" s="1">
        <f>Sheet1!A160</f>
        <v>159</v>
      </c>
      <c r="B160" s="1">
        <f>Sheet1!E160</f>
        <v>100</v>
      </c>
      <c r="C160" s="1">
        <f>Sheet1!F160</f>
        <v>4</v>
      </c>
      <c r="D160" s="1">
        <f t="shared" si="23"/>
        <v>16796</v>
      </c>
      <c r="E160" s="1">
        <f>IF(Sheet1!G160&lt;100,ROUND(Sheet1!G160,2),ROUND(Sheet1!G160,0))</f>
        <v>0</v>
      </c>
      <c r="F160" s="1">
        <f>Sheet1!H160</f>
        <v>0</v>
      </c>
      <c r="G160" s="1">
        <f>IF(Sheet1!N160&lt;100,ROUND(Sheet1!N160,2),ROUND(Sheet1!N160,0))</f>
        <v>144</v>
      </c>
      <c r="H160" s="1">
        <f t="shared" si="24"/>
        <v>0</v>
      </c>
      <c r="I160" s="1">
        <f>IF(Sheet1!O160&lt;100,ROUND(Sheet1!O160,3),ROUND(Sheet1!O160,0))</f>
        <v>1.6910000000000001</v>
      </c>
      <c r="J160" s="1">
        <f t="shared" si="25"/>
        <v>19.829999999999998</v>
      </c>
      <c r="K160" s="1">
        <f>Sheet1!J160</f>
        <v>16796</v>
      </c>
      <c r="L160" s="1">
        <f>Sheet1!K160</f>
        <v>20126</v>
      </c>
      <c r="M160" s="1">
        <f>Sheet1!L160</f>
        <v>0</v>
      </c>
      <c r="N160" s="1">
        <f>Sheet1!M160</f>
        <v>19.829999999999998</v>
      </c>
      <c r="P160" s="1">
        <f t="shared" si="26"/>
        <v>16796</v>
      </c>
      <c r="Q160" s="1">
        <f>IF(Sheet1!I160&lt;&gt;0,Sheet1!I160,100000000)</f>
        <v>999999</v>
      </c>
      <c r="R160" s="1">
        <f>IF(Sheet1!J160&lt;&gt;0,Sheet1!J160,100000000)</f>
        <v>16796</v>
      </c>
      <c r="S160" s="1">
        <f>IF(Sheet1!K160&lt;&gt;0,Sheet1!K160,100000000)</f>
        <v>20126</v>
      </c>
      <c r="X160" s="1">
        <f>Tabela4[[#This Row],[Msol]]</f>
        <v>16796</v>
      </c>
      <c r="Y160" s="6">
        <f>IF(Tabela4[[#This Row],[T_R]]&gt;0,Tabela4[[#This Row],[GAP]],1000)</f>
        <v>1000</v>
      </c>
      <c r="Z160" s="6">
        <f>IF(Tabela4[[#This Row],[Time_H]]&gt;0,Tabela4[[#This Row],[RPD_H]],1000)</f>
        <v>0</v>
      </c>
      <c r="AA160" s="6">
        <f>IF(Tabela4[[#This Row],[Time_G]]&gt;0,Tabela4[[#This Row],[RPD_G]],1000)</f>
        <v>19.829999999999998</v>
      </c>
      <c r="AC160" s="6">
        <f t="shared" si="27"/>
        <v>150</v>
      </c>
      <c r="AD160" s="6">
        <f t="shared" si="28"/>
        <v>0</v>
      </c>
      <c r="AE160" s="6">
        <f t="shared" si="29"/>
        <v>19.829999999999998</v>
      </c>
    </row>
    <row r="161" spans="1:31" x14ac:dyDescent="0.3">
      <c r="A161" s="1">
        <f>Sheet1!A161</f>
        <v>160</v>
      </c>
      <c r="B161" s="1">
        <f>Sheet1!E161</f>
        <v>100</v>
      </c>
      <c r="C161" s="1">
        <f>Sheet1!F161</f>
        <v>4</v>
      </c>
      <c r="D161" s="1">
        <f t="shared" si="23"/>
        <v>17643</v>
      </c>
      <c r="E161" s="1">
        <f>IF(Sheet1!G161&lt;100,ROUND(Sheet1!G161,2),ROUND(Sheet1!G161,0))</f>
        <v>0</v>
      </c>
      <c r="F161" s="1">
        <f>Sheet1!H161</f>
        <v>0</v>
      </c>
      <c r="G161" s="1">
        <f>IF(Sheet1!N161&lt;100,ROUND(Sheet1!N161,2),ROUND(Sheet1!N161,0))</f>
        <v>143</v>
      </c>
      <c r="H161" s="1">
        <f t="shared" si="24"/>
        <v>0</v>
      </c>
      <c r="I161" s="1">
        <f>IF(Sheet1!O161&lt;100,ROUND(Sheet1!O161,3),ROUND(Sheet1!O161,0))</f>
        <v>1.69</v>
      </c>
      <c r="J161" s="1">
        <f t="shared" si="25"/>
        <v>30.75</v>
      </c>
      <c r="K161" s="1">
        <f>Sheet1!J161</f>
        <v>17643</v>
      </c>
      <c r="L161" s="1">
        <f>Sheet1!K161</f>
        <v>23069</v>
      </c>
      <c r="M161" s="1">
        <f>Sheet1!L161</f>
        <v>0</v>
      </c>
      <c r="N161" s="1">
        <f>Sheet1!M161</f>
        <v>30.75</v>
      </c>
      <c r="P161" s="1">
        <f t="shared" si="26"/>
        <v>17643</v>
      </c>
      <c r="Q161" s="1">
        <f>IF(Sheet1!I161&lt;&gt;0,Sheet1!I161,100000000)</f>
        <v>999999</v>
      </c>
      <c r="R161" s="1">
        <f>IF(Sheet1!J161&lt;&gt;0,Sheet1!J161,100000000)</f>
        <v>17643</v>
      </c>
      <c r="S161" s="1">
        <f>IF(Sheet1!K161&lt;&gt;0,Sheet1!K161,100000000)</f>
        <v>23069</v>
      </c>
      <c r="X161" s="1">
        <f>Tabela4[[#This Row],[Msol]]</f>
        <v>17643</v>
      </c>
      <c r="Y161" s="6">
        <f>IF(Tabela4[[#This Row],[T_R]]&gt;0,Tabela4[[#This Row],[GAP]],1000)</f>
        <v>1000</v>
      </c>
      <c r="Z161" s="6">
        <f>IF(Tabela4[[#This Row],[Time_H]]&gt;0,Tabela4[[#This Row],[RPD_H]],1000)</f>
        <v>0</v>
      </c>
      <c r="AA161" s="6">
        <f>IF(Tabela4[[#This Row],[Time_G]]&gt;0,Tabela4[[#This Row],[RPD_G]],1000)</f>
        <v>30.75</v>
      </c>
      <c r="AC161" s="6">
        <f t="shared" si="27"/>
        <v>150</v>
      </c>
      <c r="AD161" s="6">
        <f t="shared" si="28"/>
        <v>0</v>
      </c>
      <c r="AE161" s="6">
        <f t="shared" si="29"/>
        <v>30.75</v>
      </c>
    </row>
    <row r="162" spans="1:31" x14ac:dyDescent="0.3">
      <c r="A162" s="1">
        <f>Sheet1!A162</f>
        <v>161</v>
      </c>
      <c r="B162" s="1">
        <f>Sheet1!E162</f>
        <v>250</v>
      </c>
      <c r="C162" s="1">
        <f>Sheet1!F162</f>
        <v>4</v>
      </c>
      <c r="D162" s="1">
        <f t="shared" ref="D162:D181" si="30">P162</f>
        <v>82758</v>
      </c>
      <c r="E162" s="1">
        <f>IF(Sheet1!G162&lt;100,ROUND(Sheet1!G162,2),ROUND(Sheet1!G162,0))</f>
        <v>0</v>
      </c>
      <c r="F162" s="1">
        <f>Sheet1!H162</f>
        <v>0</v>
      </c>
      <c r="G162" s="1">
        <f>IF(Sheet1!N162&lt;100,ROUND(Sheet1!N162,2),ROUND(Sheet1!N162,0))</f>
        <v>3618</v>
      </c>
      <c r="H162" s="1">
        <f t="shared" ref="H162:H181" si="31">ROUND(100*(R162-P162)/P162,2)</f>
        <v>0</v>
      </c>
      <c r="I162" s="1">
        <f>IF(Sheet1!O162&lt;100,ROUND(Sheet1!O162,3),ROUND(Sheet1!O162,0))</f>
        <v>53.905000000000001</v>
      </c>
      <c r="J162" s="1">
        <f t="shared" ref="J162:J181" si="32">ROUND(100*(S162-P162)/P162,2)</f>
        <v>44.63</v>
      </c>
      <c r="K162" s="1">
        <f>Sheet1!J162</f>
        <v>82758</v>
      </c>
      <c r="L162" s="1">
        <f>Sheet1!K162</f>
        <v>119691</v>
      </c>
      <c r="M162" s="1">
        <f>Sheet1!L162</f>
        <v>0</v>
      </c>
      <c r="N162" s="1">
        <f>Sheet1!M162</f>
        <v>44.63</v>
      </c>
      <c r="P162" s="1">
        <f t="shared" ref="P162:P181" si="33">SMALL(Q162:S162,1)</f>
        <v>82758</v>
      </c>
      <c r="Q162" s="1">
        <f>IF(Sheet1!I162&lt;&gt;0,Sheet1!I162,100000000)</f>
        <v>999999</v>
      </c>
      <c r="R162" s="1">
        <f>IF(Sheet1!J162&lt;&gt;0,Sheet1!J162,100000000)</f>
        <v>82758</v>
      </c>
      <c r="S162" s="1">
        <f>IF(Sheet1!K162&lt;&gt;0,Sheet1!K162,100000000)</f>
        <v>119691</v>
      </c>
      <c r="X162" s="1">
        <f>Tabela4[[#This Row],[Msol]]</f>
        <v>82758</v>
      </c>
      <c r="Y162" s="6">
        <f>IF(Tabela4[[#This Row],[T_R]]&gt;0,Tabela4[[#This Row],[GAP]],1000)</f>
        <v>1000</v>
      </c>
      <c r="Z162" s="6">
        <f>IF(Tabela4[[#This Row],[Time_H]]&gt;0,Tabela4[[#This Row],[RPD_H]],1000)</f>
        <v>0</v>
      </c>
      <c r="AA162" s="6">
        <f>IF(Tabela4[[#This Row],[Time_G]]&gt;0,Tabela4[[#This Row],[RPD_G]],1000)</f>
        <v>44.63</v>
      </c>
      <c r="AC162" s="6">
        <f t="shared" si="27"/>
        <v>150</v>
      </c>
      <c r="AD162" s="6">
        <f t="shared" si="28"/>
        <v>0</v>
      </c>
      <c r="AE162" s="6">
        <f t="shared" si="29"/>
        <v>44.630000000000024</v>
      </c>
    </row>
    <row r="163" spans="1:31" x14ac:dyDescent="0.3">
      <c r="A163" s="1">
        <f>Sheet1!A163</f>
        <v>162</v>
      </c>
      <c r="B163" s="1">
        <f>Sheet1!E163</f>
        <v>250</v>
      </c>
      <c r="C163" s="1">
        <f>Sheet1!F163</f>
        <v>4</v>
      </c>
      <c r="D163" s="1">
        <f t="shared" si="30"/>
        <v>74010</v>
      </c>
      <c r="E163" s="1">
        <f>IF(Sheet1!G163&lt;100,ROUND(Sheet1!G163,2),ROUND(Sheet1!G163,0))</f>
        <v>0</v>
      </c>
      <c r="F163" s="1">
        <f>Sheet1!H163</f>
        <v>0</v>
      </c>
      <c r="G163" s="1">
        <f>IF(Sheet1!N163&lt;100,ROUND(Sheet1!N163,2),ROUND(Sheet1!N163,0))</f>
        <v>3603</v>
      </c>
      <c r="H163" s="1">
        <f t="shared" si="31"/>
        <v>0</v>
      </c>
      <c r="I163" s="1">
        <f>IF(Sheet1!O163&lt;100,ROUND(Sheet1!O163,3),ROUND(Sheet1!O163,0))</f>
        <v>53.354999999999997</v>
      </c>
      <c r="J163" s="1">
        <f t="shared" si="32"/>
        <v>37.31</v>
      </c>
      <c r="K163" s="1">
        <f>Sheet1!J163</f>
        <v>74010</v>
      </c>
      <c r="L163" s="1">
        <f>Sheet1!K163</f>
        <v>101623</v>
      </c>
      <c r="M163" s="1">
        <f>Sheet1!L163</f>
        <v>0</v>
      </c>
      <c r="N163" s="1">
        <f>Sheet1!M163</f>
        <v>37.31</v>
      </c>
      <c r="P163" s="1">
        <f t="shared" si="33"/>
        <v>74010</v>
      </c>
      <c r="Q163" s="1">
        <f>IF(Sheet1!I163&lt;&gt;0,Sheet1!I163,100000000)</f>
        <v>999999</v>
      </c>
      <c r="R163" s="1">
        <f>IF(Sheet1!J163&lt;&gt;0,Sheet1!J163,100000000)</f>
        <v>74010</v>
      </c>
      <c r="S163" s="1">
        <f>IF(Sheet1!K163&lt;&gt;0,Sheet1!K163,100000000)</f>
        <v>101623</v>
      </c>
      <c r="X163" s="1">
        <f>Tabela4[[#This Row],[Msol]]</f>
        <v>74010</v>
      </c>
      <c r="Y163" s="6">
        <f>IF(Tabela4[[#This Row],[T_R]]&gt;0,Tabela4[[#This Row],[GAP]],1000)</f>
        <v>1000</v>
      </c>
      <c r="Z163" s="6">
        <f>IF(Tabela4[[#This Row],[Time_H]]&gt;0,Tabela4[[#This Row],[RPD_H]],1000)</f>
        <v>0</v>
      </c>
      <c r="AA163" s="6">
        <f>IF(Tabela4[[#This Row],[Time_G]]&gt;0,Tabela4[[#This Row],[RPD_G]],1000)</f>
        <v>37.31</v>
      </c>
      <c r="AC163" s="6">
        <f t="shared" si="27"/>
        <v>150</v>
      </c>
      <c r="AD163" s="6">
        <f t="shared" si="28"/>
        <v>0</v>
      </c>
      <c r="AE163" s="6">
        <f t="shared" si="29"/>
        <v>37.31</v>
      </c>
    </row>
    <row r="164" spans="1:31" x14ac:dyDescent="0.3">
      <c r="A164" s="1">
        <f>Sheet1!A164</f>
        <v>163</v>
      </c>
      <c r="B164" s="1">
        <f>Sheet1!E164</f>
        <v>250</v>
      </c>
      <c r="C164" s="1">
        <f>Sheet1!F164</f>
        <v>4</v>
      </c>
      <c r="D164" s="1">
        <f t="shared" si="30"/>
        <v>73993</v>
      </c>
      <c r="E164" s="1">
        <f>IF(Sheet1!G164&lt;100,ROUND(Sheet1!G164,2),ROUND(Sheet1!G164,0))</f>
        <v>0</v>
      </c>
      <c r="F164" s="1">
        <f>Sheet1!H164</f>
        <v>0</v>
      </c>
      <c r="G164" s="1">
        <f>IF(Sheet1!N164&lt;100,ROUND(Sheet1!N164,2),ROUND(Sheet1!N164,0))</f>
        <v>3657</v>
      </c>
      <c r="H164" s="1">
        <f t="shared" si="31"/>
        <v>0</v>
      </c>
      <c r="I164" s="1">
        <f>IF(Sheet1!O164&lt;100,ROUND(Sheet1!O164,3),ROUND(Sheet1!O164,0))</f>
        <v>54.271999999999998</v>
      </c>
      <c r="J164" s="1">
        <f t="shared" si="32"/>
        <v>13.7</v>
      </c>
      <c r="K164" s="1">
        <f>Sheet1!J164</f>
        <v>73993</v>
      </c>
      <c r="L164" s="1">
        <f>Sheet1!K164</f>
        <v>84129</v>
      </c>
      <c r="M164" s="1">
        <f>Sheet1!L164</f>
        <v>0</v>
      </c>
      <c r="N164" s="1">
        <f>Sheet1!M164</f>
        <v>13.7</v>
      </c>
      <c r="P164" s="1">
        <f t="shared" si="33"/>
        <v>73993</v>
      </c>
      <c r="Q164" s="1">
        <f>IF(Sheet1!I164&lt;&gt;0,Sheet1!I164,100000000)</f>
        <v>999999</v>
      </c>
      <c r="R164" s="1">
        <f>IF(Sheet1!J164&lt;&gt;0,Sheet1!J164,100000000)</f>
        <v>73993</v>
      </c>
      <c r="S164" s="1">
        <f>IF(Sheet1!K164&lt;&gt;0,Sheet1!K164,100000000)</f>
        <v>84129</v>
      </c>
      <c r="X164" s="1">
        <f>Tabela4[[#This Row],[Msol]]</f>
        <v>73993</v>
      </c>
      <c r="Y164" s="6">
        <f>IF(Tabela4[[#This Row],[T_R]]&gt;0,Tabela4[[#This Row],[GAP]],1000)</f>
        <v>1000</v>
      </c>
      <c r="Z164" s="6">
        <f>IF(Tabela4[[#This Row],[Time_H]]&gt;0,Tabela4[[#This Row],[RPD_H]],1000)</f>
        <v>0</v>
      </c>
      <c r="AA164" s="6">
        <f>IF(Tabela4[[#This Row],[Time_G]]&gt;0,Tabela4[[#This Row],[RPD_G]],1000)</f>
        <v>13.7</v>
      </c>
      <c r="AC164" s="6">
        <f t="shared" si="27"/>
        <v>150</v>
      </c>
      <c r="AD164" s="6">
        <f t="shared" si="28"/>
        <v>0</v>
      </c>
      <c r="AE164" s="6">
        <f t="shared" si="29"/>
        <v>13.699999999999989</v>
      </c>
    </row>
    <row r="165" spans="1:31" x14ac:dyDescent="0.3">
      <c r="A165" s="1">
        <f>Sheet1!A165</f>
        <v>164</v>
      </c>
      <c r="B165" s="1">
        <f>Sheet1!E165</f>
        <v>250</v>
      </c>
      <c r="C165" s="1">
        <f>Sheet1!F165</f>
        <v>4</v>
      </c>
      <c r="D165" s="1">
        <f t="shared" si="30"/>
        <v>86957</v>
      </c>
      <c r="E165" s="1">
        <f>IF(Sheet1!G165&lt;100,ROUND(Sheet1!G165,2),ROUND(Sheet1!G165,0))</f>
        <v>0</v>
      </c>
      <c r="F165" s="1">
        <f>Sheet1!H165</f>
        <v>0</v>
      </c>
      <c r="G165" s="1">
        <f>IF(Sheet1!N165&lt;100,ROUND(Sheet1!N165,2),ROUND(Sheet1!N165,0))</f>
        <v>3654</v>
      </c>
      <c r="H165" s="1">
        <f t="shared" si="31"/>
        <v>0</v>
      </c>
      <c r="I165" s="1">
        <f>IF(Sheet1!O165&lt;100,ROUND(Sheet1!O165,3),ROUND(Sheet1!O165,0))</f>
        <v>53.968000000000004</v>
      </c>
      <c r="J165" s="1">
        <f t="shared" si="32"/>
        <v>22.27</v>
      </c>
      <c r="K165" s="1">
        <f>Sheet1!J165</f>
        <v>86957</v>
      </c>
      <c r="L165" s="1">
        <f>Sheet1!K165</f>
        <v>106319</v>
      </c>
      <c r="M165" s="1">
        <f>Sheet1!L165</f>
        <v>0</v>
      </c>
      <c r="N165" s="1">
        <f>Sheet1!M165</f>
        <v>22.27</v>
      </c>
      <c r="P165" s="1">
        <f t="shared" si="33"/>
        <v>86957</v>
      </c>
      <c r="Q165" s="1">
        <f>IF(Sheet1!I165&lt;&gt;0,Sheet1!I165,100000000)</f>
        <v>999999</v>
      </c>
      <c r="R165" s="1">
        <f>IF(Sheet1!J165&lt;&gt;0,Sheet1!J165,100000000)</f>
        <v>86957</v>
      </c>
      <c r="S165" s="1">
        <f>IF(Sheet1!K165&lt;&gt;0,Sheet1!K165,100000000)</f>
        <v>106319</v>
      </c>
      <c r="X165" s="1">
        <f>Tabela4[[#This Row],[Msol]]</f>
        <v>86957</v>
      </c>
      <c r="Y165" s="6">
        <f>IF(Tabela4[[#This Row],[T_R]]&gt;0,Tabela4[[#This Row],[GAP]],1000)</f>
        <v>1000</v>
      </c>
      <c r="Z165" s="6">
        <f>IF(Tabela4[[#This Row],[Time_H]]&gt;0,Tabela4[[#This Row],[RPD_H]],1000)</f>
        <v>0</v>
      </c>
      <c r="AA165" s="6">
        <f>IF(Tabela4[[#This Row],[Time_G]]&gt;0,Tabela4[[#This Row],[RPD_G]],1000)</f>
        <v>22.27</v>
      </c>
      <c r="AC165" s="6">
        <f t="shared" si="27"/>
        <v>150</v>
      </c>
      <c r="AD165" s="6">
        <f t="shared" si="28"/>
        <v>0</v>
      </c>
      <c r="AE165" s="6">
        <f t="shared" si="29"/>
        <v>22.27000000000001</v>
      </c>
    </row>
    <row r="166" spans="1:31" x14ac:dyDescent="0.3">
      <c r="A166" s="1">
        <f>Sheet1!A166</f>
        <v>165</v>
      </c>
      <c r="B166" s="1">
        <f>Sheet1!E166</f>
        <v>250</v>
      </c>
      <c r="C166" s="1">
        <f>Sheet1!F166</f>
        <v>4</v>
      </c>
      <c r="D166" s="1">
        <f t="shared" si="30"/>
        <v>77099</v>
      </c>
      <c r="E166" s="1">
        <f>IF(Sheet1!G166&lt;100,ROUND(Sheet1!G166,2),ROUND(Sheet1!G166,0))</f>
        <v>0</v>
      </c>
      <c r="F166" s="1">
        <f>Sheet1!H166</f>
        <v>0</v>
      </c>
      <c r="G166" s="1">
        <f>IF(Sheet1!N166&lt;100,ROUND(Sheet1!N166,2),ROUND(Sheet1!N166,0))</f>
        <v>3615</v>
      </c>
      <c r="H166" s="1">
        <f t="shared" si="31"/>
        <v>0</v>
      </c>
      <c r="I166" s="1">
        <f>IF(Sheet1!O166&lt;100,ROUND(Sheet1!O166,3),ROUND(Sheet1!O166,0))</f>
        <v>52.463000000000001</v>
      </c>
      <c r="J166" s="1">
        <f t="shared" si="32"/>
        <v>47.21</v>
      </c>
      <c r="K166" s="1">
        <f>Sheet1!J166</f>
        <v>77099</v>
      </c>
      <c r="L166" s="1">
        <f>Sheet1!K166</f>
        <v>113498</v>
      </c>
      <c r="M166" s="1">
        <f>Sheet1!L166</f>
        <v>0</v>
      </c>
      <c r="N166" s="1">
        <f>Sheet1!M166</f>
        <v>47.21</v>
      </c>
      <c r="P166" s="1">
        <f t="shared" si="33"/>
        <v>77099</v>
      </c>
      <c r="Q166" s="1">
        <f>IF(Sheet1!I166&lt;&gt;0,Sheet1!I166,100000000)</f>
        <v>999999</v>
      </c>
      <c r="R166" s="1">
        <f>IF(Sheet1!J166&lt;&gt;0,Sheet1!J166,100000000)</f>
        <v>77099</v>
      </c>
      <c r="S166" s="1">
        <f>IF(Sheet1!K166&lt;&gt;0,Sheet1!K166,100000000)</f>
        <v>113498</v>
      </c>
      <c r="X166" s="1">
        <f>Tabela4[[#This Row],[Msol]]</f>
        <v>77099</v>
      </c>
      <c r="Y166" s="6">
        <f>IF(Tabela4[[#This Row],[T_R]]&gt;0,Tabela4[[#This Row],[GAP]],1000)</f>
        <v>1000</v>
      </c>
      <c r="Z166" s="6">
        <f>IF(Tabela4[[#This Row],[Time_H]]&gt;0,Tabela4[[#This Row],[RPD_H]],1000)</f>
        <v>0</v>
      </c>
      <c r="AA166" s="6">
        <f>IF(Tabela4[[#This Row],[Time_G]]&gt;0,Tabela4[[#This Row],[RPD_G]],1000)</f>
        <v>47.21</v>
      </c>
      <c r="AC166" s="6">
        <f t="shared" si="27"/>
        <v>150</v>
      </c>
      <c r="AD166" s="6">
        <f t="shared" si="28"/>
        <v>0</v>
      </c>
      <c r="AE166" s="6">
        <f t="shared" si="29"/>
        <v>47.20999999999998</v>
      </c>
    </row>
    <row r="167" spans="1:31" x14ac:dyDescent="0.3">
      <c r="A167" s="1">
        <f>Sheet1!A167</f>
        <v>166</v>
      </c>
      <c r="B167" s="1">
        <f>Sheet1!E167</f>
        <v>250</v>
      </c>
      <c r="C167" s="1">
        <f>Sheet1!F167</f>
        <v>4</v>
      </c>
      <c r="D167" s="1">
        <f t="shared" si="30"/>
        <v>74762</v>
      </c>
      <c r="E167" s="1">
        <f>IF(Sheet1!G167&lt;100,ROUND(Sheet1!G167,2),ROUND(Sheet1!G167,0))</f>
        <v>0</v>
      </c>
      <c r="F167" s="1">
        <f>Sheet1!H167</f>
        <v>0</v>
      </c>
      <c r="G167" s="1">
        <f>IF(Sheet1!N167&lt;100,ROUND(Sheet1!N167,2),ROUND(Sheet1!N167,0))</f>
        <v>3655</v>
      </c>
      <c r="H167" s="1">
        <f t="shared" si="31"/>
        <v>0</v>
      </c>
      <c r="I167" s="1">
        <f>IF(Sheet1!O167&lt;100,ROUND(Sheet1!O167,3),ROUND(Sheet1!O167,0))</f>
        <v>52.872</v>
      </c>
      <c r="J167" s="1">
        <f t="shared" si="32"/>
        <v>65.45</v>
      </c>
      <c r="K167" s="1">
        <f>Sheet1!J167</f>
        <v>74762</v>
      </c>
      <c r="L167" s="1">
        <f>Sheet1!K167</f>
        <v>123693</v>
      </c>
      <c r="M167" s="1">
        <f>Sheet1!L167</f>
        <v>0</v>
      </c>
      <c r="N167" s="1">
        <f>Sheet1!M167</f>
        <v>65.45</v>
      </c>
      <c r="P167" s="1">
        <f t="shared" si="33"/>
        <v>74762</v>
      </c>
      <c r="Q167" s="1">
        <f>IF(Sheet1!I167&lt;&gt;0,Sheet1!I167,100000000)</f>
        <v>999999</v>
      </c>
      <c r="R167" s="1">
        <f>IF(Sheet1!J167&lt;&gt;0,Sheet1!J167,100000000)</f>
        <v>74762</v>
      </c>
      <c r="S167" s="1">
        <f>IF(Sheet1!K167&lt;&gt;0,Sheet1!K167,100000000)</f>
        <v>123693</v>
      </c>
      <c r="X167" s="1">
        <f>Tabela4[[#This Row],[Msol]]</f>
        <v>74762</v>
      </c>
      <c r="Y167" s="6">
        <f>IF(Tabela4[[#This Row],[T_R]]&gt;0,Tabela4[[#This Row],[GAP]],1000)</f>
        <v>1000</v>
      </c>
      <c r="Z167" s="6">
        <f>IF(Tabela4[[#This Row],[Time_H]]&gt;0,Tabela4[[#This Row],[RPD_H]],1000)</f>
        <v>0</v>
      </c>
      <c r="AA167" s="6">
        <f>IF(Tabela4[[#This Row],[Time_G]]&gt;0,Tabela4[[#This Row],[RPD_G]],1000)</f>
        <v>65.45</v>
      </c>
      <c r="AC167" s="6">
        <f t="shared" si="27"/>
        <v>150</v>
      </c>
      <c r="AD167" s="6">
        <f t="shared" si="28"/>
        <v>0</v>
      </c>
      <c r="AE167" s="6">
        <f t="shared" si="29"/>
        <v>65.450000000000017</v>
      </c>
    </row>
    <row r="168" spans="1:31" x14ac:dyDescent="0.3">
      <c r="A168" s="1">
        <f>Sheet1!A168</f>
        <v>167</v>
      </c>
      <c r="B168" s="1">
        <f>Sheet1!E168</f>
        <v>250</v>
      </c>
      <c r="C168" s="1">
        <f>Sheet1!F168</f>
        <v>4</v>
      </c>
      <c r="D168" s="1">
        <f t="shared" si="30"/>
        <v>62171</v>
      </c>
      <c r="E168" s="1">
        <f>IF(Sheet1!G168&lt;100,ROUND(Sheet1!G168,2),ROUND(Sheet1!G168,0))</f>
        <v>0</v>
      </c>
      <c r="F168" s="1">
        <f>Sheet1!H168</f>
        <v>0</v>
      </c>
      <c r="G168" s="1">
        <f>IF(Sheet1!N168&lt;100,ROUND(Sheet1!N168,2),ROUND(Sheet1!N168,0))</f>
        <v>3659</v>
      </c>
      <c r="H168" s="1">
        <f t="shared" si="31"/>
        <v>0</v>
      </c>
      <c r="I168" s="1">
        <f>IF(Sheet1!O168&lt;100,ROUND(Sheet1!O168,3),ROUND(Sheet1!O168,0))</f>
        <v>52.122999999999998</v>
      </c>
      <c r="J168" s="1">
        <f t="shared" si="32"/>
        <v>67.569999999999993</v>
      </c>
      <c r="K168" s="1">
        <f>Sheet1!J168</f>
        <v>62171</v>
      </c>
      <c r="L168" s="1">
        <f>Sheet1!K168</f>
        <v>104181</v>
      </c>
      <c r="M168" s="1">
        <f>Sheet1!L168</f>
        <v>0</v>
      </c>
      <c r="N168" s="1">
        <f>Sheet1!M168</f>
        <v>67.569999999999993</v>
      </c>
      <c r="P168" s="1">
        <f t="shared" si="33"/>
        <v>62171</v>
      </c>
      <c r="Q168" s="1">
        <f>IF(Sheet1!I168&lt;&gt;0,Sheet1!I168,100000000)</f>
        <v>999999</v>
      </c>
      <c r="R168" s="1">
        <f>IF(Sheet1!J168&lt;&gt;0,Sheet1!J168,100000000)</f>
        <v>62171</v>
      </c>
      <c r="S168" s="1">
        <f>IF(Sheet1!K168&lt;&gt;0,Sheet1!K168,100000000)</f>
        <v>104181</v>
      </c>
      <c r="X168" s="1">
        <f>Tabela4[[#This Row],[Msol]]</f>
        <v>62171</v>
      </c>
      <c r="Y168" s="6">
        <f>IF(Tabela4[[#This Row],[T_R]]&gt;0,Tabela4[[#This Row],[GAP]],1000)</f>
        <v>1000</v>
      </c>
      <c r="Z168" s="6">
        <f>IF(Tabela4[[#This Row],[Time_H]]&gt;0,Tabela4[[#This Row],[RPD_H]],1000)</f>
        <v>0</v>
      </c>
      <c r="AA168" s="6">
        <f>IF(Tabela4[[#This Row],[Time_G]]&gt;0,Tabela4[[#This Row],[RPD_G]],1000)</f>
        <v>67.569999999999993</v>
      </c>
      <c r="AC168" s="6">
        <f t="shared" si="27"/>
        <v>150</v>
      </c>
      <c r="AD168" s="6">
        <f t="shared" si="28"/>
        <v>0</v>
      </c>
      <c r="AE168" s="6">
        <f t="shared" si="29"/>
        <v>67.569999999999993</v>
      </c>
    </row>
    <row r="169" spans="1:31" x14ac:dyDescent="0.3">
      <c r="A169" s="1">
        <f>Sheet1!A169</f>
        <v>168</v>
      </c>
      <c r="B169" s="1">
        <f>Sheet1!E169</f>
        <v>250</v>
      </c>
      <c r="C169" s="1">
        <f>Sheet1!F169</f>
        <v>4</v>
      </c>
      <c r="D169" s="1">
        <f t="shared" si="30"/>
        <v>75044</v>
      </c>
      <c r="E169" s="1">
        <f>IF(Sheet1!G169&lt;100,ROUND(Sheet1!G169,2),ROUND(Sheet1!G169,0))</f>
        <v>0</v>
      </c>
      <c r="F169" s="1">
        <f>Sheet1!H169</f>
        <v>0</v>
      </c>
      <c r="G169" s="1">
        <f>IF(Sheet1!N169&lt;100,ROUND(Sheet1!N169,2),ROUND(Sheet1!N169,0))</f>
        <v>3638</v>
      </c>
      <c r="H169" s="1">
        <f t="shared" si="31"/>
        <v>0</v>
      </c>
      <c r="I169" s="1">
        <f>IF(Sheet1!O169&lt;100,ROUND(Sheet1!O169,3),ROUND(Sheet1!O169,0))</f>
        <v>53.276000000000003</v>
      </c>
      <c r="J169" s="1">
        <f t="shared" si="32"/>
        <v>61.46</v>
      </c>
      <c r="K169" s="1">
        <f>Sheet1!J169</f>
        <v>75044</v>
      </c>
      <c r="L169" s="1">
        <f>Sheet1!K169</f>
        <v>121169</v>
      </c>
      <c r="M169" s="1">
        <f>Sheet1!L169</f>
        <v>0</v>
      </c>
      <c r="N169" s="1">
        <f>Sheet1!M169</f>
        <v>61.46</v>
      </c>
      <c r="P169" s="1">
        <f t="shared" si="33"/>
        <v>75044</v>
      </c>
      <c r="Q169" s="1">
        <f>IF(Sheet1!I169&lt;&gt;0,Sheet1!I169,100000000)</f>
        <v>999999</v>
      </c>
      <c r="R169" s="1">
        <f>IF(Sheet1!J169&lt;&gt;0,Sheet1!J169,100000000)</f>
        <v>75044</v>
      </c>
      <c r="S169" s="1">
        <f>IF(Sheet1!K169&lt;&gt;0,Sheet1!K169,100000000)</f>
        <v>121169</v>
      </c>
      <c r="X169" s="1">
        <f>Tabela4[[#This Row],[Msol]]</f>
        <v>75044</v>
      </c>
      <c r="Y169" s="6">
        <f>IF(Tabela4[[#This Row],[T_R]]&gt;0,Tabela4[[#This Row],[GAP]],1000)</f>
        <v>1000</v>
      </c>
      <c r="Z169" s="6">
        <f>IF(Tabela4[[#This Row],[Time_H]]&gt;0,Tabela4[[#This Row],[RPD_H]],1000)</f>
        <v>0</v>
      </c>
      <c r="AA169" s="6">
        <f>IF(Tabela4[[#This Row],[Time_G]]&gt;0,Tabela4[[#This Row],[RPD_G]],1000)</f>
        <v>61.46</v>
      </c>
      <c r="AC169" s="6">
        <f t="shared" si="27"/>
        <v>150</v>
      </c>
      <c r="AD169" s="6">
        <f t="shared" si="28"/>
        <v>0</v>
      </c>
      <c r="AE169" s="6">
        <f t="shared" si="29"/>
        <v>61.460000000000008</v>
      </c>
    </row>
    <row r="170" spans="1:31" x14ac:dyDescent="0.3">
      <c r="A170" s="1">
        <f>Sheet1!A170</f>
        <v>169</v>
      </c>
      <c r="B170" s="1">
        <f>Sheet1!E170</f>
        <v>250</v>
      </c>
      <c r="C170" s="1">
        <f>Sheet1!F170</f>
        <v>4</v>
      </c>
      <c r="D170" s="1">
        <f t="shared" si="30"/>
        <v>90189</v>
      </c>
      <c r="E170" s="1">
        <f>IF(Sheet1!G170&lt;100,ROUND(Sheet1!G170,2),ROUND(Sheet1!G170,0))</f>
        <v>0</v>
      </c>
      <c r="F170" s="1">
        <f>Sheet1!H170</f>
        <v>0</v>
      </c>
      <c r="G170" s="1">
        <f>IF(Sheet1!N170&lt;100,ROUND(Sheet1!N170,2),ROUND(Sheet1!N170,0))</f>
        <v>3658</v>
      </c>
      <c r="H170" s="1">
        <f t="shared" si="31"/>
        <v>0</v>
      </c>
      <c r="I170" s="1">
        <f>IF(Sheet1!O170&lt;100,ROUND(Sheet1!O170,3),ROUND(Sheet1!O170,0))</f>
        <v>51.197000000000003</v>
      </c>
      <c r="J170" s="1">
        <f t="shared" si="32"/>
        <v>11.44</v>
      </c>
      <c r="K170" s="1">
        <f>Sheet1!J170</f>
        <v>90189</v>
      </c>
      <c r="L170" s="1">
        <f>Sheet1!K170</f>
        <v>100506</v>
      </c>
      <c r="M170" s="1">
        <f>Sheet1!L170</f>
        <v>0</v>
      </c>
      <c r="N170" s="1">
        <f>Sheet1!M170</f>
        <v>11.44</v>
      </c>
      <c r="P170" s="1">
        <f t="shared" si="33"/>
        <v>90189</v>
      </c>
      <c r="Q170" s="1">
        <f>IF(Sheet1!I170&lt;&gt;0,Sheet1!I170,100000000)</f>
        <v>999999</v>
      </c>
      <c r="R170" s="1">
        <f>IF(Sheet1!J170&lt;&gt;0,Sheet1!J170,100000000)</f>
        <v>90189</v>
      </c>
      <c r="S170" s="1">
        <f>IF(Sheet1!K170&lt;&gt;0,Sheet1!K170,100000000)</f>
        <v>100506</v>
      </c>
      <c r="X170" s="1">
        <f>Tabela4[[#This Row],[Msol]]</f>
        <v>90189</v>
      </c>
      <c r="Y170" s="6">
        <f>IF(Tabela4[[#This Row],[T_R]]&gt;0,Tabela4[[#This Row],[GAP]],1000)</f>
        <v>1000</v>
      </c>
      <c r="Z170" s="6">
        <f>IF(Tabela4[[#This Row],[Time_H]]&gt;0,Tabela4[[#This Row],[RPD_H]],1000)</f>
        <v>0</v>
      </c>
      <c r="AA170" s="6">
        <f>IF(Tabela4[[#This Row],[Time_G]]&gt;0,Tabela4[[#This Row],[RPD_G]],1000)</f>
        <v>11.44</v>
      </c>
      <c r="AC170" s="6">
        <f t="shared" si="27"/>
        <v>150</v>
      </c>
      <c r="AD170" s="6">
        <f t="shared" si="28"/>
        <v>0</v>
      </c>
      <c r="AE170" s="6">
        <f t="shared" si="29"/>
        <v>11.439999999999998</v>
      </c>
    </row>
    <row r="171" spans="1:31" x14ac:dyDescent="0.3">
      <c r="A171" s="1">
        <f>Sheet1!A171</f>
        <v>170</v>
      </c>
      <c r="B171" s="1">
        <f>Sheet1!E171</f>
        <v>250</v>
      </c>
      <c r="C171" s="1">
        <f>Sheet1!F171</f>
        <v>4</v>
      </c>
      <c r="D171" s="1">
        <f t="shared" si="30"/>
        <v>77383</v>
      </c>
      <c r="E171" s="1">
        <f>IF(Sheet1!G171&lt;100,ROUND(Sheet1!G171,2),ROUND(Sheet1!G171,0))</f>
        <v>0</v>
      </c>
      <c r="F171" s="1">
        <f>Sheet1!H171</f>
        <v>0</v>
      </c>
      <c r="G171" s="1">
        <f>IF(Sheet1!N171&lt;100,ROUND(Sheet1!N171,2),ROUND(Sheet1!N171,0))</f>
        <v>3636</v>
      </c>
      <c r="H171" s="1">
        <f t="shared" si="31"/>
        <v>0</v>
      </c>
      <c r="I171" s="1">
        <f>IF(Sheet1!O171&lt;100,ROUND(Sheet1!O171,3),ROUND(Sheet1!O171,0))</f>
        <v>52.5</v>
      </c>
      <c r="J171" s="1">
        <f t="shared" si="32"/>
        <v>26.88</v>
      </c>
      <c r="K171" s="1">
        <f>Sheet1!J171</f>
        <v>77383</v>
      </c>
      <c r="L171" s="1">
        <f>Sheet1!K171</f>
        <v>98181</v>
      </c>
      <c r="M171" s="1">
        <f>Sheet1!L171</f>
        <v>0</v>
      </c>
      <c r="N171" s="1">
        <f>Sheet1!M171</f>
        <v>26.88</v>
      </c>
      <c r="P171" s="1">
        <f t="shared" si="33"/>
        <v>77383</v>
      </c>
      <c r="Q171" s="1">
        <f>IF(Sheet1!I171&lt;&gt;0,Sheet1!I171,100000000)</f>
        <v>999999</v>
      </c>
      <c r="R171" s="1">
        <f>IF(Sheet1!J171&lt;&gt;0,Sheet1!J171,100000000)</f>
        <v>77383</v>
      </c>
      <c r="S171" s="1">
        <f>IF(Sheet1!K171&lt;&gt;0,Sheet1!K171,100000000)</f>
        <v>98181</v>
      </c>
      <c r="X171" s="1">
        <f>Tabela4[[#This Row],[Msol]]</f>
        <v>77383</v>
      </c>
      <c r="Y171" s="6">
        <f>IF(Tabela4[[#This Row],[T_R]]&gt;0,Tabela4[[#This Row],[GAP]],1000)</f>
        <v>1000</v>
      </c>
      <c r="Z171" s="6">
        <f>IF(Tabela4[[#This Row],[Time_H]]&gt;0,Tabela4[[#This Row],[RPD_H]],1000)</f>
        <v>0</v>
      </c>
      <c r="AA171" s="6">
        <f>IF(Tabela4[[#This Row],[Time_G]]&gt;0,Tabela4[[#This Row],[RPD_G]],1000)</f>
        <v>26.88</v>
      </c>
      <c r="AC171" s="6">
        <f t="shared" si="27"/>
        <v>150</v>
      </c>
      <c r="AD171" s="6">
        <f t="shared" si="28"/>
        <v>0</v>
      </c>
      <c r="AE171" s="6">
        <f t="shared" si="29"/>
        <v>26.88000000000001</v>
      </c>
    </row>
    <row r="172" spans="1:31" x14ac:dyDescent="0.3">
      <c r="A172" s="1">
        <f>Sheet1!A172</f>
        <v>171</v>
      </c>
      <c r="B172" s="1">
        <f>Sheet1!E172</f>
        <v>500</v>
      </c>
      <c r="C172" s="1">
        <f>Sheet1!F172</f>
        <v>4</v>
      </c>
      <c r="D172" s="1">
        <f t="shared" si="30"/>
        <v>268276</v>
      </c>
      <c r="E172" s="1">
        <f>IF(Sheet1!G172&lt;100,ROUND(Sheet1!G172,2),ROUND(Sheet1!G172,0))</f>
        <v>0</v>
      </c>
      <c r="F172" s="1">
        <f>Sheet1!H172</f>
        <v>0</v>
      </c>
      <c r="G172" s="1">
        <f>IF(Sheet1!N172&lt;100,ROUND(Sheet1!N172,2),ROUND(Sheet1!N172,0))</f>
        <v>3616</v>
      </c>
      <c r="H172" s="1">
        <f t="shared" si="31"/>
        <v>0</v>
      </c>
      <c r="I172" s="1">
        <f>IF(Sheet1!O172&lt;100,ROUND(Sheet1!O172,3),ROUND(Sheet1!O172,0))</f>
        <v>604</v>
      </c>
      <c r="J172" s="1">
        <f t="shared" si="32"/>
        <v>56.84</v>
      </c>
      <c r="K172" s="1">
        <f>Sheet1!J172</f>
        <v>268276</v>
      </c>
      <c r="L172" s="1">
        <f>Sheet1!K172</f>
        <v>420757</v>
      </c>
      <c r="M172" s="1">
        <f>Sheet1!L172</f>
        <v>0</v>
      </c>
      <c r="N172" s="1">
        <f>Sheet1!M172</f>
        <v>56.84</v>
      </c>
      <c r="P172" s="1">
        <f t="shared" si="33"/>
        <v>268276</v>
      </c>
      <c r="Q172" s="1">
        <f>IF(Sheet1!I172&lt;&gt;0,Sheet1!I172,100000000)</f>
        <v>999999</v>
      </c>
      <c r="R172" s="1">
        <f>IF(Sheet1!J172&lt;&gt;0,Sheet1!J172,100000000)</f>
        <v>268276</v>
      </c>
      <c r="S172" s="1">
        <f>IF(Sheet1!K172&lt;&gt;0,Sheet1!K172,100000000)</f>
        <v>420757</v>
      </c>
      <c r="X172" s="1">
        <f>Tabela4[[#This Row],[Msol]]</f>
        <v>268276</v>
      </c>
      <c r="Y172" s="6">
        <f>IF(Tabela4[[#This Row],[T_R]]&gt;0,Tabela4[[#This Row],[GAP]],1000)</f>
        <v>1000</v>
      </c>
      <c r="Z172" s="6">
        <f>IF(Tabela4[[#This Row],[Time_H]]&gt;0,Tabela4[[#This Row],[RPD_H]],1000)</f>
        <v>0</v>
      </c>
      <c r="AA172" s="6">
        <f>IF(Tabela4[[#This Row],[Time_G]]&gt;0,Tabela4[[#This Row],[RPD_G]],1000)</f>
        <v>56.84</v>
      </c>
      <c r="AC172" s="6">
        <f t="shared" si="27"/>
        <v>150</v>
      </c>
      <c r="AD172" s="6">
        <f t="shared" si="28"/>
        <v>0</v>
      </c>
      <c r="AE172" s="6">
        <f t="shared" si="29"/>
        <v>56.84</v>
      </c>
    </row>
    <row r="173" spans="1:31" x14ac:dyDescent="0.3">
      <c r="A173" s="1">
        <f>Sheet1!A173</f>
        <v>172</v>
      </c>
      <c r="B173" s="1">
        <f>Sheet1!E173</f>
        <v>500</v>
      </c>
      <c r="C173" s="1">
        <f>Sheet1!F173</f>
        <v>4</v>
      </c>
      <c r="D173" s="1">
        <f t="shared" si="30"/>
        <v>262032</v>
      </c>
      <c r="E173" s="1">
        <f>IF(Sheet1!G173&lt;100,ROUND(Sheet1!G173,2),ROUND(Sheet1!G173,0))</f>
        <v>0</v>
      </c>
      <c r="F173" s="1">
        <f>Sheet1!H173</f>
        <v>0</v>
      </c>
      <c r="G173" s="1">
        <f>IF(Sheet1!N173&lt;100,ROUND(Sheet1!N173,2),ROUND(Sheet1!N173,0))</f>
        <v>3635</v>
      </c>
      <c r="H173" s="1">
        <f t="shared" si="31"/>
        <v>0</v>
      </c>
      <c r="I173" s="1">
        <f>IF(Sheet1!O173&lt;100,ROUND(Sheet1!O173,3),ROUND(Sheet1!O173,0))</f>
        <v>608</v>
      </c>
      <c r="J173" s="1">
        <f t="shared" si="32"/>
        <v>37.659999999999997</v>
      </c>
      <c r="K173" s="1">
        <f>Sheet1!J173</f>
        <v>262032</v>
      </c>
      <c r="L173" s="1">
        <f>Sheet1!K173</f>
        <v>360720</v>
      </c>
      <c r="M173" s="1">
        <f>Sheet1!L173</f>
        <v>0</v>
      </c>
      <c r="N173" s="1">
        <f>Sheet1!M173</f>
        <v>37.659999999999997</v>
      </c>
      <c r="P173" s="1">
        <f t="shared" si="33"/>
        <v>262032</v>
      </c>
      <c r="Q173" s="1">
        <f>IF(Sheet1!I173&lt;&gt;0,Sheet1!I173,100000000)</f>
        <v>999999</v>
      </c>
      <c r="R173" s="1">
        <f>IF(Sheet1!J173&lt;&gt;0,Sheet1!J173,100000000)</f>
        <v>262032</v>
      </c>
      <c r="S173" s="1">
        <f>IF(Sheet1!K173&lt;&gt;0,Sheet1!K173,100000000)</f>
        <v>360720</v>
      </c>
      <c r="X173" s="1">
        <f>Tabela4[[#This Row],[Msol]]</f>
        <v>262032</v>
      </c>
      <c r="Y173" s="6">
        <f>IF(Tabela4[[#This Row],[T_R]]&gt;0,Tabela4[[#This Row],[GAP]],1000)</f>
        <v>1000</v>
      </c>
      <c r="Z173" s="6">
        <f>IF(Tabela4[[#This Row],[Time_H]]&gt;0,Tabela4[[#This Row],[RPD_H]],1000)</f>
        <v>0</v>
      </c>
      <c r="AA173" s="6">
        <f>IF(Tabela4[[#This Row],[Time_G]]&gt;0,Tabela4[[#This Row],[RPD_G]],1000)</f>
        <v>37.659999999999997</v>
      </c>
      <c r="AC173" s="6">
        <f t="shared" si="27"/>
        <v>150</v>
      </c>
      <c r="AD173" s="6">
        <f t="shared" si="28"/>
        <v>0</v>
      </c>
      <c r="AE173" s="6">
        <f t="shared" si="29"/>
        <v>37.659999999999997</v>
      </c>
    </row>
    <row r="174" spans="1:31" x14ac:dyDescent="0.3">
      <c r="A174" s="1">
        <f>Sheet1!A174</f>
        <v>173</v>
      </c>
      <c r="B174" s="1">
        <f>Sheet1!E174</f>
        <v>500</v>
      </c>
      <c r="C174" s="1">
        <f>Sheet1!F174</f>
        <v>4</v>
      </c>
      <c r="D174" s="1">
        <f t="shared" si="30"/>
        <v>254797</v>
      </c>
      <c r="E174" s="1">
        <f>IF(Sheet1!G174&lt;100,ROUND(Sheet1!G174,2),ROUND(Sheet1!G174,0))</f>
        <v>0</v>
      </c>
      <c r="F174" s="1">
        <f>Sheet1!H174</f>
        <v>0</v>
      </c>
      <c r="G174" s="1">
        <f>IF(Sheet1!N174&lt;100,ROUND(Sheet1!N174,2),ROUND(Sheet1!N174,0))</f>
        <v>3626</v>
      </c>
      <c r="H174" s="1">
        <f t="shared" si="31"/>
        <v>0</v>
      </c>
      <c r="I174" s="1">
        <f>IF(Sheet1!O174&lt;100,ROUND(Sheet1!O174,3),ROUND(Sheet1!O174,0))</f>
        <v>602</v>
      </c>
      <c r="J174" s="1">
        <f t="shared" si="32"/>
        <v>45.43</v>
      </c>
      <c r="K174" s="1">
        <f>Sheet1!J174</f>
        <v>254797</v>
      </c>
      <c r="L174" s="1">
        <f>Sheet1!K174</f>
        <v>370552</v>
      </c>
      <c r="M174" s="1">
        <f>Sheet1!L174</f>
        <v>0</v>
      </c>
      <c r="N174" s="1">
        <f>Sheet1!M174</f>
        <v>45.43</v>
      </c>
      <c r="P174" s="1">
        <f t="shared" si="33"/>
        <v>254797</v>
      </c>
      <c r="Q174" s="1">
        <f>IF(Sheet1!I174&lt;&gt;0,Sheet1!I174,100000000)</f>
        <v>999999</v>
      </c>
      <c r="R174" s="1">
        <f>IF(Sheet1!J174&lt;&gt;0,Sheet1!J174,100000000)</f>
        <v>254797</v>
      </c>
      <c r="S174" s="1">
        <f>IF(Sheet1!K174&lt;&gt;0,Sheet1!K174,100000000)</f>
        <v>370552</v>
      </c>
      <c r="X174" s="1">
        <f>Tabela4[[#This Row],[Msol]]</f>
        <v>254797</v>
      </c>
      <c r="Y174" s="6">
        <f>IF(Tabela4[[#This Row],[T_R]]&gt;0,Tabela4[[#This Row],[GAP]],1000)</f>
        <v>1000</v>
      </c>
      <c r="Z174" s="6">
        <f>IF(Tabela4[[#This Row],[Time_H]]&gt;0,Tabela4[[#This Row],[RPD_H]],1000)</f>
        <v>0</v>
      </c>
      <c r="AA174" s="6">
        <f>IF(Tabela4[[#This Row],[Time_G]]&gt;0,Tabela4[[#This Row],[RPD_G]],1000)</f>
        <v>45.43</v>
      </c>
      <c r="AC174" s="6">
        <f t="shared" si="27"/>
        <v>150</v>
      </c>
      <c r="AD174" s="6">
        <f t="shared" si="28"/>
        <v>0</v>
      </c>
      <c r="AE174" s="6">
        <f t="shared" si="29"/>
        <v>45.430000000000007</v>
      </c>
    </row>
    <row r="175" spans="1:31" x14ac:dyDescent="0.3">
      <c r="A175" s="1">
        <f>Sheet1!A175</f>
        <v>174</v>
      </c>
      <c r="B175" s="1">
        <f>Sheet1!E175</f>
        <v>500</v>
      </c>
      <c r="C175" s="1">
        <f>Sheet1!F175</f>
        <v>4</v>
      </c>
      <c r="D175" s="1">
        <f t="shared" si="30"/>
        <v>263507</v>
      </c>
      <c r="E175" s="1">
        <f>IF(Sheet1!G175&lt;100,ROUND(Sheet1!G175,2),ROUND(Sheet1!G175,0))</f>
        <v>0</v>
      </c>
      <c r="F175" s="1">
        <f>Sheet1!H175</f>
        <v>0</v>
      </c>
      <c r="G175" s="1">
        <f>IF(Sheet1!N175&lt;100,ROUND(Sheet1!N175,2),ROUND(Sheet1!N175,0))</f>
        <v>3646</v>
      </c>
      <c r="H175" s="1">
        <f t="shared" si="31"/>
        <v>0</v>
      </c>
      <c r="I175" s="1">
        <f>IF(Sheet1!O175&lt;100,ROUND(Sheet1!O175,3),ROUND(Sheet1!O175,0))</f>
        <v>603</v>
      </c>
      <c r="J175" s="1">
        <f t="shared" si="32"/>
        <v>57.03</v>
      </c>
      <c r="K175" s="1">
        <f>Sheet1!J175</f>
        <v>263507</v>
      </c>
      <c r="L175" s="1">
        <f>Sheet1!K175</f>
        <v>413781</v>
      </c>
      <c r="M175" s="1">
        <f>Sheet1!L175</f>
        <v>0</v>
      </c>
      <c r="N175" s="1">
        <f>Sheet1!M175</f>
        <v>57.03</v>
      </c>
      <c r="P175" s="1">
        <f t="shared" si="33"/>
        <v>263507</v>
      </c>
      <c r="Q175" s="1">
        <f>IF(Sheet1!I175&lt;&gt;0,Sheet1!I175,100000000)</f>
        <v>999999</v>
      </c>
      <c r="R175" s="1">
        <f>IF(Sheet1!J175&lt;&gt;0,Sheet1!J175,100000000)</f>
        <v>263507</v>
      </c>
      <c r="S175" s="1">
        <f>IF(Sheet1!K175&lt;&gt;0,Sheet1!K175,100000000)</f>
        <v>413781</v>
      </c>
      <c r="X175" s="1">
        <f>Tabela4[[#This Row],[Msol]]</f>
        <v>263507</v>
      </c>
      <c r="Y175" s="6">
        <f>IF(Tabela4[[#This Row],[T_R]]&gt;0,Tabela4[[#This Row],[GAP]],1000)</f>
        <v>1000</v>
      </c>
      <c r="Z175" s="6">
        <f>IF(Tabela4[[#This Row],[Time_H]]&gt;0,Tabela4[[#This Row],[RPD_H]],1000)</f>
        <v>0</v>
      </c>
      <c r="AA175" s="6">
        <f>IF(Tabela4[[#This Row],[Time_G]]&gt;0,Tabela4[[#This Row],[RPD_G]],1000)</f>
        <v>57.03</v>
      </c>
      <c r="AC175" s="6">
        <f t="shared" si="27"/>
        <v>150</v>
      </c>
      <c r="AD175" s="6">
        <f t="shared" si="28"/>
        <v>0</v>
      </c>
      <c r="AE175" s="6">
        <f t="shared" si="29"/>
        <v>57.03</v>
      </c>
    </row>
    <row r="176" spans="1:31" x14ac:dyDescent="0.3">
      <c r="A176" s="1">
        <f>Sheet1!A176</f>
        <v>175</v>
      </c>
      <c r="B176" s="1">
        <f>Sheet1!E176</f>
        <v>500</v>
      </c>
      <c r="C176" s="1">
        <f>Sheet1!F176</f>
        <v>4</v>
      </c>
      <c r="D176" s="1">
        <f t="shared" si="30"/>
        <v>292456</v>
      </c>
      <c r="E176" s="1">
        <f>IF(Sheet1!G176&lt;100,ROUND(Sheet1!G176,2),ROUND(Sheet1!G176,0))</f>
        <v>0</v>
      </c>
      <c r="F176" s="1">
        <f>Sheet1!H176</f>
        <v>0</v>
      </c>
      <c r="G176" s="1">
        <f>IF(Sheet1!N176&lt;100,ROUND(Sheet1!N176,2),ROUND(Sheet1!N176,0))</f>
        <v>3644</v>
      </c>
      <c r="H176" s="1">
        <f t="shared" si="31"/>
        <v>0</v>
      </c>
      <c r="I176" s="1">
        <f>IF(Sheet1!O176&lt;100,ROUND(Sheet1!O176,3),ROUND(Sheet1!O176,0))</f>
        <v>603</v>
      </c>
      <c r="J176" s="1">
        <f t="shared" si="32"/>
        <v>27.16</v>
      </c>
      <c r="K176" s="1">
        <f>Sheet1!J176</f>
        <v>292456</v>
      </c>
      <c r="L176" s="1">
        <f>Sheet1!K176</f>
        <v>371894</v>
      </c>
      <c r="M176" s="1">
        <f>Sheet1!L176</f>
        <v>0</v>
      </c>
      <c r="N176" s="1">
        <f>Sheet1!M176</f>
        <v>27.16</v>
      </c>
      <c r="P176" s="1">
        <f t="shared" si="33"/>
        <v>292456</v>
      </c>
      <c r="Q176" s="1">
        <f>IF(Sheet1!I176&lt;&gt;0,Sheet1!I176,100000000)</f>
        <v>999999</v>
      </c>
      <c r="R176" s="1">
        <f>IF(Sheet1!J176&lt;&gt;0,Sheet1!J176,100000000)</f>
        <v>292456</v>
      </c>
      <c r="S176" s="1">
        <f>IF(Sheet1!K176&lt;&gt;0,Sheet1!K176,100000000)</f>
        <v>371894</v>
      </c>
      <c r="X176" s="1">
        <f>Tabela4[[#This Row],[Msol]]</f>
        <v>292456</v>
      </c>
      <c r="Y176" s="6">
        <f>IF(Tabela4[[#This Row],[T_R]]&gt;0,Tabela4[[#This Row],[GAP]],1000)</f>
        <v>1000</v>
      </c>
      <c r="Z176" s="6">
        <f>IF(Tabela4[[#This Row],[Time_H]]&gt;0,Tabela4[[#This Row],[RPD_H]],1000)</f>
        <v>0</v>
      </c>
      <c r="AA176" s="6">
        <f>IF(Tabela4[[#This Row],[Time_G]]&gt;0,Tabela4[[#This Row],[RPD_G]],1000)</f>
        <v>27.16</v>
      </c>
      <c r="AC176" s="6">
        <f t="shared" si="27"/>
        <v>150</v>
      </c>
      <c r="AD176" s="6">
        <f t="shared" si="28"/>
        <v>0</v>
      </c>
      <c r="AE176" s="6">
        <f t="shared" si="29"/>
        <v>27.159999999999997</v>
      </c>
    </row>
    <row r="177" spans="1:31" x14ac:dyDescent="0.3">
      <c r="A177" s="1">
        <f>Sheet1!A177</f>
        <v>176</v>
      </c>
      <c r="B177" s="1">
        <f>Sheet1!E177</f>
        <v>500</v>
      </c>
      <c r="C177" s="1">
        <f>Sheet1!F177</f>
        <v>4</v>
      </c>
      <c r="D177" s="1">
        <f t="shared" si="30"/>
        <v>298383</v>
      </c>
      <c r="E177" s="1">
        <f>IF(Sheet1!G177&lt;100,ROUND(Sheet1!G177,2),ROUND(Sheet1!G177,0))</f>
        <v>0</v>
      </c>
      <c r="F177" s="1">
        <f>Sheet1!H177</f>
        <v>0</v>
      </c>
      <c r="G177" s="1">
        <f>IF(Sheet1!N177&lt;100,ROUND(Sheet1!N177,2),ROUND(Sheet1!N177,0))</f>
        <v>3644</v>
      </c>
      <c r="H177" s="1">
        <f t="shared" si="31"/>
        <v>0</v>
      </c>
      <c r="I177" s="1">
        <f>IF(Sheet1!O177&lt;100,ROUND(Sheet1!O177,3),ROUND(Sheet1!O177,0))</f>
        <v>605</v>
      </c>
      <c r="J177" s="1">
        <f t="shared" si="32"/>
        <v>33</v>
      </c>
      <c r="K177" s="1">
        <f>Sheet1!J177</f>
        <v>298383</v>
      </c>
      <c r="L177" s="1">
        <f>Sheet1!K177</f>
        <v>396849</v>
      </c>
      <c r="M177" s="1">
        <f>Sheet1!L177</f>
        <v>0</v>
      </c>
      <c r="N177" s="1">
        <f>Sheet1!M177</f>
        <v>33</v>
      </c>
      <c r="P177" s="1">
        <f t="shared" si="33"/>
        <v>298383</v>
      </c>
      <c r="Q177" s="1">
        <f>IF(Sheet1!I177&lt;&gt;0,Sheet1!I177,100000000)</f>
        <v>999999</v>
      </c>
      <c r="R177" s="1">
        <f>IF(Sheet1!J177&lt;&gt;0,Sheet1!J177,100000000)</f>
        <v>298383</v>
      </c>
      <c r="S177" s="1">
        <f>IF(Sheet1!K177&lt;&gt;0,Sheet1!K177,100000000)</f>
        <v>396849</v>
      </c>
      <c r="X177" s="1">
        <f>Tabela4[[#This Row],[Msol]]</f>
        <v>298383</v>
      </c>
      <c r="Y177" s="6">
        <f>IF(Tabela4[[#This Row],[T_R]]&gt;0,Tabela4[[#This Row],[GAP]],1000)</f>
        <v>1000</v>
      </c>
      <c r="Z177" s="6">
        <f>IF(Tabela4[[#This Row],[Time_H]]&gt;0,Tabela4[[#This Row],[RPD_H]],1000)</f>
        <v>0</v>
      </c>
      <c r="AA177" s="6">
        <f>IF(Tabela4[[#This Row],[Time_G]]&gt;0,Tabela4[[#This Row],[RPD_G]],1000)</f>
        <v>33</v>
      </c>
      <c r="AC177" s="6">
        <f t="shared" si="27"/>
        <v>150</v>
      </c>
      <c r="AD177" s="6">
        <f t="shared" si="28"/>
        <v>0</v>
      </c>
      <c r="AE177" s="6">
        <f t="shared" si="29"/>
        <v>33</v>
      </c>
    </row>
    <row r="178" spans="1:31" x14ac:dyDescent="0.3">
      <c r="A178" s="1">
        <f>Sheet1!A178</f>
        <v>177</v>
      </c>
      <c r="B178" s="1">
        <f>Sheet1!E178</f>
        <v>500</v>
      </c>
      <c r="C178" s="1">
        <f>Sheet1!F178</f>
        <v>4</v>
      </c>
      <c r="D178" s="1">
        <f t="shared" si="30"/>
        <v>271863</v>
      </c>
      <c r="E178" s="1">
        <f>IF(Sheet1!G178&lt;100,ROUND(Sheet1!G178,2),ROUND(Sheet1!G178,0))</f>
        <v>0</v>
      </c>
      <c r="F178" s="1">
        <f>Sheet1!H178</f>
        <v>0</v>
      </c>
      <c r="G178" s="1">
        <f>IF(Sheet1!N178&lt;100,ROUND(Sheet1!N178,2),ROUND(Sheet1!N178,0))</f>
        <v>3617</v>
      </c>
      <c r="H178" s="1">
        <f t="shared" si="31"/>
        <v>0</v>
      </c>
      <c r="I178" s="1">
        <f>IF(Sheet1!O178&lt;100,ROUND(Sheet1!O178,3),ROUND(Sheet1!O178,0))</f>
        <v>608</v>
      </c>
      <c r="J178" s="1">
        <f t="shared" si="32"/>
        <v>35.07</v>
      </c>
      <c r="K178" s="1">
        <f>Sheet1!J178</f>
        <v>271863</v>
      </c>
      <c r="L178" s="1">
        <f>Sheet1!K178</f>
        <v>367200</v>
      </c>
      <c r="M178" s="1">
        <f>Sheet1!L178</f>
        <v>0</v>
      </c>
      <c r="N178" s="1">
        <f>Sheet1!M178</f>
        <v>35.07</v>
      </c>
      <c r="P178" s="1">
        <f t="shared" si="33"/>
        <v>271863</v>
      </c>
      <c r="Q178" s="1">
        <f>IF(Sheet1!I178&lt;&gt;0,Sheet1!I178,100000000)</f>
        <v>999999</v>
      </c>
      <c r="R178" s="1">
        <f>IF(Sheet1!J178&lt;&gt;0,Sheet1!J178,100000000)</f>
        <v>271863</v>
      </c>
      <c r="S178" s="1">
        <f>IF(Sheet1!K178&lt;&gt;0,Sheet1!K178,100000000)</f>
        <v>367200</v>
      </c>
      <c r="X178" s="1">
        <f>Tabela4[[#This Row],[Msol]]</f>
        <v>271863</v>
      </c>
      <c r="Y178" s="6">
        <f>IF(Tabela4[[#This Row],[T_R]]&gt;0,Tabela4[[#This Row],[GAP]],1000)</f>
        <v>1000</v>
      </c>
      <c r="Z178" s="6">
        <f>IF(Tabela4[[#This Row],[Time_H]]&gt;0,Tabela4[[#This Row],[RPD_H]],1000)</f>
        <v>0</v>
      </c>
      <c r="AA178" s="6">
        <f>IF(Tabela4[[#This Row],[Time_G]]&gt;0,Tabela4[[#This Row],[RPD_G]],1000)</f>
        <v>35.07</v>
      </c>
      <c r="AC178" s="6">
        <f t="shared" si="27"/>
        <v>150</v>
      </c>
      <c r="AD178" s="6">
        <f t="shared" si="28"/>
        <v>0</v>
      </c>
      <c r="AE178" s="6">
        <f t="shared" si="29"/>
        <v>35.069999999999993</v>
      </c>
    </row>
    <row r="179" spans="1:31" x14ac:dyDescent="0.3">
      <c r="A179" s="1">
        <f>Sheet1!A179</f>
        <v>178</v>
      </c>
      <c r="B179" s="1">
        <f>Sheet1!E179</f>
        <v>500</v>
      </c>
      <c r="C179" s="1">
        <f>Sheet1!F179</f>
        <v>4</v>
      </c>
      <c r="D179" s="1">
        <f t="shared" si="30"/>
        <v>275132</v>
      </c>
      <c r="E179" s="1">
        <f>IF(Sheet1!G179&lt;100,ROUND(Sheet1!G179,2),ROUND(Sheet1!G179,0))</f>
        <v>0</v>
      </c>
      <c r="F179" s="1">
        <f>Sheet1!H179</f>
        <v>0</v>
      </c>
      <c r="G179" s="1">
        <f>IF(Sheet1!N179&lt;100,ROUND(Sheet1!N179,2),ROUND(Sheet1!N179,0))</f>
        <v>3641</v>
      </c>
      <c r="H179" s="1">
        <f t="shared" si="31"/>
        <v>0</v>
      </c>
      <c r="I179" s="1">
        <f>IF(Sheet1!O179&lt;100,ROUND(Sheet1!O179,3),ROUND(Sheet1!O179,0))</f>
        <v>604</v>
      </c>
      <c r="J179" s="1">
        <f t="shared" si="32"/>
        <v>39.130000000000003</v>
      </c>
      <c r="K179" s="1">
        <f>Sheet1!J179</f>
        <v>275132</v>
      </c>
      <c r="L179" s="1">
        <f>Sheet1!K179</f>
        <v>382788</v>
      </c>
      <c r="M179" s="1">
        <f>Sheet1!L179</f>
        <v>0</v>
      </c>
      <c r="N179" s="1">
        <f>Sheet1!M179</f>
        <v>39.130000000000003</v>
      </c>
      <c r="P179" s="1">
        <f t="shared" si="33"/>
        <v>275132</v>
      </c>
      <c r="Q179" s="1">
        <f>IF(Sheet1!I179&lt;&gt;0,Sheet1!I179,100000000)</f>
        <v>999999</v>
      </c>
      <c r="R179" s="1">
        <f>IF(Sheet1!J179&lt;&gt;0,Sheet1!J179,100000000)</f>
        <v>275132</v>
      </c>
      <c r="S179" s="1">
        <f>IF(Sheet1!K179&lt;&gt;0,Sheet1!K179,100000000)</f>
        <v>382788</v>
      </c>
      <c r="X179" s="1">
        <f>Tabela4[[#This Row],[Msol]]</f>
        <v>275132</v>
      </c>
      <c r="Y179" s="6">
        <f>IF(Tabela4[[#This Row],[T_R]]&gt;0,Tabela4[[#This Row],[GAP]],1000)</f>
        <v>1000</v>
      </c>
      <c r="Z179" s="6">
        <f>IF(Tabela4[[#This Row],[Time_H]]&gt;0,Tabela4[[#This Row],[RPD_H]],1000)</f>
        <v>0</v>
      </c>
      <c r="AA179" s="6">
        <f>IF(Tabela4[[#This Row],[Time_G]]&gt;0,Tabela4[[#This Row],[RPD_G]],1000)</f>
        <v>39.130000000000003</v>
      </c>
      <c r="AC179" s="6">
        <f t="shared" si="27"/>
        <v>150</v>
      </c>
      <c r="AD179" s="6">
        <f t="shared" si="28"/>
        <v>0</v>
      </c>
      <c r="AE179" s="6">
        <f t="shared" si="29"/>
        <v>39.129999999999995</v>
      </c>
    </row>
    <row r="180" spans="1:31" x14ac:dyDescent="0.3">
      <c r="A180" s="1">
        <f>Sheet1!A180</f>
        <v>179</v>
      </c>
      <c r="B180" s="1">
        <f>Sheet1!E180</f>
        <v>500</v>
      </c>
      <c r="C180" s="1">
        <f>Sheet1!F180</f>
        <v>4</v>
      </c>
      <c r="D180" s="1">
        <f t="shared" si="30"/>
        <v>275066</v>
      </c>
      <c r="E180" s="1">
        <f>IF(Sheet1!G180&lt;100,ROUND(Sheet1!G180,2),ROUND(Sheet1!G180,0))</f>
        <v>0</v>
      </c>
      <c r="F180" s="1">
        <f>Sheet1!H180</f>
        <v>0</v>
      </c>
      <c r="G180" s="1">
        <f>IF(Sheet1!N180&lt;100,ROUND(Sheet1!N180,2),ROUND(Sheet1!N180,0))</f>
        <v>3616</v>
      </c>
      <c r="H180" s="1">
        <f t="shared" si="31"/>
        <v>0</v>
      </c>
      <c r="I180" s="1">
        <f>IF(Sheet1!O180&lt;100,ROUND(Sheet1!O180,3),ROUND(Sheet1!O180,0))</f>
        <v>608</v>
      </c>
      <c r="J180" s="1">
        <f t="shared" si="32"/>
        <v>40.03</v>
      </c>
      <c r="K180" s="1">
        <f>Sheet1!J180</f>
        <v>275066</v>
      </c>
      <c r="L180" s="1">
        <f>Sheet1!K180</f>
        <v>385187</v>
      </c>
      <c r="M180" s="1">
        <f>Sheet1!L180</f>
        <v>0</v>
      </c>
      <c r="N180" s="1">
        <f>Sheet1!M180</f>
        <v>40.03</v>
      </c>
      <c r="P180" s="1">
        <f t="shared" si="33"/>
        <v>275066</v>
      </c>
      <c r="Q180" s="1">
        <f>IF(Sheet1!I180&lt;&gt;0,Sheet1!I180,100000000)</f>
        <v>999999</v>
      </c>
      <c r="R180" s="1">
        <f>IF(Sheet1!J180&lt;&gt;0,Sheet1!J180,100000000)</f>
        <v>275066</v>
      </c>
      <c r="S180" s="1">
        <f>IF(Sheet1!K180&lt;&gt;0,Sheet1!K180,100000000)</f>
        <v>385187</v>
      </c>
      <c r="X180" s="1">
        <f>Tabela4[[#This Row],[Msol]]</f>
        <v>275066</v>
      </c>
      <c r="Y180" s="6">
        <f>IF(Tabela4[[#This Row],[T_R]]&gt;0,Tabela4[[#This Row],[GAP]],1000)</f>
        <v>1000</v>
      </c>
      <c r="Z180" s="6">
        <f>IF(Tabela4[[#This Row],[Time_H]]&gt;0,Tabela4[[#This Row],[RPD_H]],1000)</f>
        <v>0</v>
      </c>
      <c r="AA180" s="6">
        <f>IF(Tabela4[[#This Row],[Time_G]]&gt;0,Tabela4[[#This Row],[RPD_G]],1000)</f>
        <v>40.03</v>
      </c>
      <c r="AC180" s="6">
        <f t="shared" si="27"/>
        <v>150</v>
      </c>
      <c r="AD180" s="6">
        <f t="shared" si="28"/>
        <v>0</v>
      </c>
      <c r="AE180" s="6">
        <f t="shared" si="29"/>
        <v>40.03</v>
      </c>
    </row>
    <row r="181" spans="1:31" x14ac:dyDescent="0.3">
      <c r="A181" s="1">
        <f>Sheet1!A181</f>
        <v>180</v>
      </c>
      <c r="B181" s="1">
        <f>Sheet1!E181</f>
        <v>500</v>
      </c>
      <c r="C181" s="1">
        <f>Sheet1!F181</f>
        <v>4</v>
      </c>
      <c r="D181" s="1">
        <f t="shared" si="30"/>
        <v>278212</v>
      </c>
      <c r="E181" s="1">
        <f>IF(Sheet1!G181&lt;100,ROUND(Sheet1!G181,2),ROUND(Sheet1!G181,0))</f>
        <v>0</v>
      </c>
      <c r="F181" s="1">
        <f>Sheet1!H181</f>
        <v>0</v>
      </c>
      <c r="G181" s="1">
        <f>IF(Sheet1!N181&lt;100,ROUND(Sheet1!N181,2),ROUND(Sheet1!N181,0))</f>
        <v>3612</v>
      </c>
      <c r="H181" s="1">
        <f t="shared" si="31"/>
        <v>0</v>
      </c>
      <c r="I181" s="1">
        <f>IF(Sheet1!O181&lt;100,ROUND(Sheet1!O181,3),ROUND(Sheet1!O181,0))</f>
        <v>603</v>
      </c>
      <c r="J181" s="1">
        <f t="shared" si="32"/>
        <v>30.91</v>
      </c>
      <c r="K181" s="1">
        <f>Sheet1!J181</f>
        <v>278212</v>
      </c>
      <c r="L181" s="1">
        <f>Sheet1!K181</f>
        <v>364206</v>
      </c>
      <c r="M181" s="1">
        <f>Sheet1!L181</f>
        <v>0</v>
      </c>
      <c r="N181" s="1">
        <f>Sheet1!M181</f>
        <v>30.91</v>
      </c>
      <c r="P181" s="1">
        <f t="shared" si="33"/>
        <v>278212</v>
      </c>
      <c r="Q181" s="1">
        <f>IF(Sheet1!I181&lt;&gt;0,Sheet1!I181,100000000)</f>
        <v>999999</v>
      </c>
      <c r="R181" s="1">
        <f>IF(Sheet1!J181&lt;&gt;0,Sheet1!J181,100000000)</f>
        <v>278212</v>
      </c>
      <c r="S181" s="1">
        <f>IF(Sheet1!K181&lt;&gt;0,Sheet1!K181,100000000)</f>
        <v>364206</v>
      </c>
      <c r="X181" s="1">
        <f>Tabela4[[#This Row],[Msol]]</f>
        <v>278212</v>
      </c>
      <c r="Y181" s="6">
        <f>IF(Tabela4[[#This Row],[T_R]]&gt;0,Tabela4[[#This Row],[GAP]],1000)</f>
        <v>1000</v>
      </c>
      <c r="Z181" s="6">
        <f>IF(Tabela4[[#This Row],[Time_H]]&gt;0,Tabela4[[#This Row],[RPD_H]],1000)</f>
        <v>0</v>
      </c>
      <c r="AA181" s="6">
        <f>IF(Tabela4[[#This Row],[Time_G]]&gt;0,Tabela4[[#This Row],[RPD_G]],1000)</f>
        <v>30.91</v>
      </c>
      <c r="AC181" s="6">
        <f t="shared" si="27"/>
        <v>150</v>
      </c>
      <c r="AD181" s="6">
        <f t="shared" si="28"/>
        <v>0</v>
      </c>
      <c r="AE181" s="6">
        <f t="shared" si="29"/>
        <v>30.909999999999968</v>
      </c>
    </row>
    <row r="182" spans="1:31" x14ac:dyDescent="0.3">
      <c r="U182" s="1">
        <f>A172</f>
        <v>171</v>
      </c>
      <c r="V182" s="1">
        <f t="shared" ref="V182:AD191" si="34">B172</f>
        <v>500</v>
      </c>
      <c r="W182" s="1">
        <f t="shared" si="34"/>
        <v>4</v>
      </c>
      <c r="X182" s="1">
        <f t="shared" si="34"/>
        <v>268276</v>
      </c>
      <c r="Y182" s="1">
        <f t="shared" si="34"/>
        <v>0</v>
      </c>
      <c r="Z182" s="1">
        <f t="shared" si="34"/>
        <v>0</v>
      </c>
      <c r="AA182" s="1">
        <f t="shared" si="34"/>
        <v>3616</v>
      </c>
      <c r="AB182" s="1">
        <f t="shared" si="34"/>
        <v>0</v>
      </c>
      <c r="AC182" s="1">
        <f t="shared" si="34"/>
        <v>604</v>
      </c>
      <c r="AD182" s="1">
        <f t="shared" si="34"/>
        <v>56.84</v>
      </c>
      <c r="AE182" s="1">
        <v>2</v>
      </c>
    </row>
    <row r="183" spans="1:31" x14ac:dyDescent="0.3">
      <c r="U183" s="1">
        <f t="shared" ref="U183:U191" si="35">A173</f>
        <v>172</v>
      </c>
      <c r="V183" s="1">
        <f t="shared" si="34"/>
        <v>500</v>
      </c>
      <c r="W183" s="1">
        <f t="shared" si="34"/>
        <v>4</v>
      </c>
      <c r="X183" s="1">
        <f t="shared" si="34"/>
        <v>262032</v>
      </c>
      <c r="Y183" s="1">
        <f t="shared" si="34"/>
        <v>0</v>
      </c>
      <c r="Z183" s="1">
        <f t="shared" si="34"/>
        <v>0</v>
      </c>
      <c r="AA183" s="1">
        <f t="shared" si="34"/>
        <v>3635</v>
      </c>
      <c r="AB183" s="1">
        <f t="shared" si="34"/>
        <v>0</v>
      </c>
      <c r="AC183" s="1">
        <f t="shared" si="34"/>
        <v>608</v>
      </c>
      <c r="AD183" s="1">
        <f t="shared" si="34"/>
        <v>37.659999999999997</v>
      </c>
    </row>
    <row r="184" spans="1:31" x14ac:dyDescent="0.3">
      <c r="U184" s="1">
        <f t="shared" si="35"/>
        <v>173</v>
      </c>
      <c r="V184" s="1">
        <f t="shared" si="34"/>
        <v>500</v>
      </c>
      <c r="W184" s="1">
        <f t="shared" si="34"/>
        <v>4</v>
      </c>
      <c r="X184" s="1">
        <f t="shared" si="34"/>
        <v>254797</v>
      </c>
      <c r="Y184" s="1">
        <f t="shared" si="34"/>
        <v>0</v>
      </c>
      <c r="Z184" s="1">
        <f t="shared" si="34"/>
        <v>0</v>
      </c>
      <c r="AA184" s="1">
        <f t="shared" si="34"/>
        <v>3626</v>
      </c>
      <c r="AB184" s="1">
        <f t="shared" si="34"/>
        <v>0</v>
      </c>
      <c r="AC184" s="1">
        <f t="shared" si="34"/>
        <v>602</v>
      </c>
      <c r="AD184" s="1">
        <f t="shared" si="34"/>
        <v>45.43</v>
      </c>
    </row>
    <row r="185" spans="1:31" x14ac:dyDescent="0.3">
      <c r="U185" s="1">
        <f t="shared" si="35"/>
        <v>174</v>
      </c>
      <c r="V185" s="1">
        <f t="shared" si="34"/>
        <v>500</v>
      </c>
      <c r="W185" s="1">
        <f t="shared" si="34"/>
        <v>4</v>
      </c>
      <c r="X185" s="1">
        <f t="shared" si="34"/>
        <v>263507</v>
      </c>
      <c r="Y185" s="1">
        <f t="shared" si="34"/>
        <v>0</v>
      </c>
      <c r="Z185" s="1">
        <f t="shared" si="34"/>
        <v>0</v>
      </c>
      <c r="AA185" s="1">
        <f t="shared" si="34"/>
        <v>3646</v>
      </c>
      <c r="AB185" s="1">
        <f t="shared" si="34"/>
        <v>0</v>
      </c>
      <c r="AC185" s="1">
        <f t="shared" si="34"/>
        <v>603</v>
      </c>
      <c r="AD185" s="1">
        <f t="shared" si="34"/>
        <v>57.03</v>
      </c>
    </row>
    <row r="186" spans="1:31" x14ac:dyDescent="0.3">
      <c r="U186" s="1">
        <f t="shared" si="35"/>
        <v>175</v>
      </c>
      <c r="V186" s="1">
        <f t="shared" si="34"/>
        <v>500</v>
      </c>
      <c r="W186" s="1">
        <f t="shared" si="34"/>
        <v>4</v>
      </c>
      <c r="X186" s="1">
        <f t="shared" si="34"/>
        <v>292456</v>
      </c>
      <c r="Y186" s="1">
        <f t="shared" si="34"/>
        <v>0</v>
      </c>
      <c r="Z186" s="1">
        <f t="shared" si="34"/>
        <v>0</v>
      </c>
      <c r="AA186" s="1">
        <f t="shared" si="34"/>
        <v>3644</v>
      </c>
      <c r="AB186" s="1">
        <f t="shared" si="34"/>
        <v>0</v>
      </c>
      <c r="AC186" s="1">
        <f t="shared" si="34"/>
        <v>603</v>
      </c>
      <c r="AD186" s="1">
        <f t="shared" si="34"/>
        <v>27.16</v>
      </c>
    </row>
    <row r="187" spans="1:31" x14ac:dyDescent="0.3">
      <c r="U187" s="1">
        <f t="shared" si="35"/>
        <v>176</v>
      </c>
      <c r="V187" s="1">
        <f t="shared" si="34"/>
        <v>500</v>
      </c>
      <c r="W187" s="1">
        <f t="shared" si="34"/>
        <v>4</v>
      </c>
      <c r="X187" s="1">
        <f t="shared" si="34"/>
        <v>298383</v>
      </c>
      <c r="Y187" s="1">
        <f t="shared" si="34"/>
        <v>0</v>
      </c>
      <c r="Z187" s="1">
        <f t="shared" si="34"/>
        <v>0</v>
      </c>
      <c r="AA187" s="1">
        <f t="shared" si="34"/>
        <v>3644</v>
      </c>
      <c r="AB187" s="1">
        <f t="shared" si="34"/>
        <v>0</v>
      </c>
      <c r="AC187" s="1">
        <f t="shared" si="34"/>
        <v>605</v>
      </c>
      <c r="AD187" s="1">
        <f t="shared" si="34"/>
        <v>33</v>
      </c>
    </row>
    <row r="188" spans="1:31" x14ac:dyDescent="0.3">
      <c r="U188" s="1">
        <f t="shared" si="35"/>
        <v>177</v>
      </c>
      <c r="V188" s="1">
        <f t="shared" si="34"/>
        <v>500</v>
      </c>
      <c r="W188" s="1">
        <f t="shared" si="34"/>
        <v>4</v>
      </c>
      <c r="X188" s="1">
        <f t="shared" si="34"/>
        <v>271863</v>
      </c>
      <c r="Y188" s="1">
        <f t="shared" si="34"/>
        <v>0</v>
      </c>
      <c r="Z188" s="1">
        <f t="shared" si="34"/>
        <v>0</v>
      </c>
      <c r="AA188" s="1">
        <f t="shared" si="34"/>
        <v>3617</v>
      </c>
      <c r="AB188" s="1">
        <f t="shared" si="34"/>
        <v>0</v>
      </c>
      <c r="AC188" s="1">
        <f t="shared" si="34"/>
        <v>608</v>
      </c>
      <c r="AD188" s="1">
        <f t="shared" si="34"/>
        <v>35.07</v>
      </c>
    </row>
    <row r="189" spans="1:31" x14ac:dyDescent="0.3">
      <c r="U189" s="1">
        <f t="shared" si="35"/>
        <v>178</v>
      </c>
      <c r="V189" s="1">
        <f t="shared" si="34"/>
        <v>500</v>
      </c>
      <c r="W189" s="1">
        <f t="shared" si="34"/>
        <v>4</v>
      </c>
      <c r="X189" s="1">
        <f t="shared" si="34"/>
        <v>275132</v>
      </c>
      <c r="Y189" s="1">
        <f t="shared" si="34"/>
        <v>0</v>
      </c>
      <c r="Z189" s="1">
        <f t="shared" si="34"/>
        <v>0</v>
      </c>
      <c r="AA189" s="1">
        <f t="shared" si="34"/>
        <v>3641</v>
      </c>
      <c r="AB189" s="1">
        <f t="shared" si="34"/>
        <v>0</v>
      </c>
      <c r="AC189" s="1">
        <f t="shared" si="34"/>
        <v>604</v>
      </c>
      <c r="AD189" s="1">
        <f t="shared" si="34"/>
        <v>39.130000000000003</v>
      </c>
    </row>
    <row r="190" spans="1:31" x14ac:dyDescent="0.3">
      <c r="U190" s="1">
        <f t="shared" si="35"/>
        <v>179</v>
      </c>
      <c r="V190" s="1">
        <f t="shared" si="34"/>
        <v>500</v>
      </c>
      <c r="W190" s="1">
        <f t="shared" si="34"/>
        <v>4</v>
      </c>
      <c r="X190" s="1">
        <f t="shared" si="34"/>
        <v>275066</v>
      </c>
      <c r="Y190" s="1">
        <f t="shared" si="34"/>
        <v>0</v>
      </c>
      <c r="Z190" s="1">
        <f t="shared" si="34"/>
        <v>0</v>
      </c>
      <c r="AA190" s="1">
        <f t="shared" si="34"/>
        <v>3616</v>
      </c>
      <c r="AB190" s="1">
        <f t="shared" si="34"/>
        <v>0</v>
      </c>
      <c r="AC190" s="1">
        <f t="shared" si="34"/>
        <v>608</v>
      </c>
      <c r="AD190" s="1">
        <f t="shared" si="34"/>
        <v>40.03</v>
      </c>
    </row>
    <row r="191" spans="1:31" x14ac:dyDescent="0.3">
      <c r="U191" s="1">
        <f t="shared" si="35"/>
        <v>180</v>
      </c>
      <c r="V191" s="1">
        <f t="shared" si="34"/>
        <v>500</v>
      </c>
      <c r="W191" s="1">
        <f t="shared" si="34"/>
        <v>4</v>
      </c>
      <c r="X191" s="1">
        <f t="shared" si="34"/>
        <v>278212</v>
      </c>
      <c r="Y191" s="1">
        <f t="shared" si="34"/>
        <v>0</v>
      </c>
      <c r="Z191" s="1">
        <f t="shared" si="34"/>
        <v>0</v>
      </c>
      <c r="AA191" s="1">
        <f t="shared" si="34"/>
        <v>3612</v>
      </c>
      <c r="AB191" s="1">
        <f t="shared" si="34"/>
        <v>0</v>
      </c>
      <c r="AC191" s="1">
        <f t="shared" si="34"/>
        <v>603</v>
      </c>
      <c r="AD191" s="1">
        <f t="shared" si="34"/>
        <v>30.91</v>
      </c>
    </row>
    <row r="192" spans="1:31" x14ac:dyDescent="0.3">
      <c r="U192" s="1" t="s">
        <v>560</v>
      </c>
      <c r="V192" s="4" t="str">
        <f>"--"</f>
        <v>--</v>
      </c>
      <c r="W192" s="4" t="str">
        <f>"--"</f>
        <v>--</v>
      </c>
      <c r="X192" s="5">
        <f>MIN(X182:X191)</f>
        <v>254797</v>
      </c>
      <c r="Y192" s="1">
        <f t="shared" ref="Y192:AD192" si="36">MIN(Y182:Y191)</f>
        <v>0</v>
      </c>
      <c r="Z192" s="1">
        <f t="shared" si="36"/>
        <v>0</v>
      </c>
      <c r="AA192" s="1">
        <f t="shared" si="36"/>
        <v>3612</v>
      </c>
      <c r="AB192" s="1">
        <f t="shared" si="36"/>
        <v>0</v>
      </c>
      <c r="AC192" s="1">
        <f t="shared" si="36"/>
        <v>602</v>
      </c>
      <c r="AD192" s="1">
        <f t="shared" si="36"/>
        <v>27.16</v>
      </c>
    </row>
    <row r="193" spans="21:30" x14ac:dyDescent="0.3">
      <c r="U193" s="1" t="s">
        <v>561</v>
      </c>
      <c r="V193" s="4" t="str">
        <f t="shared" ref="V193:W194" si="37">"--"</f>
        <v>--</v>
      </c>
      <c r="W193" s="4" t="str">
        <f t="shared" si="37"/>
        <v>--</v>
      </c>
      <c r="X193" s="5">
        <f>AVERAGE(X182:X191)</f>
        <v>273972.40000000002</v>
      </c>
      <c r="Y193" s="1">
        <f t="shared" ref="Y193:AD193" si="38">AVERAGE(Y182:Y191)</f>
        <v>0</v>
      </c>
      <c r="Z193" s="1">
        <f t="shared" si="38"/>
        <v>0</v>
      </c>
      <c r="AA193" s="1">
        <f t="shared" si="38"/>
        <v>3629.7</v>
      </c>
      <c r="AB193" s="1">
        <f t="shared" si="38"/>
        <v>0</v>
      </c>
      <c r="AC193" s="1">
        <f t="shared" si="38"/>
        <v>604.79999999999995</v>
      </c>
      <c r="AD193" s="1">
        <f t="shared" si="38"/>
        <v>40.226000000000006</v>
      </c>
    </row>
    <row r="194" spans="21:30" x14ac:dyDescent="0.3">
      <c r="U194" s="1" t="s">
        <v>562</v>
      </c>
      <c r="V194" s="4" t="str">
        <f t="shared" si="37"/>
        <v>--</v>
      </c>
      <c r="W194" s="4" t="str">
        <f t="shared" si="37"/>
        <v>--</v>
      </c>
      <c r="X194" s="5">
        <f>MAX(X182:X191)</f>
        <v>298383</v>
      </c>
      <c r="Y194" s="1">
        <f t="shared" ref="Y194:AD194" si="39">MAX(Y182:Y191)</f>
        <v>0</v>
      </c>
      <c r="Z194" s="1">
        <f t="shared" si="39"/>
        <v>0</v>
      </c>
      <c r="AA194" s="1">
        <f t="shared" si="39"/>
        <v>3646</v>
      </c>
      <c r="AB194" s="1">
        <f t="shared" si="39"/>
        <v>0</v>
      </c>
      <c r="AC194" s="1">
        <f t="shared" si="39"/>
        <v>608</v>
      </c>
      <c r="AD194" s="1">
        <f t="shared" si="39"/>
        <v>57.03</v>
      </c>
    </row>
    <row r="196" spans="21:30" x14ac:dyDescent="0.3">
      <c r="U196" s="1">
        <f>U182</f>
        <v>171</v>
      </c>
      <c r="V196" s="1">
        <f t="shared" ref="V196:W196" si="40">V182</f>
        <v>500</v>
      </c>
      <c r="W196" s="1">
        <f t="shared" si="40"/>
        <v>4</v>
      </c>
      <c r="X196" s="1" t="str">
        <f>IF($AE$182&gt;0,"\textbf","")&amp;"{"&amp;X182&amp;"}"</f>
        <v>\textbf{268276}</v>
      </c>
      <c r="Y196" s="1" t="str">
        <f>IF($AE$182=1,"\textbf","")&amp;"{"&amp;IF(Y182+Z182=0,"--",Y182)&amp;"}"</f>
        <v>{--}</v>
      </c>
      <c r="Z196" s="1" t="str">
        <f>IF($AE$182=1,"\textbf","")&amp;"{"&amp;IF(Y182+Z182=0,"--",Z182)&amp;"}"</f>
        <v>{--}</v>
      </c>
      <c r="AA196" s="1" t="str">
        <f>IF($AE$182=2,"\textbf","")&amp;"{"&amp;AA182&amp;"}"</f>
        <v>\textbf{3616}</v>
      </c>
      <c r="AB196" s="1" t="str">
        <f>IF($AE$182=2,"\textbf","")&amp;"{"&amp;AB182&amp;"}"</f>
        <v>\textbf{0}</v>
      </c>
      <c r="AC196" s="1" t="str">
        <f>IF($AE$182=3,"\textbf","")&amp;"{"&amp;AC182&amp;"}"</f>
        <v>{604}</v>
      </c>
      <c r="AD196" s="1" t="str">
        <f>IF($AE$182=3,"\textbf","")&amp;"{"&amp;AD182&amp;"}"</f>
        <v>{56,84}</v>
      </c>
    </row>
    <row r="197" spans="21:30" x14ac:dyDescent="0.3">
      <c r="U197" s="1">
        <f t="shared" ref="U197:W207" si="41">U183</f>
        <v>172</v>
      </c>
      <c r="V197" s="1">
        <f t="shared" si="41"/>
        <v>500</v>
      </c>
      <c r="W197" s="1">
        <f t="shared" si="41"/>
        <v>4</v>
      </c>
      <c r="X197" s="1" t="str">
        <f t="shared" ref="X197:X208" si="42">IF($AE$182&gt;0,"\textbf","")&amp;"{"&amp;X183&amp;"}"</f>
        <v>\textbf{262032}</v>
      </c>
      <c r="Y197" s="1" t="str">
        <f t="shared" ref="Y197:Y208" si="43">IF($AE$182=1,"\textbf","")&amp;"{"&amp;IF(Y183+Z183=0,"--",Y183)&amp;"}"</f>
        <v>{--}</v>
      </c>
      <c r="Z197" s="1" t="str">
        <f t="shared" ref="Z197:Z208" si="44">IF($AE$182=1,"\textbf","")&amp;"{"&amp;IF(Y183+Z183=0,"--",Z183)&amp;"}"</f>
        <v>{--}</v>
      </c>
      <c r="AA197" s="1" t="str">
        <f t="shared" ref="AA197:AB197" si="45">IF($AE$182=2,"\textbf","")&amp;"{"&amp;AA183&amp;"}"</f>
        <v>\textbf{3635}</v>
      </c>
      <c r="AB197" s="1" t="str">
        <f t="shared" si="45"/>
        <v>\textbf{0}</v>
      </c>
      <c r="AC197" s="1" t="str">
        <f t="shared" ref="AC197:AD197" si="46">IF($AE$182=3,"\textbf","")&amp;"{"&amp;AC183&amp;"}"</f>
        <v>{608}</v>
      </c>
      <c r="AD197" s="1" t="str">
        <f t="shared" si="46"/>
        <v>{37,66}</v>
      </c>
    </row>
    <row r="198" spans="21:30" x14ac:dyDescent="0.3">
      <c r="U198" s="1">
        <f t="shared" si="41"/>
        <v>173</v>
      </c>
      <c r="V198" s="1">
        <f t="shared" si="41"/>
        <v>500</v>
      </c>
      <c r="W198" s="1">
        <f t="shared" si="41"/>
        <v>4</v>
      </c>
      <c r="X198" s="1" t="str">
        <f t="shared" si="42"/>
        <v>\textbf{254797}</v>
      </c>
      <c r="Y198" s="1" t="str">
        <f t="shared" si="43"/>
        <v>{--}</v>
      </c>
      <c r="Z198" s="1" t="str">
        <f t="shared" si="44"/>
        <v>{--}</v>
      </c>
      <c r="AA198" s="1" t="str">
        <f t="shared" ref="AA198:AB198" si="47">IF($AE$182=2,"\textbf","")&amp;"{"&amp;AA184&amp;"}"</f>
        <v>\textbf{3626}</v>
      </c>
      <c r="AB198" s="1" t="str">
        <f t="shared" si="47"/>
        <v>\textbf{0}</v>
      </c>
      <c r="AC198" s="1" t="str">
        <f t="shared" ref="AC198:AD198" si="48">IF($AE$182=3,"\textbf","")&amp;"{"&amp;AC184&amp;"}"</f>
        <v>{602}</v>
      </c>
      <c r="AD198" s="1" t="str">
        <f t="shared" si="48"/>
        <v>{45,43}</v>
      </c>
    </row>
    <row r="199" spans="21:30" x14ac:dyDescent="0.3">
      <c r="U199" s="1">
        <f t="shared" si="41"/>
        <v>174</v>
      </c>
      <c r="V199" s="1">
        <f t="shared" si="41"/>
        <v>500</v>
      </c>
      <c r="W199" s="1">
        <f t="shared" si="41"/>
        <v>4</v>
      </c>
      <c r="X199" s="1" t="str">
        <f t="shared" si="42"/>
        <v>\textbf{263507}</v>
      </c>
      <c r="Y199" s="1" t="str">
        <f t="shared" si="43"/>
        <v>{--}</v>
      </c>
      <c r="Z199" s="1" t="str">
        <f t="shared" si="44"/>
        <v>{--}</v>
      </c>
      <c r="AA199" s="1" t="str">
        <f t="shared" ref="AA199:AB199" si="49">IF($AE$182=2,"\textbf","")&amp;"{"&amp;AA185&amp;"}"</f>
        <v>\textbf{3646}</v>
      </c>
      <c r="AB199" s="1" t="str">
        <f t="shared" si="49"/>
        <v>\textbf{0}</v>
      </c>
      <c r="AC199" s="1" t="str">
        <f t="shared" ref="AC199:AD199" si="50">IF($AE$182=3,"\textbf","")&amp;"{"&amp;AC185&amp;"}"</f>
        <v>{603}</v>
      </c>
      <c r="AD199" s="1" t="str">
        <f t="shared" si="50"/>
        <v>{57,03}</v>
      </c>
    </row>
    <row r="200" spans="21:30" x14ac:dyDescent="0.3">
      <c r="U200" s="1">
        <f t="shared" si="41"/>
        <v>175</v>
      </c>
      <c r="V200" s="1">
        <f t="shared" si="41"/>
        <v>500</v>
      </c>
      <c r="W200" s="1">
        <f t="shared" si="41"/>
        <v>4</v>
      </c>
      <c r="X200" s="1" t="str">
        <f t="shared" si="42"/>
        <v>\textbf{292456}</v>
      </c>
      <c r="Y200" s="1" t="str">
        <f t="shared" si="43"/>
        <v>{--}</v>
      </c>
      <c r="Z200" s="1" t="str">
        <f t="shared" si="44"/>
        <v>{--}</v>
      </c>
      <c r="AA200" s="1" t="str">
        <f t="shared" ref="AA200:AB200" si="51">IF($AE$182=2,"\textbf","")&amp;"{"&amp;AA186&amp;"}"</f>
        <v>\textbf{3644}</v>
      </c>
      <c r="AB200" s="1" t="str">
        <f t="shared" si="51"/>
        <v>\textbf{0}</v>
      </c>
      <c r="AC200" s="1" t="str">
        <f t="shared" ref="AC200:AD200" si="52">IF($AE$182=3,"\textbf","")&amp;"{"&amp;AC186&amp;"}"</f>
        <v>{603}</v>
      </c>
      <c r="AD200" s="1" t="str">
        <f t="shared" si="52"/>
        <v>{27,16}</v>
      </c>
    </row>
    <row r="201" spans="21:30" x14ac:dyDescent="0.3">
      <c r="U201" s="1">
        <f t="shared" si="41"/>
        <v>176</v>
      </c>
      <c r="V201" s="1">
        <f t="shared" si="41"/>
        <v>500</v>
      </c>
      <c r="W201" s="1">
        <f t="shared" si="41"/>
        <v>4</v>
      </c>
      <c r="X201" s="1" t="str">
        <f t="shared" si="42"/>
        <v>\textbf{298383}</v>
      </c>
      <c r="Y201" s="1" t="str">
        <f t="shared" si="43"/>
        <v>{--}</v>
      </c>
      <c r="Z201" s="1" t="str">
        <f t="shared" si="44"/>
        <v>{--}</v>
      </c>
      <c r="AA201" s="1" t="str">
        <f t="shared" ref="AA201:AB201" si="53">IF($AE$182=2,"\textbf","")&amp;"{"&amp;AA187&amp;"}"</f>
        <v>\textbf{3644}</v>
      </c>
      <c r="AB201" s="1" t="str">
        <f t="shared" si="53"/>
        <v>\textbf{0}</v>
      </c>
      <c r="AC201" s="1" t="str">
        <f t="shared" ref="AC201:AD201" si="54">IF($AE$182=3,"\textbf","")&amp;"{"&amp;AC187&amp;"}"</f>
        <v>{605}</v>
      </c>
      <c r="AD201" s="1" t="str">
        <f t="shared" si="54"/>
        <v>{33}</v>
      </c>
    </row>
    <row r="202" spans="21:30" x14ac:dyDescent="0.3">
      <c r="U202" s="1">
        <f t="shared" si="41"/>
        <v>177</v>
      </c>
      <c r="V202" s="1">
        <f t="shared" si="41"/>
        <v>500</v>
      </c>
      <c r="W202" s="1">
        <f t="shared" si="41"/>
        <v>4</v>
      </c>
      <c r="X202" s="1" t="str">
        <f t="shared" si="42"/>
        <v>\textbf{271863}</v>
      </c>
      <c r="Y202" s="1" t="str">
        <f t="shared" si="43"/>
        <v>{--}</v>
      </c>
      <c r="Z202" s="1" t="str">
        <f t="shared" si="44"/>
        <v>{--}</v>
      </c>
      <c r="AA202" s="1" t="str">
        <f t="shared" ref="AA202:AB202" si="55">IF($AE$182=2,"\textbf","")&amp;"{"&amp;AA188&amp;"}"</f>
        <v>\textbf{3617}</v>
      </c>
      <c r="AB202" s="1" t="str">
        <f t="shared" si="55"/>
        <v>\textbf{0}</v>
      </c>
      <c r="AC202" s="1" t="str">
        <f t="shared" ref="AC202:AD202" si="56">IF($AE$182=3,"\textbf","")&amp;"{"&amp;AC188&amp;"}"</f>
        <v>{608}</v>
      </c>
      <c r="AD202" s="1" t="str">
        <f t="shared" si="56"/>
        <v>{35,07}</v>
      </c>
    </row>
    <row r="203" spans="21:30" x14ac:dyDescent="0.3">
      <c r="U203" s="1">
        <f t="shared" si="41"/>
        <v>178</v>
      </c>
      <c r="V203" s="1">
        <f t="shared" si="41"/>
        <v>500</v>
      </c>
      <c r="W203" s="1">
        <f t="shared" si="41"/>
        <v>4</v>
      </c>
      <c r="X203" s="1" t="str">
        <f t="shared" si="42"/>
        <v>\textbf{275132}</v>
      </c>
      <c r="Y203" s="1" t="str">
        <f t="shared" si="43"/>
        <v>{--}</v>
      </c>
      <c r="Z203" s="1" t="str">
        <f t="shared" si="44"/>
        <v>{--}</v>
      </c>
      <c r="AA203" s="1" t="str">
        <f t="shared" ref="AA203:AB203" si="57">IF($AE$182=2,"\textbf","")&amp;"{"&amp;AA189&amp;"}"</f>
        <v>\textbf{3641}</v>
      </c>
      <c r="AB203" s="1" t="str">
        <f t="shared" si="57"/>
        <v>\textbf{0}</v>
      </c>
      <c r="AC203" s="1" t="str">
        <f t="shared" ref="AC203:AD203" si="58">IF($AE$182=3,"\textbf","")&amp;"{"&amp;AC189&amp;"}"</f>
        <v>{604}</v>
      </c>
      <c r="AD203" s="1" t="str">
        <f t="shared" si="58"/>
        <v>{39,13}</v>
      </c>
    </row>
    <row r="204" spans="21:30" x14ac:dyDescent="0.3">
      <c r="U204" s="1">
        <f t="shared" si="41"/>
        <v>179</v>
      </c>
      <c r="V204" s="1">
        <f t="shared" si="41"/>
        <v>500</v>
      </c>
      <c r="W204" s="1">
        <f t="shared" si="41"/>
        <v>4</v>
      </c>
      <c r="X204" s="1" t="str">
        <f t="shared" si="42"/>
        <v>\textbf{275066}</v>
      </c>
      <c r="Y204" s="1" t="str">
        <f t="shared" si="43"/>
        <v>{--}</v>
      </c>
      <c r="Z204" s="1" t="str">
        <f t="shared" si="44"/>
        <v>{--}</v>
      </c>
      <c r="AA204" s="1" t="str">
        <f t="shared" ref="AA204:AB204" si="59">IF($AE$182=2,"\textbf","")&amp;"{"&amp;AA190&amp;"}"</f>
        <v>\textbf{3616}</v>
      </c>
      <c r="AB204" s="1" t="str">
        <f t="shared" si="59"/>
        <v>\textbf{0}</v>
      </c>
      <c r="AC204" s="1" t="str">
        <f t="shared" ref="AC204:AD204" si="60">IF($AE$182=3,"\textbf","")&amp;"{"&amp;AC190&amp;"}"</f>
        <v>{608}</v>
      </c>
      <c r="AD204" s="1" t="str">
        <f t="shared" si="60"/>
        <v>{40,03}</v>
      </c>
    </row>
    <row r="205" spans="21:30" x14ac:dyDescent="0.3">
      <c r="U205" s="1">
        <f t="shared" si="41"/>
        <v>180</v>
      </c>
      <c r="V205" s="1">
        <f t="shared" si="41"/>
        <v>500</v>
      </c>
      <c r="W205" s="1">
        <f t="shared" si="41"/>
        <v>4</v>
      </c>
      <c r="X205" s="1" t="str">
        <f t="shared" si="42"/>
        <v>\textbf{278212}</v>
      </c>
      <c r="Y205" s="1" t="str">
        <f t="shared" si="43"/>
        <v>{--}</v>
      </c>
      <c r="Z205" s="1" t="str">
        <f t="shared" si="44"/>
        <v>{--}</v>
      </c>
      <c r="AA205" s="1" t="str">
        <f t="shared" ref="AA205:AB205" si="61">IF($AE$182=2,"\textbf","")&amp;"{"&amp;AA191&amp;"}"</f>
        <v>\textbf{3612}</v>
      </c>
      <c r="AB205" s="1" t="str">
        <f t="shared" si="61"/>
        <v>\textbf{0}</v>
      </c>
      <c r="AC205" s="1" t="str">
        <f t="shared" ref="AC205:AD205" si="62">IF($AE$182=3,"\textbf","")&amp;"{"&amp;AC191&amp;"}"</f>
        <v>{603}</v>
      </c>
      <c r="AD205" s="1" t="str">
        <f t="shared" si="62"/>
        <v>{30,91}</v>
      </c>
    </row>
    <row r="206" spans="21:30" x14ac:dyDescent="0.3">
      <c r="U206" s="1" t="str">
        <f t="shared" si="41"/>
        <v>min</v>
      </c>
      <c r="V206" s="1" t="str">
        <f t="shared" si="41"/>
        <v>--</v>
      </c>
      <c r="W206" s="1" t="str">
        <f t="shared" si="41"/>
        <v>--</v>
      </c>
      <c r="X206" s="1" t="str">
        <f t="shared" si="42"/>
        <v>\textbf{254797}</v>
      </c>
      <c r="Y206" s="1" t="str">
        <f t="shared" si="43"/>
        <v>{--}</v>
      </c>
      <c r="Z206" s="1" t="str">
        <f t="shared" si="44"/>
        <v>{--}</v>
      </c>
      <c r="AA206" s="1" t="str">
        <f t="shared" ref="AA206:AB206" si="63">IF($AE$182=2,"\textbf","")&amp;"{"&amp;AA192&amp;"}"</f>
        <v>\textbf{3612}</v>
      </c>
      <c r="AB206" s="1" t="str">
        <f t="shared" si="63"/>
        <v>\textbf{0}</v>
      </c>
      <c r="AC206" s="1" t="str">
        <f t="shared" ref="AC206:AD206" si="64">IF($AE$182=3,"\textbf","")&amp;"{"&amp;AC192&amp;"}"</f>
        <v>{602}</v>
      </c>
      <c r="AD206" s="1" t="str">
        <f t="shared" si="64"/>
        <v>{27,16}</v>
      </c>
    </row>
    <row r="207" spans="21:30" x14ac:dyDescent="0.3">
      <c r="U207" s="1" t="str">
        <f t="shared" si="41"/>
        <v>med</v>
      </c>
      <c r="V207" s="1" t="str">
        <f t="shared" si="41"/>
        <v>--</v>
      </c>
      <c r="W207" s="1" t="str">
        <f t="shared" si="41"/>
        <v>--</v>
      </c>
      <c r="X207" s="1" t="str">
        <f t="shared" si="42"/>
        <v>\textbf{273972,4}</v>
      </c>
      <c r="Y207" s="1" t="str">
        <f t="shared" si="43"/>
        <v>{--}</v>
      </c>
      <c r="Z207" s="1" t="str">
        <f t="shared" si="44"/>
        <v>{--}</v>
      </c>
      <c r="AA207" s="1" t="str">
        <f t="shared" ref="AA207:AB207" si="65">IF($AE$182=2,"\textbf","")&amp;"{"&amp;AA193&amp;"}"</f>
        <v>\textbf{3629,7}</v>
      </c>
      <c r="AB207" s="1" t="str">
        <f t="shared" si="65"/>
        <v>\textbf{0}</v>
      </c>
      <c r="AC207" s="1" t="str">
        <f t="shared" ref="AC207:AD207" si="66">IF($AE$182=3,"\textbf","")&amp;"{"&amp;AC193&amp;"}"</f>
        <v>{604,8}</v>
      </c>
      <c r="AD207" s="1" t="str">
        <f t="shared" si="66"/>
        <v>{40,226}</v>
      </c>
    </row>
    <row r="208" spans="21:30" x14ac:dyDescent="0.3">
      <c r="U208" s="1" t="str">
        <f>U194</f>
        <v>max</v>
      </c>
      <c r="V208" s="1" t="str">
        <f t="shared" ref="V208:W208" si="67">V194</f>
        <v>--</v>
      </c>
      <c r="W208" s="1" t="str">
        <f t="shared" si="67"/>
        <v>--</v>
      </c>
      <c r="X208" s="1" t="str">
        <f t="shared" si="42"/>
        <v>\textbf{298383}</v>
      </c>
      <c r="Y208" s="1" t="str">
        <f t="shared" si="43"/>
        <v>{--}</v>
      </c>
      <c r="Z208" s="1" t="str">
        <f t="shared" si="44"/>
        <v>{--}</v>
      </c>
      <c r="AA208" s="1" t="str">
        <f t="shared" ref="AA208:AB208" si="68">IF($AE$182=2,"\textbf","")&amp;"{"&amp;AA194&amp;"}"</f>
        <v>\textbf{3646}</v>
      </c>
      <c r="AB208" s="1" t="str">
        <f t="shared" si="68"/>
        <v>\textbf{0}</v>
      </c>
      <c r="AC208" s="1" t="str">
        <f t="shared" ref="AC208:AD208" si="69">IF($AE$182=3,"\textbf","")&amp;"{"&amp;AC194&amp;"}"</f>
        <v>{608}</v>
      </c>
      <c r="AD208" s="1" t="str">
        <f t="shared" si="69"/>
        <v>{57,03}</v>
      </c>
    </row>
    <row r="212" spans="21:30" x14ac:dyDescent="0.3">
      <c r="U212" s="1">
        <f>A52</f>
        <v>51</v>
      </c>
      <c r="V212" s="1">
        <f t="shared" ref="V212:AD221" si="70">B52</f>
        <v>500</v>
      </c>
      <c r="W212" s="1">
        <f t="shared" si="70"/>
        <v>2</v>
      </c>
      <c r="X212" s="1">
        <f t="shared" si="70"/>
        <v>449856</v>
      </c>
      <c r="Y212" s="1">
        <f t="shared" si="70"/>
        <v>0</v>
      </c>
      <c r="Z212" s="1">
        <f t="shared" si="70"/>
        <v>0</v>
      </c>
      <c r="AA212" s="1">
        <f t="shared" si="70"/>
        <v>3637</v>
      </c>
      <c r="AB212" s="1">
        <f t="shared" si="70"/>
        <v>0</v>
      </c>
      <c r="AC212" s="1">
        <f t="shared" si="70"/>
        <v>608</v>
      </c>
      <c r="AD212" s="1">
        <f t="shared" si="70"/>
        <v>31.99</v>
      </c>
    </row>
    <row r="213" spans="21:30" x14ac:dyDescent="0.3">
      <c r="U213" s="1">
        <f t="shared" ref="U213:U221" si="71">A53</f>
        <v>52</v>
      </c>
      <c r="V213" s="1">
        <f t="shared" si="70"/>
        <v>500</v>
      </c>
      <c r="W213" s="1">
        <f t="shared" si="70"/>
        <v>2</v>
      </c>
      <c r="X213" s="1">
        <f t="shared" si="70"/>
        <v>444814</v>
      </c>
      <c r="Y213" s="1">
        <f t="shared" si="70"/>
        <v>0</v>
      </c>
      <c r="Z213" s="1">
        <f t="shared" si="70"/>
        <v>0</v>
      </c>
      <c r="AA213" s="1">
        <f t="shared" si="70"/>
        <v>3631</v>
      </c>
      <c r="AB213" s="1">
        <f t="shared" si="70"/>
        <v>0</v>
      </c>
      <c r="AC213" s="1">
        <f t="shared" si="70"/>
        <v>606</v>
      </c>
      <c r="AD213" s="1">
        <f t="shared" si="70"/>
        <v>47.08</v>
      </c>
    </row>
    <row r="214" spans="21:30" x14ac:dyDescent="0.3">
      <c r="U214" s="1">
        <f t="shared" si="71"/>
        <v>53</v>
      </c>
      <c r="V214" s="1">
        <f t="shared" si="70"/>
        <v>500</v>
      </c>
      <c r="W214" s="1">
        <f t="shared" si="70"/>
        <v>2</v>
      </c>
      <c r="X214" s="1">
        <f t="shared" si="70"/>
        <v>407918</v>
      </c>
      <c r="Y214" s="1">
        <f t="shared" si="70"/>
        <v>0</v>
      </c>
      <c r="Z214" s="1">
        <f t="shared" si="70"/>
        <v>0</v>
      </c>
      <c r="AA214" s="1">
        <f t="shared" si="70"/>
        <v>3617</v>
      </c>
      <c r="AB214" s="1">
        <f t="shared" si="70"/>
        <v>0</v>
      </c>
      <c r="AC214" s="1">
        <f t="shared" si="70"/>
        <v>608</v>
      </c>
      <c r="AD214" s="1">
        <f t="shared" si="70"/>
        <v>47.73</v>
      </c>
    </row>
    <row r="215" spans="21:30" x14ac:dyDescent="0.3">
      <c r="U215" s="1">
        <f t="shared" si="71"/>
        <v>54</v>
      </c>
      <c r="V215" s="1">
        <f t="shared" si="70"/>
        <v>500</v>
      </c>
      <c r="W215" s="1">
        <f t="shared" si="70"/>
        <v>2</v>
      </c>
      <c r="X215" s="1">
        <f t="shared" si="70"/>
        <v>511701</v>
      </c>
      <c r="Y215" s="1">
        <f t="shared" si="70"/>
        <v>0</v>
      </c>
      <c r="Z215" s="1">
        <f t="shared" si="70"/>
        <v>0</v>
      </c>
      <c r="AA215" s="1">
        <f t="shared" si="70"/>
        <v>3626</v>
      </c>
      <c r="AB215" s="1">
        <f t="shared" si="70"/>
        <v>0</v>
      </c>
      <c r="AC215" s="1">
        <f t="shared" si="70"/>
        <v>609</v>
      </c>
      <c r="AD215" s="1">
        <f t="shared" si="70"/>
        <v>13.1</v>
      </c>
    </row>
    <row r="216" spans="21:30" x14ac:dyDescent="0.3">
      <c r="U216" s="1">
        <f t="shared" si="71"/>
        <v>55</v>
      </c>
      <c r="V216" s="1">
        <f t="shared" si="70"/>
        <v>500</v>
      </c>
      <c r="W216" s="1">
        <f t="shared" si="70"/>
        <v>2</v>
      </c>
      <c r="X216" s="1">
        <f t="shared" si="70"/>
        <v>438022</v>
      </c>
      <c r="Y216" s="1">
        <f t="shared" si="70"/>
        <v>0</v>
      </c>
      <c r="Z216" s="1">
        <f t="shared" si="70"/>
        <v>0</v>
      </c>
      <c r="AA216" s="1">
        <f t="shared" si="70"/>
        <v>3645</v>
      </c>
      <c r="AB216" s="1">
        <f t="shared" si="70"/>
        <v>0</v>
      </c>
      <c r="AC216" s="1">
        <f t="shared" si="70"/>
        <v>608</v>
      </c>
      <c r="AD216" s="1">
        <f t="shared" si="70"/>
        <v>38.56</v>
      </c>
    </row>
    <row r="217" spans="21:30" x14ac:dyDescent="0.3">
      <c r="U217" s="1">
        <f t="shared" si="71"/>
        <v>56</v>
      </c>
      <c r="V217" s="1">
        <f t="shared" si="70"/>
        <v>500</v>
      </c>
      <c r="W217" s="1">
        <f t="shared" si="70"/>
        <v>2</v>
      </c>
      <c r="X217" s="1">
        <f t="shared" si="70"/>
        <v>422918</v>
      </c>
      <c r="Y217" s="1">
        <f t="shared" si="70"/>
        <v>0</v>
      </c>
      <c r="Z217" s="1">
        <f t="shared" si="70"/>
        <v>0</v>
      </c>
      <c r="AA217" s="1">
        <f t="shared" si="70"/>
        <v>3638</v>
      </c>
      <c r="AB217" s="1">
        <f t="shared" si="70"/>
        <v>0</v>
      </c>
      <c r="AC217" s="1">
        <f t="shared" si="70"/>
        <v>602</v>
      </c>
      <c r="AD217" s="1">
        <f t="shared" si="70"/>
        <v>49.36</v>
      </c>
    </row>
    <row r="218" spans="21:30" x14ac:dyDescent="0.3">
      <c r="U218" s="1">
        <f t="shared" si="71"/>
        <v>57</v>
      </c>
      <c r="V218" s="1">
        <f t="shared" si="70"/>
        <v>500</v>
      </c>
      <c r="W218" s="1">
        <f t="shared" si="70"/>
        <v>2</v>
      </c>
      <c r="X218" s="1">
        <f t="shared" si="70"/>
        <v>504565</v>
      </c>
      <c r="Y218" s="1">
        <f t="shared" si="70"/>
        <v>0</v>
      </c>
      <c r="Z218" s="1">
        <f t="shared" si="70"/>
        <v>0</v>
      </c>
      <c r="AA218" s="1">
        <f t="shared" si="70"/>
        <v>3647</v>
      </c>
      <c r="AB218" s="1">
        <f t="shared" si="70"/>
        <v>0</v>
      </c>
      <c r="AC218" s="1">
        <f t="shared" si="70"/>
        <v>606</v>
      </c>
      <c r="AD218" s="1">
        <f t="shared" si="70"/>
        <v>22.41</v>
      </c>
    </row>
    <row r="219" spans="21:30" x14ac:dyDescent="0.3">
      <c r="U219" s="1">
        <f t="shared" si="71"/>
        <v>58</v>
      </c>
      <c r="V219" s="1">
        <f t="shared" si="70"/>
        <v>500</v>
      </c>
      <c r="W219" s="1">
        <f t="shared" si="70"/>
        <v>2</v>
      </c>
      <c r="X219" s="1">
        <f t="shared" si="70"/>
        <v>400793</v>
      </c>
      <c r="Y219" s="1">
        <f t="shared" si="70"/>
        <v>0</v>
      </c>
      <c r="Z219" s="1">
        <f t="shared" si="70"/>
        <v>0</v>
      </c>
      <c r="AA219" s="1">
        <f t="shared" si="70"/>
        <v>3635</v>
      </c>
      <c r="AB219" s="1">
        <f t="shared" si="70"/>
        <v>0</v>
      </c>
      <c r="AC219" s="1">
        <f t="shared" si="70"/>
        <v>603</v>
      </c>
      <c r="AD219" s="1">
        <f t="shared" si="70"/>
        <v>47.86</v>
      </c>
    </row>
    <row r="220" spans="21:30" x14ac:dyDescent="0.3">
      <c r="U220" s="1">
        <f t="shared" si="71"/>
        <v>59</v>
      </c>
      <c r="V220" s="1">
        <f t="shared" si="70"/>
        <v>500</v>
      </c>
      <c r="W220" s="1">
        <f t="shared" si="70"/>
        <v>2</v>
      </c>
      <c r="X220" s="1">
        <f t="shared" si="70"/>
        <v>420420</v>
      </c>
      <c r="Y220" s="1">
        <f t="shared" si="70"/>
        <v>0</v>
      </c>
      <c r="Z220" s="1">
        <f t="shared" si="70"/>
        <v>0</v>
      </c>
      <c r="AA220" s="1">
        <f t="shared" si="70"/>
        <v>3644</v>
      </c>
      <c r="AB220" s="1">
        <f t="shared" si="70"/>
        <v>0</v>
      </c>
      <c r="AC220" s="1">
        <f t="shared" si="70"/>
        <v>609</v>
      </c>
      <c r="AD220" s="1">
        <f t="shared" si="70"/>
        <v>50.97</v>
      </c>
    </row>
    <row r="221" spans="21:30" x14ac:dyDescent="0.3">
      <c r="U221" s="1">
        <f t="shared" si="71"/>
        <v>60</v>
      </c>
      <c r="V221" s="1">
        <f t="shared" si="70"/>
        <v>500</v>
      </c>
      <c r="W221" s="1">
        <f t="shared" si="70"/>
        <v>2</v>
      </c>
      <c r="X221" s="1">
        <f t="shared" si="70"/>
        <v>439196</v>
      </c>
      <c r="Y221" s="1">
        <f t="shared" si="70"/>
        <v>0</v>
      </c>
      <c r="Z221" s="1">
        <f t="shared" si="70"/>
        <v>0</v>
      </c>
      <c r="AA221" s="1">
        <f t="shared" si="70"/>
        <v>3618</v>
      </c>
      <c r="AB221" s="1">
        <f t="shared" si="70"/>
        <v>0</v>
      </c>
      <c r="AC221" s="1">
        <f t="shared" si="70"/>
        <v>602</v>
      </c>
      <c r="AD221" s="1">
        <f t="shared" si="70"/>
        <v>38.020000000000003</v>
      </c>
    </row>
    <row r="222" spans="21:30" x14ac:dyDescent="0.3">
      <c r="U222" s="1">
        <f>A112</f>
        <v>111</v>
      </c>
      <c r="V222" s="1">
        <f t="shared" ref="V222:AD231" si="72">B112</f>
        <v>500</v>
      </c>
      <c r="W222" s="1">
        <f t="shared" si="72"/>
        <v>3</v>
      </c>
      <c r="X222" s="1">
        <f t="shared" si="72"/>
        <v>317577</v>
      </c>
      <c r="Y222" s="1">
        <f t="shared" si="72"/>
        <v>0</v>
      </c>
      <c r="Z222" s="1">
        <f t="shared" si="72"/>
        <v>0</v>
      </c>
      <c r="AA222" s="1">
        <f t="shared" si="72"/>
        <v>3624</v>
      </c>
      <c r="AB222" s="1">
        <f t="shared" si="72"/>
        <v>0</v>
      </c>
      <c r="AC222" s="1">
        <f t="shared" si="72"/>
        <v>604</v>
      </c>
      <c r="AD222" s="1">
        <f t="shared" si="72"/>
        <v>43.18</v>
      </c>
    </row>
    <row r="223" spans="21:30" x14ac:dyDescent="0.3">
      <c r="U223" s="1">
        <f t="shared" ref="U223:U231" si="73">A113</f>
        <v>112</v>
      </c>
      <c r="V223" s="1">
        <f t="shared" si="72"/>
        <v>500</v>
      </c>
      <c r="W223" s="1">
        <f t="shared" si="72"/>
        <v>3</v>
      </c>
      <c r="X223" s="1">
        <f t="shared" si="72"/>
        <v>325525</v>
      </c>
      <c r="Y223" s="1">
        <f t="shared" si="72"/>
        <v>0</v>
      </c>
      <c r="Z223" s="1">
        <f t="shared" si="72"/>
        <v>0</v>
      </c>
      <c r="AA223" s="1">
        <f t="shared" si="72"/>
        <v>3637</v>
      </c>
      <c r="AB223" s="1">
        <f t="shared" si="72"/>
        <v>0</v>
      </c>
      <c r="AC223" s="1">
        <f t="shared" si="72"/>
        <v>607</v>
      </c>
      <c r="AD223" s="1">
        <f t="shared" si="72"/>
        <v>40.29</v>
      </c>
    </row>
    <row r="224" spans="21:30" x14ac:dyDescent="0.3">
      <c r="U224" s="1">
        <f t="shared" si="73"/>
        <v>113</v>
      </c>
      <c r="V224" s="1">
        <f t="shared" si="72"/>
        <v>500</v>
      </c>
      <c r="W224" s="1">
        <f t="shared" si="72"/>
        <v>3</v>
      </c>
      <c r="X224" s="1">
        <f t="shared" si="72"/>
        <v>304004</v>
      </c>
      <c r="Y224" s="1">
        <f t="shared" si="72"/>
        <v>0</v>
      </c>
      <c r="Z224" s="1">
        <f t="shared" si="72"/>
        <v>0</v>
      </c>
      <c r="AA224" s="1">
        <f t="shared" si="72"/>
        <v>3634</v>
      </c>
      <c r="AB224" s="1">
        <f t="shared" si="72"/>
        <v>0</v>
      </c>
      <c r="AC224" s="1">
        <f t="shared" si="72"/>
        <v>604</v>
      </c>
      <c r="AD224" s="1">
        <f t="shared" si="72"/>
        <v>44.6</v>
      </c>
    </row>
    <row r="225" spans="21:30" x14ac:dyDescent="0.3">
      <c r="U225" s="1">
        <f t="shared" si="73"/>
        <v>114</v>
      </c>
      <c r="V225" s="1">
        <f t="shared" si="72"/>
        <v>500</v>
      </c>
      <c r="W225" s="1">
        <f t="shared" si="72"/>
        <v>3</v>
      </c>
      <c r="X225" s="1">
        <f t="shared" si="72"/>
        <v>335926</v>
      </c>
      <c r="Y225" s="1">
        <f t="shared" si="72"/>
        <v>0</v>
      </c>
      <c r="Z225" s="1">
        <f t="shared" si="72"/>
        <v>0</v>
      </c>
      <c r="AA225" s="1">
        <f t="shared" si="72"/>
        <v>3622</v>
      </c>
      <c r="AB225" s="1">
        <f t="shared" si="72"/>
        <v>0</v>
      </c>
      <c r="AC225" s="1">
        <f t="shared" si="72"/>
        <v>605</v>
      </c>
      <c r="AD225" s="1">
        <f t="shared" si="72"/>
        <v>61.12</v>
      </c>
    </row>
    <row r="226" spans="21:30" x14ac:dyDescent="0.3">
      <c r="U226" s="1">
        <f t="shared" si="73"/>
        <v>115</v>
      </c>
      <c r="V226" s="1">
        <f t="shared" si="72"/>
        <v>500</v>
      </c>
      <c r="W226" s="1">
        <f t="shared" si="72"/>
        <v>3</v>
      </c>
      <c r="X226" s="1">
        <f t="shared" si="72"/>
        <v>321866</v>
      </c>
      <c r="Y226" s="1">
        <f t="shared" si="72"/>
        <v>0</v>
      </c>
      <c r="Z226" s="1">
        <f t="shared" si="72"/>
        <v>0</v>
      </c>
      <c r="AA226" s="1">
        <f t="shared" si="72"/>
        <v>3620</v>
      </c>
      <c r="AB226" s="1">
        <f t="shared" si="72"/>
        <v>0</v>
      </c>
      <c r="AC226" s="1">
        <f t="shared" si="72"/>
        <v>602</v>
      </c>
      <c r="AD226" s="1">
        <f t="shared" si="72"/>
        <v>58.79</v>
      </c>
    </row>
    <row r="227" spans="21:30" x14ac:dyDescent="0.3">
      <c r="U227" s="1">
        <f t="shared" si="73"/>
        <v>116</v>
      </c>
      <c r="V227" s="1">
        <f t="shared" si="72"/>
        <v>500</v>
      </c>
      <c r="W227" s="1">
        <f t="shared" si="72"/>
        <v>3</v>
      </c>
      <c r="X227" s="1">
        <f t="shared" si="72"/>
        <v>320902</v>
      </c>
      <c r="Y227" s="1">
        <f t="shared" si="72"/>
        <v>0</v>
      </c>
      <c r="Z227" s="1">
        <f t="shared" si="72"/>
        <v>0</v>
      </c>
      <c r="AA227" s="1">
        <f t="shared" si="72"/>
        <v>3650</v>
      </c>
      <c r="AB227" s="1">
        <f t="shared" si="72"/>
        <v>0</v>
      </c>
      <c r="AC227" s="1">
        <f t="shared" si="72"/>
        <v>604</v>
      </c>
      <c r="AD227" s="1">
        <f t="shared" si="72"/>
        <v>43.66</v>
      </c>
    </row>
    <row r="228" spans="21:30" x14ac:dyDescent="0.3">
      <c r="U228" s="1">
        <f t="shared" si="73"/>
        <v>117</v>
      </c>
      <c r="V228" s="1">
        <f t="shared" si="72"/>
        <v>500</v>
      </c>
      <c r="W228" s="1">
        <f t="shared" si="72"/>
        <v>3</v>
      </c>
      <c r="X228" s="1">
        <f t="shared" si="72"/>
        <v>346822</v>
      </c>
      <c r="Y228" s="1">
        <f t="shared" si="72"/>
        <v>0</v>
      </c>
      <c r="Z228" s="1">
        <f t="shared" si="72"/>
        <v>0</v>
      </c>
      <c r="AA228" s="1">
        <f t="shared" si="72"/>
        <v>3620</v>
      </c>
      <c r="AB228" s="1">
        <f t="shared" si="72"/>
        <v>0</v>
      </c>
      <c r="AC228" s="1">
        <f t="shared" si="72"/>
        <v>604</v>
      </c>
      <c r="AD228" s="1">
        <f t="shared" si="72"/>
        <v>32.81</v>
      </c>
    </row>
    <row r="229" spans="21:30" x14ac:dyDescent="0.3">
      <c r="U229" s="1">
        <f t="shared" si="73"/>
        <v>118</v>
      </c>
      <c r="V229" s="1">
        <f t="shared" si="72"/>
        <v>500</v>
      </c>
      <c r="W229" s="1">
        <f t="shared" si="72"/>
        <v>3</v>
      </c>
      <c r="X229" s="1">
        <f t="shared" si="72"/>
        <v>308930</v>
      </c>
      <c r="Y229" s="1">
        <f t="shared" si="72"/>
        <v>0</v>
      </c>
      <c r="Z229" s="1">
        <f t="shared" si="72"/>
        <v>0</v>
      </c>
      <c r="AA229" s="1">
        <f t="shared" si="72"/>
        <v>3626</v>
      </c>
      <c r="AB229" s="1">
        <f t="shared" si="72"/>
        <v>0</v>
      </c>
      <c r="AC229" s="1">
        <f t="shared" si="72"/>
        <v>603</v>
      </c>
      <c r="AD229" s="1">
        <f t="shared" si="72"/>
        <v>52.7</v>
      </c>
    </row>
    <row r="230" spans="21:30" x14ac:dyDescent="0.3">
      <c r="U230" s="1">
        <f t="shared" si="73"/>
        <v>119</v>
      </c>
      <c r="V230" s="1">
        <f t="shared" si="72"/>
        <v>500</v>
      </c>
      <c r="W230" s="1">
        <f t="shared" si="72"/>
        <v>3</v>
      </c>
      <c r="X230" s="1">
        <f t="shared" si="72"/>
        <v>360188</v>
      </c>
      <c r="Y230" s="1">
        <f t="shared" si="72"/>
        <v>0</v>
      </c>
      <c r="Z230" s="1">
        <f t="shared" si="72"/>
        <v>0</v>
      </c>
      <c r="AA230" s="1">
        <f t="shared" si="72"/>
        <v>3634</v>
      </c>
      <c r="AB230" s="1">
        <f t="shared" si="72"/>
        <v>0</v>
      </c>
      <c r="AC230" s="1">
        <f t="shared" si="72"/>
        <v>604</v>
      </c>
      <c r="AD230" s="1">
        <f t="shared" si="72"/>
        <v>38.090000000000003</v>
      </c>
    </row>
    <row r="231" spans="21:30" x14ac:dyDescent="0.3">
      <c r="U231" s="1">
        <f t="shared" si="73"/>
        <v>120</v>
      </c>
      <c r="V231" s="1">
        <f t="shared" si="72"/>
        <v>500</v>
      </c>
      <c r="W231" s="1">
        <f t="shared" si="72"/>
        <v>3</v>
      </c>
      <c r="X231" s="1">
        <f t="shared" si="72"/>
        <v>313808</v>
      </c>
      <c r="Y231" s="1">
        <f t="shared" si="72"/>
        <v>0</v>
      </c>
      <c r="Z231" s="1">
        <f t="shared" si="72"/>
        <v>0</v>
      </c>
      <c r="AA231" s="1">
        <f t="shared" si="72"/>
        <v>3615</v>
      </c>
      <c r="AB231" s="1">
        <f t="shared" si="72"/>
        <v>0</v>
      </c>
      <c r="AC231" s="1">
        <f t="shared" si="72"/>
        <v>604</v>
      </c>
      <c r="AD231" s="1">
        <f t="shared" si="72"/>
        <v>36.380000000000003</v>
      </c>
    </row>
    <row r="232" spans="21:30" x14ac:dyDescent="0.3">
      <c r="U232" s="1">
        <f>A172</f>
        <v>171</v>
      </c>
      <c r="V232" s="1">
        <f t="shared" ref="V232:AD241" si="74">B172</f>
        <v>500</v>
      </c>
      <c r="W232" s="1">
        <f t="shared" si="74"/>
        <v>4</v>
      </c>
      <c r="X232" s="1">
        <f t="shared" si="74"/>
        <v>268276</v>
      </c>
      <c r="Y232" s="1">
        <f t="shared" si="74"/>
        <v>0</v>
      </c>
      <c r="Z232" s="1">
        <f t="shared" si="74"/>
        <v>0</v>
      </c>
      <c r="AA232" s="1">
        <f t="shared" si="74"/>
        <v>3616</v>
      </c>
      <c r="AB232" s="1">
        <f t="shared" si="74"/>
        <v>0</v>
      </c>
      <c r="AC232" s="1">
        <f t="shared" si="74"/>
        <v>604</v>
      </c>
      <c r="AD232" s="1">
        <f t="shared" si="74"/>
        <v>56.84</v>
      </c>
    </row>
    <row r="233" spans="21:30" x14ac:dyDescent="0.3">
      <c r="U233" s="1">
        <f t="shared" ref="U233:U241" si="75">A173</f>
        <v>172</v>
      </c>
      <c r="V233" s="1">
        <f t="shared" si="74"/>
        <v>500</v>
      </c>
      <c r="W233" s="1">
        <f t="shared" si="74"/>
        <v>4</v>
      </c>
      <c r="X233" s="1">
        <f t="shared" si="74"/>
        <v>262032</v>
      </c>
      <c r="Y233" s="1">
        <f t="shared" si="74"/>
        <v>0</v>
      </c>
      <c r="Z233" s="1">
        <f t="shared" si="74"/>
        <v>0</v>
      </c>
      <c r="AA233" s="1">
        <f t="shared" si="74"/>
        <v>3635</v>
      </c>
      <c r="AB233" s="1">
        <f t="shared" si="74"/>
        <v>0</v>
      </c>
      <c r="AC233" s="1">
        <f t="shared" si="74"/>
        <v>608</v>
      </c>
      <c r="AD233" s="1">
        <f t="shared" si="74"/>
        <v>37.659999999999997</v>
      </c>
    </row>
    <row r="234" spans="21:30" x14ac:dyDescent="0.3">
      <c r="U234" s="1">
        <f t="shared" si="75"/>
        <v>173</v>
      </c>
      <c r="V234" s="1">
        <f t="shared" si="74"/>
        <v>500</v>
      </c>
      <c r="W234" s="1">
        <f t="shared" si="74"/>
        <v>4</v>
      </c>
      <c r="X234" s="1">
        <f t="shared" si="74"/>
        <v>254797</v>
      </c>
      <c r="Y234" s="1">
        <f t="shared" si="74"/>
        <v>0</v>
      </c>
      <c r="Z234" s="1">
        <f t="shared" si="74"/>
        <v>0</v>
      </c>
      <c r="AA234" s="1">
        <f t="shared" si="74"/>
        <v>3626</v>
      </c>
      <c r="AB234" s="1">
        <f t="shared" si="74"/>
        <v>0</v>
      </c>
      <c r="AC234" s="1">
        <f t="shared" si="74"/>
        <v>602</v>
      </c>
      <c r="AD234" s="1">
        <f t="shared" si="74"/>
        <v>45.43</v>
      </c>
    </row>
    <row r="235" spans="21:30" x14ac:dyDescent="0.3">
      <c r="U235" s="1">
        <f t="shared" si="75"/>
        <v>174</v>
      </c>
      <c r="V235" s="1">
        <f t="shared" si="74"/>
        <v>500</v>
      </c>
      <c r="W235" s="1">
        <f t="shared" si="74"/>
        <v>4</v>
      </c>
      <c r="X235" s="1">
        <f t="shared" si="74"/>
        <v>263507</v>
      </c>
      <c r="Y235" s="1">
        <f t="shared" si="74"/>
        <v>0</v>
      </c>
      <c r="Z235" s="1">
        <f t="shared" si="74"/>
        <v>0</v>
      </c>
      <c r="AA235" s="1">
        <f t="shared" si="74"/>
        <v>3646</v>
      </c>
      <c r="AB235" s="1">
        <f t="shared" si="74"/>
        <v>0</v>
      </c>
      <c r="AC235" s="1">
        <f t="shared" si="74"/>
        <v>603</v>
      </c>
      <c r="AD235" s="1">
        <f t="shared" si="74"/>
        <v>57.03</v>
      </c>
    </row>
    <row r="236" spans="21:30" x14ac:dyDescent="0.3">
      <c r="U236" s="1">
        <f t="shared" si="75"/>
        <v>175</v>
      </c>
      <c r="V236" s="1">
        <f t="shared" si="74"/>
        <v>500</v>
      </c>
      <c r="W236" s="1">
        <f t="shared" si="74"/>
        <v>4</v>
      </c>
      <c r="X236" s="1">
        <f t="shared" si="74"/>
        <v>292456</v>
      </c>
      <c r="Y236" s="1">
        <f t="shared" si="74"/>
        <v>0</v>
      </c>
      <c r="Z236" s="1">
        <f t="shared" si="74"/>
        <v>0</v>
      </c>
      <c r="AA236" s="1">
        <f t="shared" si="74"/>
        <v>3644</v>
      </c>
      <c r="AB236" s="1">
        <f t="shared" si="74"/>
        <v>0</v>
      </c>
      <c r="AC236" s="1">
        <f t="shared" si="74"/>
        <v>603</v>
      </c>
      <c r="AD236" s="1">
        <f t="shared" si="74"/>
        <v>27.16</v>
      </c>
    </row>
    <row r="237" spans="21:30" x14ac:dyDescent="0.3">
      <c r="U237" s="1">
        <f t="shared" si="75"/>
        <v>176</v>
      </c>
      <c r="V237" s="1">
        <f t="shared" si="74"/>
        <v>500</v>
      </c>
      <c r="W237" s="1">
        <f t="shared" si="74"/>
        <v>4</v>
      </c>
      <c r="X237" s="1">
        <f t="shared" si="74"/>
        <v>298383</v>
      </c>
      <c r="Y237" s="1">
        <f t="shared" si="74"/>
        <v>0</v>
      </c>
      <c r="Z237" s="1">
        <f t="shared" si="74"/>
        <v>0</v>
      </c>
      <c r="AA237" s="1">
        <f t="shared" si="74"/>
        <v>3644</v>
      </c>
      <c r="AB237" s="1">
        <f t="shared" si="74"/>
        <v>0</v>
      </c>
      <c r="AC237" s="1">
        <f t="shared" si="74"/>
        <v>605</v>
      </c>
      <c r="AD237" s="1">
        <f t="shared" si="74"/>
        <v>33</v>
      </c>
    </row>
    <row r="238" spans="21:30" x14ac:dyDescent="0.3">
      <c r="U238" s="1">
        <f t="shared" si="75"/>
        <v>177</v>
      </c>
      <c r="V238" s="1">
        <f t="shared" si="74"/>
        <v>500</v>
      </c>
      <c r="W238" s="1">
        <f t="shared" si="74"/>
        <v>4</v>
      </c>
      <c r="X238" s="1">
        <f t="shared" si="74"/>
        <v>271863</v>
      </c>
      <c r="Y238" s="1">
        <f t="shared" si="74"/>
        <v>0</v>
      </c>
      <c r="Z238" s="1">
        <f t="shared" si="74"/>
        <v>0</v>
      </c>
      <c r="AA238" s="1">
        <f t="shared" si="74"/>
        <v>3617</v>
      </c>
      <c r="AB238" s="1">
        <f t="shared" si="74"/>
        <v>0</v>
      </c>
      <c r="AC238" s="1">
        <f t="shared" si="74"/>
        <v>608</v>
      </c>
      <c r="AD238" s="1">
        <f t="shared" si="74"/>
        <v>35.07</v>
      </c>
    </row>
    <row r="239" spans="21:30" x14ac:dyDescent="0.3">
      <c r="U239" s="1">
        <f t="shared" si="75"/>
        <v>178</v>
      </c>
      <c r="V239" s="1">
        <f t="shared" si="74"/>
        <v>500</v>
      </c>
      <c r="W239" s="1">
        <f t="shared" si="74"/>
        <v>4</v>
      </c>
      <c r="X239" s="1">
        <f t="shared" si="74"/>
        <v>275132</v>
      </c>
      <c r="Y239" s="1">
        <f t="shared" si="74"/>
        <v>0</v>
      </c>
      <c r="Z239" s="1">
        <f t="shared" si="74"/>
        <v>0</v>
      </c>
      <c r="AA239" s="1">
        <f t="shared" si="74"/>
        <v>3641</v>
      </c>
      <c r="AB239" s="1">
        <f t="shared" si="74"/>
        <v>0</v>
      </c>
      <c r="AC239" s="1">
        <f t="shared" si="74"/>
        <v>604</v>
      </c>
      <c r="AD239" s="1">
        <f t="shared" si="74"/>
        <v>39.130000000000003</v>
      </c>
    </row>
    <row r="240" spans="21:30" x14ac:dyDescent="0.3">
      <c r="U240" s="1">
        <f t="shared" si="75"/>
        <v>179</v>
      </c>
      <c r="V240" s="1">
        <f t="shared" si="74"/>
        <v>500</v>
      </c>
      <c r="W240" s="1">
        <f t="shared" si="74"/>
        <v>4</v>
      </c>
      <c r="X240" s="1">
        <f t="shared" si="74"/>
        <v>275066</v>
      </c>
      <c r="Y240" s="1">
        <f t="shared" si="74"/>
        <v>0</v>
      </c>
      <c r="Z240" s="1">
        <f t="shared" si="74"/>
        <v>0</v>
      </c>
      <c r="AA240" s="1">
        <f t="shared" si="74"/>
        <v>3616</v>
      </c>
      <c r="AB240" s="1">
        <f t="shared" si="74"/>
        <v>0</v>
      </c>
      <c r="AC240" s="1">
        <f t="shared" si="74"/>
        <v>608</v>
      </c>
      <c r="AD240" s="1">
        <f t="shared" si="74"/>
        <v>40.03</v>
      </c>
    </row>
    <row r="241" spans="21:30" x14ac:dyDescent="0.3">
      <c r="U241" s="1">
        <f t="shared" si="75"/>
        <v>180</v>
      </c>
      <c r="V241" s="1">
        <f t="shared" si="74"/>
        <v>500</v>
      </c>
      <c r="W241" s="1">
        <f t="shared" si="74"/>
        <v>4</v>
      </c>
      <c r="X241" s="1">
        <f t="shared" si="74"/>
        <v>278212</v>
      </c>
      <c r="Y241" s="1">
        <f t="shared" si="74"/>
        <v>0</v>
      </c>
      <c r="Z241" s="1">
        <f t="shared" si="74"/>
        <v>0</v>
      </c>
      <c r="AA241" s="1">
        <f t="shared" si="74"/>
        <v>3612</v>
      </c>
      <c r="AB241" s="1">
        <f t="shared" si="74"/>
        <v>0</v>
      </c>
      <c r="AC241" s="1">
        <f t="shared" si="74"/>
        <v>603</v>
      </c>
      <c r="AD241" s="1">
        <f t="shared" si="74"/>
        <v>30.91</v>
      </c>
    </row>
    <row r="242" spans="21:30" x14ac:dyDescent="0.3">
      <c r="U242" s="1" t="s">
        <v>560</v>
      </c>
      <c r="V242" s="4" t="str">
        <f>"--"</f>
        <v>--</v>
      </c>
      <c r="W242" s="4" t="str">
        <f>"--"</f>
        <v>--</v>
      </c>
      <c r="X242" s="5">
        <f>MIN(X212:X241)</f>
        <v>254797</v>
      </c>
      <c r="Y242" s="5">
        <f t="shared" ref="Y242:AD242" si="76">MIN(Y212:Y241)</f>
        <v>0</v>
      </c>
      <c r="Z242" s="5">
        <f t="shared" si="76"/>
        <v>0</v>
      </c>
      <c r="AA242" s="5">
        <f t="shared" si="76"/>
        <v>3612</v>
      </c>
      <c r="AB242" s="5">
        <f t="shared" si="76"/>
        <v>0</v>
      </c>
      <c r="AC242" s="5">
        <f t="shared" si="76"/>
        <v>602</v>
      </c>
      <c r="AD242" s="5">
        <f t="shared" si="76"/>
        <v>13.1</v>
      </c>
    </row>
    <row r="243" spans="21:30" x14ac:dyDescent="0.3">
      <c r="U243" s="1" t="s">
        <v>561</v>
      </c>
      <c r="V243" s="4" t="str">
        <f t="shared" ref="V243:W244" si="77">"--"</f>
        <v>--</v>
      </c>
      <c r="W243" s="4" t="str">
        <f t="shared" si="77"/>
        <v>--</v>
      </c>
      <c r="X243" s="5">
        <f>ROUND(AVERAGE(X212:X241),2)</f>
        <v>347849.17</v>
      </c>
      <c r="Y243" s="5">
        <f t="shared" ref="Y243:AD243" si="78">ROUND(AVERAGE(Y212:Y241),2)</f>
        <v>0</v>
      </c>
      <c r="Z243" s="5">
        <f t="shared" si="78"/>
        <v>0</v>
      </c>
      <c r="AA243" s="5">
        <f t="shared" si="78"/>
        <v>3630.57</v>
      </c>
      <c r="AB243" s="5">
        <f t="shared" si="78"/>
        <v>0</v>
      </c>
      <c r="AC243" s="5">
        <f t="shared" si="78"/>
        <v>605</v>
      </c>
      <c r="AD243" s="5">
        <f t="shared" si="78"/>
        <v>41.37</v>
      </c>
    </row>
    <row r="244" spans="21:30" x14ac:dyDescent="0.3">
      <c r="U244" s="1" t="s">
        <v>562</v>
      </c>
      <c r="V244" s="4" t="str">
        <f t="shared" si="77"/>
        <v>--</v>
      </c>
      <c r="W244" s="4" t="str">
        <f t="shared" si="77"/>
        <v>--</v>
      </c>
      <c r="X244" s="5">
        <f>MAX(X212:X241)</f>
        <v>511701</v>
      </c>
      <c r="Y244" s="5">
        <f t="shared" ref="Y244:AD244" si="79">MAX(Y212:Y241)</f>
        <v>0</v>
      </c>
      <c r="Z244" s="5">
        <f t="shared" si="79"/>
        <v>0</v>
      </c>
      <c r="AA244" s="5">
        <f t="shared" si="79"/>
        <v>3650</v>
      </c>
      <c r="AB244" s="5">
        <f t="shared" si="79"/>
        <v>0</v>
      </c>
      <c r="AC244" s="5">
        <f t="shared" si="79"/>
        <v>609</v>
      </c>
      <c r="AD244" s="5">
        <f t="shared" si="79"/>
        <v>61.12</v>
      </c>
    </row>
    <row r="246" spans="21:30" x14ac:dyDescent="0.3">
      <c r="U246" s="1">
        <f t="shared" ref="U246:W246" si="80">U212</f>
        <v>51</v>
      </c>
      <c r="V246" s="1">
        <f t="shared" si="80"/>
        <v>500</v>
      </c>
      <c r="W246" s="1">
        <f t="shared" si="80"/>
        <v>2</v>
      </c>
      <c r="X246" s="1" t="str">
        <f t="shared" ref="X246:X265" si="81">IF($AE$182&gt;0,"\textbf","")&amp;"{"&amp;X212&amp;"}"</f>
        <v>\textbf{449856}</v>
      </c>
      <c r="Y246" s="1" t="str">
        <f t="shared" ref="Y246:Y265" si="82">IF($AE$182=1,"\textbf","")&amp;"{"&amp;IF(Y212+Z212=0,"--",Y212)&amp;"}"</f>
        <v>{--}</v>
      </c>
      <c r="Z246" s="1" t="str">
        <f t="shared" ref="Z246:Z265" si="83">IF($AE$182=1,"\textbf","")&amp;"{"&amp;IF(Y212+Z212=0,"--",Z212)&amp;"}"</f>
        <v>{--}</v>
      </c>
      <c r="AA246" s="1" t="str">
        <f t="shared" ref="AA246:AB246" si="84">IF($AE$182=2,"\textbf","")&amp;"{"&amp;AA212&amp;"}"</f>
        <v>\textbf{3637}</v>
      </c>
      <c r="AB246" s="1" t="str">
        <f t="shared" si="84"/>
        <v>\textbf{0}</v>
      </c>
      <c r="AC246" s="1" t="str">
        <f t="shared" ref="AC246:AD246" si="85">IF($AE$182=3,"\textbf","")&amp;"{"&amp;AC212&amp;"}"</f>
        <v>{608}</v>
      </c>
      <c r="AD246" s="1" t="str">
        <f t="shared" si="85"/>
        <v>{31,99}</v>
      </c>
    </row>
    <row r="247" spans="21:30" x14ac:dyDescent="0.3">
      <c r="U247" s="1">
        <f t="shared" ref="U247:W247" si="86">U213</f>
        <v>52</v>
      </c>
      <c r="V247" s="1">
        <f t="shared" si="86"/>
        <v>500</v>
      </c>
      <c r="W247" s="1">
        <f t="shared" si="86"/>
        <v>2</v>
      </c>
      <c r="X247" s="1" t="str">
        <f t="shared" si="81"/>
        <v>\textbf{444814}</v>
      </c>
      <c r="Y247" s="1" t="str">
        <f t="shared" si="82"/>
        <v>{--}</v>
      </c>
      <c r="Z247" s="1" t="str">
        <f t="shared" si="83"/>
        <v>{--}</v>
      </c>
      <c r="AA247" s="1" t="str">
        <f t="shared" ref="AA247:AB247" si="87">IF($AE$182=2,"\textbf","")&amp;"{"&amp;AA213&amp;"}"</f>
        <v>\textbf{3631}</v>
      </c>
      <c r="AB247" s="1" t="str">
        <f t="shared" si="87"/>
        <v>\textbf{0}</v>
      </c>
      <c r="AC247" s="1" t="str">
        <f t="shared" ref="AC247:AD247" si="88">IF($AE$182=3,"\textbf","")&amp;"{"&amp;AC213&amp;"}"</f>
        <v>{606}</v>
      </c>
      <c r="AD247" s="1" t="str">
        <f t="shared" si="88"/>
        <v>{47,08}</v>
      </c>
    </row>
    <row r="248" spans="21:30" x14ac:dyDescent="0.3">
      <c r="U248" s="1">
        <f t="shared" ref="U248:W248" si="89">U214</f>
        <v>53</v>
      </c>
      <c r="V248" s="1">
        <f t="shared" si="89"/>
        <v>500</v>
      </c>
      <c r="W248" s="1">
        <f t="shared" si="89"/>
        <v>2</v>
      </c>
      <c r="X248" s="1" t="str">
        <f t="shared" si="81"/>
        <v>\textbf{407918}</v>
      </c>
      <c r="Y248" s="1" t="str">
        <f t="shared" si="82"/>
        <v>{--}</v>
      </c>
      <c r="Z248" s="1" t="str">
        <f t="shared" si="83"/>
        <v>{--}</v>
      </c>
      <c r="AA248" s="1" t="str">
        <f t="shared" ref="AA248:AB248" si="90">IF($AE$182=2,"\textbf","")&amp;"{"&amp;AA214&amp;"}"</f>
        <v>\textbf{3617}</v>
      </c>
      <c r="AB248" s="1" t="str">
        <f t="shared" si="90"/>
        <v>\textbf{0}</v>
      </c>
      <c r="AC248" s="1" t="str">
        <f t="shared" ref="AC248:AD248" si="91">IF($AE$182=3,"\textbf","")&amp;"{"&amp;AC214&amp;"}"</f>
        <v>{608}</v>
      </c>
      <c r="AD248" s="1" t="str">
        <f t="shared" si="91"/>
        <v>{47,73}</v>
      </c>
    </row>
    <row r="249" spans="21:30" x14ac:dyDescent="0.3">
      <c r="U249" s="1">
        <f t="shared" ref="U249:W249" si="92">U215</f>
        <v>54</v>
      </c>
      <c r="V249" s="1">
        <f t="shared" si="92"/>
        <v>500</v>
      </c>
      <c r="W249" s="1">
        <f t="shared" si="92"/>
        <v>2</v>
      </c>
      <c r="X249" s="1" t="str">
        <f t="shared" si="81"/>
        <v>\textbf{511701}</v>
      </c>
      <c r="Y249" s="1" t="str">
        <f t="shared" si="82"/>
        <v>{--}</v>
      </c>
      <c r="Z249" s="1" t="str">
        <f t="shared" si="83"/>
        <v>{--}</v>
      </c>
      <c r="AA249" s="1" t="str">
        <f t="shared" ref="AA249:AB249" si="93">IF($AE$182=2,"\textbf","")&amp;"{"&amp;AA215&amp;"}"</f>
        <v>\textbf{3626}</v>
      </c>
      <c r="AB249" s="1" t="str">
        <f t="shared" si="93"/>
        <v>\textbf{0}</v>
      </c>
      <c r="AC249" s="1" t="str">
        <f t="shared" ref="AC249:AD249" si="94">IF($AE$182=3,"\textbf","")&amp;"{"&amp;AC215&amp;"}"</f>
        <v>{609}</v>
      </c>
      <c r="AD249" s="1" t="str">
        <f t="shared" si="94"/>
        <v>{13,1}</v>
      </c>
    </row>
    <row r="250" spans="21:30" x14ac:dyDescent="0.3">
      <c r="U250" s="1">
        <f t="shared" ref="U250:W250" si="95">U216</f>
        <v>55</v>
      </c>
      <c r="V250" s="1">
        <f t="shared" si="95"/>
        <v>500</v>
      </c>
      <c r="W250" s="1">
        <f t="shared" si="95"/>
        <v>2</v>
      </c>
      <c r="X250" s="1" t="str">
        <f t="shared" si="81"/>
        <v>\textbf{438022}</v>
      </c>
      <c r="Y250" s="1" t="str">
        <f t="shared" si="82"/>
        <v>{--}</v>
      </c>
      <c r="Z250" s="1" t="str">
        <f t="shared" si="83"/>
        <v>{--}</v>
      </c>
      <c r="AA250" s="1" t="str">
        <f t="shared" ref="AA250:AB250" si="96">IF($AE$182=2,"\textbf","")&amp;"{"&amp;AA216&amp;"}"</f>
        <v>\textbf{3645}</v>
      </c>
      <c r="AB250" s="1" t="str">
        <f t="shared" si="96"/>
        <v>\textbf{0}</v>
      </c>
      <c r="AC250" s="1" t="str">
        <f t="shared" ref="AC250:AD250" si="97">IF($AE$182=3,"\textbf","")&amp;"{"&amp;AC216&amp;"}"</f>
        <v>{608}</v>
      </c>
      <c r="AD250" s="1" t="str">
        <f t="shared" si="97"/>
        <v>{38,56}</v>
      </c>
    </row>
    <row r="251" spans="21:30" x14ac:dyDescent="0.3">
      <c r="U251" s="1">
        <f t="shared" ref="U251:W251" si="98">U217</f>
        <v>56</v>
      </c>
      <c r="V251" s="1">
        <f t="shared" si="98"/>
        <v>500</v>
      </c>
      <c r="W251" s="1">
        <f t="shared" si="98"/>
        <v>2</v>
      </c>
      <c r="X251" s="1" t="str">
        <f t="shared" si="81"/>
        <v>\textbf{422918}</v>
      </c>
      <c r="Y251" s="1" t="str">
        <f t="shared" si="82"/>
        <v>{--}</v>
      </c>
      <c r="Z251" s="1" t="str">
        <f t="shared" si="83"/>
        <v>{--}</v>
      </c>
      <c r="AA251" s="1" t="str">
        <f t="shared" ref="AA251:AB251" si="99">IF($AE$182=2,"\textbf","")&amp;"{"&amp;AA217&amp;"}"</f>
        <v>\textbf{3638}</v>
      </c>
      <c r="AB251" s="1" t="str">
        <f t="shared" si="99"/>
        <v>\textbf{0}</v>
      </c>
      <c r="AC251" s="1" t="str">
        <f t="shared" ref="AC251:AD251" si="100">IF($AE$182=3,"\textbf","")&amp;"{"&amp;AC217&amp;"}"</f>
        <v>{602}</v>
      </c>
      <c r="AD251" s="1" t="str">
        <f t="shared" si="100"/>
        <v>{49,36}</v>
      </c>
    </row>
    <row r="252" spans="21:30" x14ac:dyDescent="0.3">
      <c r="U252" s="1">
        <f t="shared" ref="U252:W252" si="101">U218</f>
        <v>57</v>
      </c>
      <c r="V252" s="1">
        <f t="shared" si="101"/>
        <v>500</v>
      </c>
      <c r="W252" s="1">
        <f t="shared" si="101"/>
        <v>2</v>
      </c>
      <c r="X252" s="1" t="str">
        <f t="shared" si="81"/>
        <v>\textbf{504565}</v>
      </c>
      <c r="Y252" s="1" t="str">
        <f t="shared" si="82"/>
        <v>{--}</v>
      </c>
      <c r="Z252" s="1" t="str">
        <f t="shared" si="83"/>
        <v>{--}</v>
      </c>
      <c r="AA252" s="1" t="str">
        <f t="shared" ref="AA252:AB252" si="102">IF($AE$182=2,"\textbf","")&amp;"{"&amp;AA218&amp;"}"</f>
        <v>\textbf{3647}</v>
      </c>
      <c r="AB252" s="1" t="str">
        <f t="shared" si="102"/>
        <v>\textbf{0}</v>
      </c>
      <c r="AC252" s="1" t="str">
        <f t="shared" ref="AC252:AD252" si="103">IF($AE$182=3,"\textbf","")&amp;"{"&amp;AC218&amp;"}"</f>
        <v>{606}</v>
      </c>
      <c r="AD252" s="1" t="str">
        <f t="shared" si="103"/>
        <v>{22,41}</v>
      </c>
    </row>
    <row r="253" spans="21:30" x14ac:dyDescent="0.3">
      <c r="U253" s="1">
        <f t="shared" ref="U253:W253" si="104">U219</f>
        <v>58</v>
      </c>
      <c r="V253" s="1">
        <f t="shared" si="104"/>
        <v>500</v>
      </c>
      <c r="W253" s="1">
        <f t="shared" si="104"/>
        <v>2</v>
      </c>
      <c r="X253" s="1" t="str">
        <f t="shared" si="81"/>
        <v>\textbf{400793}</v>
      </c>
      <c r="Y253" s="1" t="str">
        <f t="shared" si="82"/>
        <v>{--}</v>
      </c>
      <c r="Z253" s="1" t="str">
        <f t="shared" si="83"/>
        <v>{--}</v>
      </c>
      <c r="AA253" s="1" t="str">
        <f t="shared" ref="AA253:AB253" si="105">IF($AE$182=2,"\textbf","")&amp;"{"&amp;AA219&amp;"}"</f>
        <v>\textbf{3635}</v>
      </c>
      <c r="AB253" s="1" t="str">
        <f t="shared" si="105"/>
        <v>\textbf{0}</v>
      </c>
      <c r="AC253" s="1" t="str">
        <f t="shared" ref="AC253:AD253" si="106">IF($AE$182=3,"\textbf","")&amp;"{"&amp;AC219&amp;"}"</f>
        <v>{603}</v>
      </c>
      <c r="AD253" s="1" t="str">
        <f t="shared" si="106"/>
        <v>{47,86}</v>
      </c>
    </row>
    <row r="254" spans="21:30" x14ac:dyDescent="0.3">
      <c r="U254" s="1">
        <f t="shared" ref="U254:W254" si="107">U220</f>
        <v>59</v>
      </c>
      <c r="V254" s="1">
        <f t="shared" si="107"/>
        <v>500</v>
      </c>
      <c r="W254" s="1">
        <f t="shared" si="107"/>
        <v>2</v>
      </c>
      <c r="X254" s="1" t="str">
        <f t="shared" si="81"/>
        <v>\textbf{420420}</v>
      </c>
      <c r="Y254" s="1" t="str">
        <f t="shared" si="82"/>
        <v>{--}</v>
      </c>
      <c r="Z254" s="1" t="str">
        <f t="shared" si="83"/>
        <v>{--}</v>
      </c>
      <c r="AA254" s="1" t="str">
        <f t="shared" ref="AA254:AB254" si="108">IF($AE$182=2,"\textbf","")&amp;"{"&amp;AA220&amp;"}"</f>
        <v>\textbf{3644}</v>
      </c>
      <c r="AB254" s="1" t="str">
        <f t="shared" si="108"/>
        <v>\textbf{0}</v>
      </c>
      <c r="AC254" s="1" t="str">
        <f t="shared" ref="AC254:AD254" si="109">IF($AE$182=3,"\textbf","")&amp;"{"&amp;AC220&amp;"}"</f>
        <v>{609}</v>
      </c>
      <c r="AD254" s="1" t="str">
        <f t="shared" si="109"/>
        <v>{50,97}</v>
      </c>
    </row>
    <row r="255" spans="21:30" x14ac:dyDescent="0.3">
      <c r="U255" s="1">
        <f t="shared" ref="U255:W255" si="110">U221</f>
        <v>60</v>
      </c>
      <c r="V255" s="1">
        <f t="shared" si="110"/>
        <v>500</v>
      </c>
      <c r="W255" s="1">
        <f t="shared" si="110"/>
        <v>2</v>
      </c>
      <c r="X255" s="1" t="str">
        <f t="shared" si="81"/>
        <v>\textbf{439196}</v>
      </c>
      <c r="Y255" s="1" t="str">
        <f t="shared" si="82"/>
        <v>{--}</v>
      </c>
      <c r="Z255" s="1" t="str">
        <f t="shared" si="83"/>
        <v>{--}</v>
      </c>
      <c r="AA255" s="1" t="str">
        <f t="shared" ref="AA255:AB255" si="111">IF($AE$182=2,"\textbf","")&amp;"{"&amp;AA221&amp;"}"</f>
        <v>\textbf{3618}</v>
      </c>
      <c r="AB255" s="1" t="str">
        <f t="shared" si="111"/>
        <v>\textbf{0}</v>
      </c>
      <c r="AC255" s="1" t="str">
        <f t="shared" ref="AC255:AD255" si="112">IF($AE$182=3,"\textbf","")&amp;"{"&amp;AC221&amp;"}"</f>
        <v>{602}</v>
      </c>
      <c r="AD255" s="1" t="str">
        <f t="shared" si="112"/>
        <v>{38,02}</v>
      </c>
    </row>
    <row r="256" spans="21:30" x14ac:dyDescent="0.3">
      <c r="U256" s="1">
        <f t="shared" ref="U256:W256" si="113">U222</f>
        <v>111</v>
      </c>
      <c r="V256" s="1">
        <f t="shared" si="113"/>
        <v>500</v>
      </c>
      <c r="W256" s="1">
        <f t="shared" si="113"/>
        <v>3</v>
      </c>
      <c r="X256" s="1" t="str">
        <f t="shared" si="81"/>
        <v>\textbf{317577}</v>
      </c>
      <c r="Y256" s="1" t="str">
        <f t="shared" si="82"/>
        <v>{--}</v>
      </c>
      <c r="Z256" s="1" t="str">
        <f t="shared" si="83"/>
        <v>{--}</v>
      </c>
      <c r="AA256" s="1" t="str">
        <f t="shared" ref="AA256:AB256" si="114">IF($AE$182=2,"\textbf","")&amp;"{"&amp;AA222&amp;"}"</f>
        <v>\textbf{3624}</v>
      </c>
      <c r="AB256" s="1" t="str">
        <f t="shared" si="114"/>
        <v>\textbf{0}</v>
      </c>
      <c r="AC256" s="1" t="str">
        <f t="shared" ref="AC256:AD256" si="115">IF($AE$182=3,"\textbf","")&amp;"{"&amp;AC222&amp;"}"</f>
        <v>{604}</v>
      </c>
      <c r="AD256" s="1" t="str">
        <f t="shared" si="115"/>
        <v>{43,18}</v>
      </c>
    </row>
    <row r="257" spans="21:30" x14ac:dyDescent="0.3">
      <c r="U257" s="1">
        <f t="shared" ref="U257:W257" si="116">U223</f>
        <v>112</v>
      </c>
      <c r="V257" s="1">
        <f t="shared" si="116"/>
        <v>500</v>
      </c>
      <c r="W257" s="1">
        <f t="shared" si="116"/>
        <v>3</v>
      </c>
      <c r="X257" s="1" t="str">
        <f t="shared" si="81"/>
        <v>\textbf{325525}</v>
      </c>
      <c r="Y257" s="1" t="str">
        <f t="shared" si="82"/>
        <v>{--}</v>
      </c>
      <c r="Z257" s="1" t="str">
        <f t="shared" si="83"/>
        <v>{--}</v>
      </c>
      <c r="AA257" s="1" t="str">
        <f t="shared" ref="AA257:AB257" si="117">IF($AE$182=2,"\textbf","")&amp;"{"&amp;AA223&amp;"}"</f>
        <v>\textbf{3637}</v>
      </c>
      <c r="AB257" s="1" t="str">
        <f t="shared" si="117"/>
        <v>\textbf{0}</v>
      </c>
      <c r="AC257" s="1" t="str">
        <f t="shared" ref="AC257:AD257" si="118">IF($AE$182=3,"\textbf","")&amp;"{"&amp;AC223&amp;"}"</f>
        <v>{607}</v>
      </c>
      <c r="AD257" s="1" t="str">
        <f t="shared" si="118"/>
        <v>{40,29}</v>
      </c>
    </row>
    <row r="258" spans="21:30" x14ac:dyDescent="0.3">
      <c r="U258" s="1">
        <f t="shared" ref="U258:W258" si="119">U224</f>
        <v>113</v>
      </c>
      <c r="V258" s="1">
        <f t="shared" si="119"/>
        <v>500</v>
      </c>
      <c r="W258" s="1">
        <f t="shared" si="119"/>
        <v>3</v>
      </c>
      <c r="X258" s="1" t="str">
        <f t="shared" si="81"/>
        <v>\textbf{304004}</v>
      </c>
      <c r="Y258" s="1" t="str">
        <f t="shared" si="82"/>
        <v>{--}</v>
      </c>
      <c r="Z258" s="1" t="str">
        <f t="shared" si="83"/>
        <v>{--}</v>
      </c>
      <c r="AA258" s="1" t="str">
        <f t="shared" ref="AA258:AB258" si="120">IF($AE$182=2,"\textbf","")&amp;"{"&amp;AA224&amp;"}"</f>
        <v>\textbf{3634}</v>
      </c>
      <c r="AB258" s="1" t="str">
        <f t="shared" si="120"/>
        <v>\textbf{0}</v>
      </c>
      <c r="AC258" s="1" t="str">
        <f t="shared" ref="AC258:AD258" si="121">IF($AE$182=3,"\textbf","")&amp;"{"&amp;AC224&amp;"}"</f>
        <v>{604}</v>
      </c>
      <c r="AD258" s="1" t="str">
        <f t="shared" si="121"/>
        <v>{44,6}</v>
      </c>
    </row>
    <row r="259" spans="21:30" x14ac:dyDescent="0.3">
      <c r="U259" s="1">
        <f t="shared" ref="U259:W259" si="122">U225</f>
        <v>114</v>
      </c>
      <c r="V259" s="1">
        <f t="shared" si="122"/>
        <v>500</v>
      </c>
      <c r="W259" s="1">
        <f t="shared" si="122"/>
        <v>3</v>
      </c>
      <c r="X259" s="1" t="str">
        <f t="shared" si="81"/>
        <v>\textbf{335926}</v>
      </c>
      <c r="Y259" s="1" t="str">
        <f t="shared" si="82"/>
        <v>{--}</v>
      </c>
      <c r="Z259" s="1" t="str">
        <f t="shared" si="83"/>
        <v>{--}</v>
      </c>
      <c r="AA259" s="1" t="str">
        <f t="shared" ref="AA259:AB259" si="123">IF($AE$182=2,"\textbf","")&amp;"{"&amp;AA225&amp;"}"</f>
        <v>\textbf{3622}</v>
      </c>
      <c r="AB259" s="1" t="str">
        <f t="shared" si="123"/>
        <v>\textbf{0}</v>
      </c>
      <c r="AC259" s="1" t="str">
        <f t="shared" ref="AC259:AD259" si="124">IF($AE$182=3,"\textbf","")&amp;"{"&amp;AC225&amp;"}"</f>
        <v>{605}</v>
      </c>
      <c r="AD259" s="1" t="str">
        <f t="shared" si="124"/>
        <v>{61,12}</v>
      </c>
    </row>
    <row r="260" spans="21:30" x14ac:dyDescent="0.3">
      <c r="U260" s="1">
        <f t="shared" ref="U260:W260" si="125">U226</f>
        <v>115</v>
      </c>
      <c r="V260" s="1">
        <f t="shared" si="125"/>
        <v>500</v>
      </c>
      <c r="W260" s="1">
        <f t="shared" si="125"/>
        <v>3</v>
      </c>
      <c r="X260" s="1" t="str">
        <f t="shared" si="81"/>
        <v>\textbf{321866}</v>
      </c>
      <c r="Y260" s="1" t="str">
        <f t="shared" si="82"/>
        <v>{--}</v>
      </c>
      <c r="Z260" s="1" t="str">
        <f t="shared" si="83"/>
        <v>{--}</v>
      </c>
      <c r="AA260" s="1" t="str">
        <f t="shared" ref="AA260:AB260" si="126">IF($AE$182=2,"\textbf","")&amp;"{"&amp;AA226&amp;"}"</f>
        <v>\textbf{3620}</v>
      </c>
      <c r="AB260" s="1" t="str">
        <f t="shared" si="126"/>
        <v>\textbf{0}</v>
      </c>
      <c r="AC260" s="1" t="str">
        <f t="shared" ref="AC260:AD260" si="127">IF($AE$182=3,"\textbf","")&amp;"{"&amp;AC226&amp;"}"</f>
        <v>{602}</v>
      </c>
      <c r="AD260" s="1" t="str">
        <f t="shared" si="127"/>
        <v>{58,79}</v>
      </c>
    </row>
    <row r="261" spans="21:30" x14ac:dyDescent="0.3">
      <c r="U261" s="1">
        <f t="shared" ref="U261:W261" si="128">U227</f>
        <v>116</v>
      </c>
      <c r="V261" s="1">
        <f t="shared" si="128"/>
        <v>500</v>
      </c>
      <c r="W261" s="1">
        <f t="shared" si="128"/>
        <v>3</v>
      </c>
      <c r="X261" s="1" t="str">
        <f t="shared" si="81"/>
        <v>\textbf{320902}</v>
      </c>
      <c r="Y261" s="1" t="str">
        <f t="shared" si="82"/>
        <v>{--}</v>
      </c>
      <c r="Z261" s="1" t="str">
        <f t="shared" si="83"/>
        <v>{--}</v>
      </c>
      <c r="AA261" s="1" t="str">
        <f t="shared" ref="AA261:AB261" si="129">IF($AE$182=2,"\textbf","")&amp;"{"&amp;AA227&amp;"}"</f>
        <v>\textbf{3650}</v>
      </c>
      <c r="AB261" s="1" t="str">
        <f t="shared" si="129"/>
        <v>\textbf{0}</v>
      </c>
      <c r="AC261" s="1" t="str">
        <f t="shared" ref="AC261:AD261" si="130">IF($AE$182=3,"\textbf","")&amp;"{"&amp;AC227&amp;"}"</f>
        <v>{604}</v>
      </c>
      <c r="AD261" s="1" t="str">
        <f t="shared" si="130"/>
        <v>{43,66}</v>
      </c>
    </row>
    <row r="262" spans="21:30" x14ac:dyDescent="0.3">
      <c r="U262" s="1">
        <f t="shared" ref="U262:W262" si="131">U228</f>
        <v>117</v>
      </c>
      <c r="V262" s="1">
        <f t="shared" si="131"/>
        <v>500</v>
      </c>
      <c r="W262" s="1">
        <f t="shared" si="131"/>
        <v>3</v>
      </c>
      <c r="X262" s="1" t="str">
        <f t="shared" si="81"/>
        <v>\textbf{346822}</v>
      </c>
      <c r="Y262" s="1" t="str">
        <f t="shared" si="82"/>
        <v>{--}</v>
      </c>
      <c r="Z262" s="1" t="str">
        <f t="shared" si="83"/>
        <v>{--}</v>
      </c>
      <c r="AA262" s="1" t="str">
        <f t="shared" ref="AA262:AB262" si="132">IF($AE$182=2,"\textbf","")&amp;"{"&amp;AA228&amp;"}"</f>
        <v>\textbf{3620}</v>
      </c>
      <c r="AB262" s="1" t="str">
        <f t="shared" si="132"/>
        <v>\textbf{0}</v>
      </c>
      <c r="AC262" s="1" t="str">
        <f t="shared" ref="AC262:AD262" si="133">IF($AE$182=3,"\textbf","")&amp;"{"&amp;AC228&amp;"}"</f>
        <v>{604}</v>
      </c>
      <c r="AD262" s="1" t="str">
        <f t="shared" si="133"/>
        <v>{32,81}</v>
      </c>
    </row>
    <row r="263" spans="21:30" x14ac:dyDescent="0.3">
      <c r="U263" s="1">
        <f t="shared" ref="U263:W263" si="134">U229</f>
        <v>118</v>
      </c>
      <c r="V263" s="1">
        <f t="shared" si="134"/>
        <v>500</v>
      </c>
      <c r="W263" s="1">
        <f t="shared" si="134"/>
        <v>3</v>
      </c>
      <c r="X263" s="1" t="str">
        <f t="shared" si="81"/>
        <v>\textbf{308930}</v>
      </c>
      <c r="Y263" s="1" t="str">
        <f t="shared" si="82"/>
        <v>{--}</v>
      </c>
      <c r="Z263" s="1" t="str">
        <f t="shared" si="83"/>
        <v>{--}</v>
      </c>
      <c r="AA263" s="1" t="str">
        <f t="shared" ref="AA263:AB263" si="135">IF($AE$182=2,"\textbf","")&amp;"{"&amp;AA229&amp;"}"</f>
        <v>\textbf{3626}</v>
      </c>
      <c r="AB263" s="1" t="str">
        <f t="shared" si="135"/>
        <v>\textbf{0}</v>
      </c>
      <c r="AC263" s="1" t="str">
        <f t="shared" ref="AC263:AD263" si="136">IF($AE$182=3,"\textbf","")&amp;"{"&amp;AC229&amp;"}"</f>
        <v>{603}</v>
      </c>
      <c r="AD263" s="1" t="str">
        <f t="shared" si="136"/>
        <v>{52,7}</v>
      </c>
    </row>
    <row r="264" spans="21:30" x14ac:dyDescent="0.3">
      <c r="U264" s="1">
        <f t="shared" ref="U264:W264" si="137">U230</f>
        <v>119</v>
      </c>
      <c r="V264" s="1">
        <f t="shared" si="137"/>
        <v>500</v>
      </c>
      <c r="W264" s="1">
        <f t="shared" si="137"/>
        <v>3</v>
      </c>
      <c r="X264" s="1" t="str">
        <f t="shared" si="81"/>
        <v>\textbf{360188}</v>
      </c>
      <c r="Y264" s="1" t="str">
        <f t="shared" si="82"/>
        <v>{--}</v>
      </c>
      <c r="Z264" s="1" t="str">
        <f t="shared" si="83"/>
        <v>{--}</v>
      </c>
      <c r="AA264" s="1" t="str">
        <f t="shared" ref="AA264:AB264" si="138">IF($AE$182=2,"\textbf","")&amp;"{"&amp;AA230&amp;"}"</f>
        <v>\textbf{3634}</v>
      </c>
      <c r="AB264" s="1" t="str">
        <f t="shared" si="138"/>
        <v>\textbf{0}</v>
      </c>
      <c r="AC264" s="1" t="str">
        <f t="shared" ref="AC264:AD264" si="139">IF($AE$182=3,"\textbf","")&amp;"{"&amp;AC230&amp;"}"</f>
        <v>{604}</v>
      </c>
      <c r="AD264" s="1" t="str">
        <f t="shared" si="139"/>
        <v>{38,09}</v>
      </c>
    </row>
    <row r="265" spans="21:30" x14ac:dyDescent="0.3">
      <c r="U265" s="1">
        <f t="shared" ref="U265:W265" si="140">U231</f>
        <v>120</v>
      </c>
      <c r="V265" s="1">
        <f t="shared" si="140"/>
        <v>500</v>
      </c>
      <c r="W265" s="1">
        <f t="shared" si="140"/>
        <v>3</v>
      </c>
      <c r="X265" s="1" t="str">
        <f t="shared" si="81"/>
        <v>\textbf{313808}</v>
      </c>
      <c r="Y265" s="1" t="str">
        <f t="shared" si="82"/>
        <v>{--}</v>
      </c>
      <c r="Z265" s="1" t="str">
        <f t="shared" si="83"/>
        <v>{--}</v>
      </c>
      <c r="AA265" s="1" t="str">
        <f t="shared" ref="AA265:AB265" si="141">IF($AE$182=2,"\textbf","")&amp;"{"&amp;AA231&amp;"}"</f>
        <v>\textbf{3615}</v>
      </c>
      <c r="AB265" s="1" t="str">
        <f t="shared" si="141"/>
        <v>\textbf{0}</v>
      </c>
      <c r="AC265" s="1" t="str">
        <f t="shared" ref="AC265:AD265" si="142">IF($AE$182=3,"\textbf","")&amp;"{"&amp;AC231&amp;"}"</f>
        <v>{604}</v>
      </c>
      <c r="AD265" s="1" t="str">
        <f t="shared" si="142"/>
        <v>{36,38}</v>
      </c>
    </row>
    <row r="266" spans="21:30" x14ac:dyDescent="0.3">
      <c r="U266" s="1">
        <f t="shared" ref="U266:W275" si="143">U232</f>
        <v>171</v>
      </c>
      <c r="V266" s="1">
        <f t="shared" si="143"/>
        <v>500</v>
      </c>
      <c r="W266" s="1">
        <f t="shared" si="143"/>
        <v>4</v>
      </c>
      <c r="X266" s="1" t="str">
        <f t="shared" ref="X266:X275" si="144">IF($AE$182&gt;0,"\textbf","")&amp;"{"&amp;X232&amp;"}"</f>
        <v>\textbf{268276}</v>
      </c>
      <c r="Y266" s="1" t="str">
        <f t="shared" ref="Y266:Y275" si="145">IF($AE$182=1,"\textbf","")&amp;"{"&amp;IF(Y232+Z232=0,"--",Y232)&amp;"}"</f>
        <v>{--}</v>
      </c>
      <c r="Z266" s="1" t="str">
        <f t="shared" ref="Z266:Z275" si="146">IF($AE$182=1,"\textbf","")&amp;"{"&amp;IF(Y232+Z232=0,"--",Z232)&amp;"}"</f>
        <v>{--}</v>
      </c>
      <c r="AA266" s="1" t="str">
        <f t="shared" ref="AA266:AB275" si="147">IF($AE$182=2,"\textbf","")&amp;"{"&amp;AA232&amp;"}"</f>
        <v>\textbf{3616}</v>
      </c>
      <c r="AB266" s="1" t="str">
        <f t="shared" si="147"/>
        <v>\textbf{0}</v>
      </c>
      <c r="AC266" s="1" t="str">
        <f t="shared" ref="AC266:AD275" si="148">IF($AE$182=3,"\textbf","")&amp;"{"&amp;AC232&amp;"}"</f>
        <v>{604}</v>
      </c>
      <c r="AD266" s="1" t="str">
        <f t="shared" si="148"/>
        <v>{56,84}</v>
      </c>
    </row>
    <row r="267" spans="21:30" x14ac:dyDescent="0.3">
      <c r="U267" s="1">
        <f t="shared" si="143"/>
        <v>172</v>
      </c>
      <c r="V267" s="1">
        <f t="shared" si="143"/>
        <v>500</v>
      </c>
      <c r="W267" s="1">
        <f t="shared" si="143"/>
        <v>4</v>
      </c>
      <c r="X267" s="1" t="str">
        <f t="shared" si="144"/>
        <v>\textbf{262032}</v>
      </c>
      <c r="Y267" s="1" t="str">
        <f t="shared" si="145"/>
        <v>{--}</v>
      </c>
      <c r="Z267" s="1" t="str">
        <f t="shared" si="146"/>
        <v>{--}</v>
      </c>
      <c r="AA267" s="1" t="str">
        <f t="shared" si="147"/>
        <v>\textbf{3635}</v>
      </c>
      <c r="AB267" s="1" t="str">
        <f t="shared" si="147"/>
        <v>\textbf{0}</v>
      </c>
      <c r="AC267" s="1" t="str">
        <f t="shared" si="148"/>
        <v>{608}</v>
      </c>
      <c r="AD267" s="1" t="str">
        <f t="shared" si="148"/>
        <v>{37,66}</v>
      </c>
    </row>
    <row r="268" spans="21:30" x14ac:dyDescent="0.3">
      <c r="U268" s="1">
        <f t="shared" si="143"/>
        <v>173</v>
      </c>
      <c r="V268" s="1">
        <f t="shared" si="143"/>
        <v>500</v>
      </c>
      <c r="W268" s="1">
        <f t="shared" si="143"/>
        <v>4</v>
      </c>
      <c r="X268" s="1" t="str">
        <f t="shared" si="144"/>
        <v>\textbf{254797}</v>
      </c>
      <c r="Y268" s="1" t="str">
        <f t="shared" si="145"/>
        <v>{--}</v>
      </c>
      <c r="Z268" s="1" t="str">
        <f t="shared" si="146"/>
        <v>{--}</v>
      </c>
      <c r="AA268" s="1" t="str">
        <f t="shared" si="147"/>
        <v>\textbf{3626}</v>
      </c>
      <c r="AB268" s="1" t="str">
        <f t="shared" si="147"/>
        <v>\textbf{0}</v>
      </c>
      <c r="AC268" s="1" t="str">
        <f t="shared" si="148"/>
        <v>{602}</v>
      </c>
      <c r="AD268" s="1" t="str">
        <f t="shared" si="148"/>
        <v>{45,43}</v>
      </c>
    </row>
    <row r="269" spans="21:30" x14ac:dyDescent="0.3">
      <c r="U269" s="1">
        <f t="shared" si="143"/>
        <v>174</v>
      </c>
      <c r="V269" s="1">
        <f t="shared" si="143"/>
        <v>500</v>
      </c>
      <c r="W269" s="1">
        <f t="shared" si="143"/>
        <v>4</v>
      </c>
      <c r="X269" s="1" t="str">
        <f t="shared" si="144"/>
        <v>\textbf{263507}</v>
      </c>
      <c r="Y269" s="1" t="str">
        <f t="shared" si="145"/>
        <v>{--}</v>
      </c>
      <c r="Z269" s="1" t="str">
        <f t="shared" si="146"/>
        <v>{--}</v>
      </c>
      <c r="AA269" s="1" t="str">
        <f t="shared" si="147"/>
        <v>\textbf{3646}</v>
      </c>
      <c r="AB269" s="1" t="str">
        <f t="shared" si="147"/>
        <v>\textbf{0}</v>
      </c>
      <c r="AC269" s="1" t="str">
        <f t="shared" si="148"/>
        <v>{603}</v>
      </c>
      <c r="AD269" s="1" t="str">
        <f t="shared" si="148"/>
        <v>{57,03}</v>
      </c>
    </row>
    <row r="270" spans="21:30" x14ac:dyDescent="0.3">
      <c r="U270" s="1">
        <f t="shared" si="143"/>
        <v>175</v>
      </c>
      <c r="V270" s="1">
        <f t="shared" si="143"/>
        <v>500</v>
      </c>
      <c r="W270" s="1">
        <f t="shared" si="143"/>
        <v>4</v>
      </c>
      <c r="X270" s="1" t="str">
        <f t="shared" si="144"/>
        <v>\textbf{292456}</v>
      </c>
      <c r="Y270" s="1" t="str">
        <f t="shared" si="145"/>
        <v>{--}</v>
      </c>
      <c r="Z270" s="1" t="str">
        <f t="shared" si="146"/>
        <v>{--}</v>
      </c>
      <c r="AA270" s="1" t="str">
        <f t="shared" si="147"/>
        <v>\textbf{3644}</v>
      </c>
      <c r="AB270" s="1" t="str">
        <f t="shared" si="147"/>
        <v>\textbf{0}</v>
      </c>
      <c r="AC270" s="1" t="str">
        <f t="shared" si="148"/>
        <v>{603}</v>
      </c>
      <c r="AD270" s="1" t="str">
        <f t="shared" si="148"/>
        <v>{27,16}</v>
      </c>
    </row>
    <row r="271" spans="21:30" x14ac:dyDescent="0.3">
      <c r="U271" s="1">
        <f t="shared" si="143"/>
        <v>176</v>
      </c>
      <c r="V271" s="1">
        <f t="shared" si="143"/>
        <v>500</v>
      </c>
      <c r="W271" s="1">
        <f t="shared" si="143"/>
        <v>4</v>
      </c>
      <c r="X271" s="1" t="str">
        <f t="shared" si="144"/>
        <v>\textbf{298383}</v>
      </c>
      <c r="Y271" s="1" t="str">
        <f t="shared" si="145"/>
        <v>{--}</v>
      </c>
      <c r="Z271" s="1" t="str">
        <f t="shared" si="146"/>
        <v>{--}</v>
      </c>
      <c r="AA271" s="1" t="str">
        <f t="shared" si="147"/>
        <v>\textbf{3644}</v>
      </c>
      <c r="AB271" s="1" t="str">
        <f t="shared" si="147"/>
        <v>\textbf{0}</v>
      </c>
      <c r="AC271" s="1" t="str">
        <f t="shared" si="148"/>
        <v>{605}</v>
      </c>
      <c r="AD271" s="1" t="str">
        <f t="shared" si="148"/>
        <v>{33}</v>
      </c>
    </row>
    <row r="272" spans="21:30" x14ac:dyDescent="0.3">
      <c r="U272" s="1">
        <f t="shared" si="143"/>
        <v>177</v>
      </c>
      <c r="V272" s="1">
        <f t="shared" si="143"/>
        <v>500</v>
      </c>
      <c r="W272" s="1">
        <f t="shared" si="143"/>
        <v>4</v>
      </c>
      <c r="X272" s="1" t="str">
        <f t="shared" si="144"/>
        <v>\textbf{271863}</v>
      </c>
      <c r="Y272" s="1" t="str">
        <f t="shared" si="145"/>
        <v>{--}</v>
      </c>
      <c r="Z272" s="1" t="str">
        <f t="shared" si="146"/>
        <v>{--}</v>
      </c>
      <c r="AA272" s="1" t="str">
        <f t="shared" si="147"/>
        <v>\textbf{3617}</v>
      </c>
      <c r="AB272" s="1" t="str">
        <f t="shared" si="147"/>
        <v>\textbf{0}</v>
      </c>
      <c r="AC272" s="1" t="str">
        <f t="shared" si="148"/>
        <v>{608}</v>
      </c>
      <c r="AD272" s="1" t="str">
        <f t="shared" si="148"/>
        <v>{35,07}</v>
      </c>
    </row>
    <row r="273" spans="21:30" x14ac:dyDescent="0.3">
      <c r="U273" s="1">
        <f t="shared" si="143"/>
        <v>178</v>
      </c>
      <c r="V273" s="1">
        <f t="shared" si="143"/>
        <v>500</v>
      </c>
      <c r="W273" s="1">
        <f t="shared" si="143"/>
        <v>4</v>
      </c>
      <c r="X273" s="1" t="str">
        <f t="shared" si="144"/>
        <v>\textbf{275132}</v>
      </c>
      <c r="Y273" s="1" t="str">
        <f t="shared" si="145"/>
        <v>{--}</v>
      </c>
      <c r="Z273" s="1" t="str">
        <f t="shared" si="146"/>
        <v>{--}</v>
      </c>
      <c r="AA273" s="1" t="str">
        <f t="shared" si="147"/>
        <v>\textbf{3641}</v>
      </c>
      <c r="AB273" s="1" t="str">
        <f t="shared" si="147"/>
        <v>\textbf{0}</v>
      </c>
      <c r="AC273" s="1" t="str">
        <f t="shared" si="148"/>
        <v>{604}</v>
      </c>
      <c r="AD273" s="1" t="str">
        <f t="shared" si="148"/>
        <v>{39,13}</v>
      </c>
    </row>
    <row r="274" spans="21:30" x14ac:dyDescent="0.3">
      <c r="U274" s="1">
        <f t="shared" si="143"/>
        <v>179</v>
      </c>
      <c r="V274" s="1">
        <f t="shared" si="143"/>
        <v>500</v>
      </c>
      <c r="W274" s="1">
        <f t="shared" si="143"/>
        <v>4</v>
      </c>
      <c r="X274" s="1" t="str">
        <f t="shared" si="144"/>
        <v>\textbf{275066}</v>
      </c>
      <c r="Y274" s="1" t="str">
        <f t="shared" si="145"/>
        <v>{--}</v>
      </c>
      <c r="Z274" s="1" t="str">
        <f t="shared" si="146"/>
        <v>{--}</v>
      </c>
      <c r="AA274" s="1" t="str">
        <f t="shared" si="147"/>
        <v>\textbf{3616}</v>
      </c>
      <c r="AB274" s="1" t="str">
        <f t="shared" si="147"/>
        <v>\textbf{0}</v>
      </c>
      <c r="AC274" s="1" t="str">
        <f t="shared" si="148"/>
        <v>{608}</v>
      </c>
      <c r="AD274" s="1" t="str">
        <f t="shared" si="148"/>
        <v>{40,03}</v>
      </c>
    </row>
    <row r="275" spans="21:30" x14ac:dyDescent="0.3">
      <c r="U275" s="1">
        <f t="shared" si="143"/>
        <v>180</v>
      </c>
      <c r="V275" s="1">
        <f t="shared" si="143"/>
        <v>500</v>
      </c>
      <c r="W275" s="1">
        <f t="shared" si="143"/>
        <v>4</v>
      </c>
      <c r="X275" s="1" t="str">
        <f t="shared" si="144"/>
        <v>\textbf{278212}</v>
      </c>
      <c r="Y275" s="1" t="str">
        <f t="shared" si="145"/>
        <v>{--}</v>
      </c>
      <c r="Z275" s="1" t="str">
        <f t="shared" si="146"/>
        <v>{--}</v>
      </c>
      <c r="AA275" s="1" t="str">
        <f t="shared" si="147"/>
        <v>\textbf{3612}</v>
      </c>
      <c r="AB275" s="1" t="str">
        <f t="shared" si="147"/>
        <v>\textbf{0}</v>
      </c>
      <c r="AC275" s="1" t="str">
        <f t="shared" si="148"/>
        <v>{603}</v>
      </c>
      <c r="AD275" s="1" t="str">
        <f t="shared" si="148"/>
        <v>{30,91}</v>
      </c>
    </row>
    <row r="276" spans="21:30" x14ac:dyDescent="0.3">
      <c r="U276" s="1" t="str">
        <f t="shared" ref="U276:W276" si="149">U242</f>
        <v>min</v>
      </c>
      <c r="V276" s="1" t="str">
        <f t="shared" si="149"/>
        <v>--</v>
      </c>
      <c r="W276" s="1" t="str">
        <f t="shared" si="149"/>
        <v>--</v>
      </c>
      <c r="X276" s="1" t="str">
        <f t="shared" ref="X276:X278" si="150">IF($AE$182&gt;0,"\textbf","")&amp;"{"&amp;X242&amp;"}"</f>
        <v>\textbf{254797}</v>
      </c>
      <c r="Y276" s="1" t="str">
        <f t="shared" ref="Y276:Y278" si="151">IF($AE$182=1,"\textbf","")&amp;"{"&amp;IF(Y242+Z242=0,"--",Y242)&amp;"}"</f>
        <v>{--}</v>
      </c>
      <c r="Z276" s="1" t="str">
        <f t="shared" ref="Z276:Z278" si="152">IF($AE$182=1,"\textbf","")&amp;"{"&amp;IF(Y242+Z242=0,"--",Z242)&amp;"}"</f>
        <v>{--}</v>
      </c>
      <c r="AA276" s="1" t="str">
        <f t="shared" ref="AA276:AB276" si="153">IF($AE$182=2,"\textbf","")&amp;"{"&amp;AA242&amp;"}"</f>
        <v>\textbf{3612}</v>
      </c>
      <c r="AB276" s="1" t="str">
        <f t="shared" si="153"/>
        <v>\textbf{0}</v>
      </c>
      <c r="AC276" s="1" t="str">
        <f t="shared" ref="AC276:AD276" si="154">IF($AE$182=3,"\textbf","")&amp;"{"&amp;AC242&amp;"}"</f>
        <v>{602}</v>
      </c>
      <c r="AD276" s="1" t="str">
        <f t="shared" si="154"/>
        <v>{13,1}</v>
      </c>
    </row>
    <row r="277" spans="21:30" x14ac:dyDescent="0.3">
      <c r="U277" s="1" t="str">
        <f t="shared" ref="U277:W277" si="155">U243</f>
        <v>med</v>
      </c>
      <c r="V277" s="1" t="str">
        <f t="shared" si="155"/>
        <v>--</v>
      </c>
      <c r="W277" s="1" t="str">
        <f t="shared" si="155"/>
        <v>--</v>
      </c>
      <c r="X277" s="1" t="str">
        <f t="shared" si="150"/>
        <v>\textbf{347849,17}</v>
      </c>
      <c r="Y277" s="1" t="str">
        <f t="shared" si="151"/>
        <v>{--}</v>
      </c>
      <c r="Z277" s="1" t="str">
        <f t="shared" si="152"/>
        <v>{--}</v>
      </c>
      <c r="AA277" s="1" t="str">
        <f t="shared" ref="AA277:AB277" si="156">IF($AE$182=2,"\textbf","")&amp;"{"&amp;AA243&amp;"}"</f>
        <v>\textbf{3630,57}</v>
      </c>
      <c r="AB277" s="1" t="str">
        <f t="shared" si="156"/>
        <v>\textbf{0}</v>
      </c>
      <c r="AC277" s="1" t="str">
        <f t="shared" ref="AC277:AD277" si="157">IF($AE$182=3,"\textbf","")&amp;"{"&amp;AC243&amp;"}"</f>
        <v>{605}</v>
      </c>
      <c r="AD277" s="1" t="str">
        <f t="shared" si="157"/>
        <v>{41,37}</v>
      </c>
    </row>
    <row r="278" spans="21:30" x14ac:dyDescent="0.3">
      <c r="U278" s="1" t="str">
        <f t="shared" ref="U278:W278" si="158">U244</f>
        <v>max</v>
      </c>
      <c r="V278" s="1" t="str">
        <f t="shared" si="158"/>
        <v>--</v>
      </c>
      <c r="W278" s="1" t="str">
        <f t="shared" si="158"/>
        <v>--</v>
      </c>
      <c r="X278" s="1" t="str">
        <f t="shared" si="150"/>
        <v>\textbf{511701}</v>
      </c>
      <c r="Y278" s="1" t="str">
        <f t="shared" si="151"/>
        <v>{--}</v>
      </c>
      <c r="Z278" s="1" t="str">
        <f t="shared" si="152"/>
        <v>{--}</v>
      </c>
      <c r="AA278" s="1" t="str">
        <f t="shared" ref="AA278:AB278" si="159">IF($AE$182=2,"\textbf","")&amp;"{"&amp;AA244&amp;"}"</f>
        <v>\textbf{3650}</v>
      </c>
      <c r="AB278" s="1" t="str">
        <f t="shared" si="159"/>
        <v>\textbf{0}</v>
      </c>
      <c r="AC278" s="1" t="str">
        <f t="shared" ref="AC278:AD278" si="160">IF($AE$182=3,"\textbf","")&amp;"{"&amp;AC244&amp;"}"</f>
        <v>{609}</v>
      </c>
      <c r="AD278" s="1" t="str">
        <f t="shared" si="160"/>
        <v>{61,12}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Bruno da Rocha</cp:lastModifiedBy>
  <dcterms:created xsi:type="dcterms:W3CDTF">2018-05-22T02:41:32Z</dcterms:created>
  <dcterms:modified xsi:type="dcterms:W3CDTF">2024-10-15T23:29:50Z</dcterms:modified>
</cp:coreProperties>
</file>