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24226"/>
  <mc:AlternateContent xmlns:mc="http://schemas.openxmlformats.org/markup-compatibility/2006">
    <mc:Choice Requires="x15">
      <x15ac:absPath xmlns:x15ac="http://schemas.microsoft.com/office/spreadsheetml/2010/11/ac" url="C:\Users\jenny.ferreira\Downloads\"/>
    </mc:Choice>
  </mc:AlternateContent>
  <xr:revisionPtr revIDLastSave="0" documentId="8_{FB6AD052-7CA0-4530-8A4D-2D4C8EB80EAB}" xr6:coauthVersionLast="47" xr6:coauthVersionMax="47" xr10:uidLastSave="{00000000-0000-0000-0000-000000000000}"/>
  <bookViews>
    <workbookView xWindow="-120" yWindow="-120" windowWidth="29040" windowHeight="15720" firstSheet="14" activeTab="19" xr2:uid="{00000000-000D-0000-FFFF-FFFF00000000}"/>
  </bookViews>
  <sheets>
    <sheet name="OE01" sheetId="2" r:id="rId1"/>
    <sheet name="OE01 Concluído" sheetId="20" r:id="rId2"/>
    <sheet name="OE01Percentual" sheetId="8" r:id="rId3"/>
    <sheet name="OE02" sheetId="3" r:id="rId4"/>
    <sheet name="OE02 Percentual" sheetId="9" r:id="rId5"/>
    <sheet name="OE03" sheetId="4" r:id="rId6"/>
    <sheet name="OE3 Percentual" sheetId="10" r:id="rId7"/>
    <sheet name="OE04" sheetId="7" r:id="rId8"/>
    <sheet name="OE04 Percentual" sheetId="11" r:id="rId9"/>
    <sheet name="OE05" sheetId="5" r:id="rId10"/>
    <sheet name="OE05 Percentual" sheetId="12" r:id="rId11"/>
    <sheet name="OE06" sheetId="6" r:id="rId12"/>
    <sheet name="OE06 Percentual" sheetId="13" r:id="rId13"/>
    <sheet name="Total" sheetId="15" r:id="rId14"/>
    <sheet name="Planilha1" sheetId="18" r:id="rId15"/>
    <sheet name="Solicitação das Reuniões" sheetId="21" r:id="rId16"/>
    <sheet name="Planilha2" sheetId="22" r:id="rId17"/>
    <sheet name="Quadro" sheetId="17" r:id="rId18"/>
    <sheet name="Atual" sheetId="19" r:id="rId19"/>
    <sheet name="Tabulação" sheetId="24" r:id="rId20"/>
    <sheet name="Planilha3" sheetId="25" r:id="rId21"/>
  </sheets>
  <definedNames>
    <definedName name="_xlnm._FilterDatabase" localSheetId="18" hidden="1">Atual!$A$1:$AE$248</definedName>
    <definedName name="_xlnm._FilterDatabase" localSheetId="0" hidden="1">'OE01'!$B$2:$Q$25</definedName>
    <definedName name="_xlnm._FilterDatabase" localSheetId="17" hidden="1">Quadro!$A$1:$S$94</definedName>
    <definedName name="_xlnm._FilterDatabase" localSheetId="15" hidden="1">'Solicitação das Reuniões'!$A$2:$A$29</definedName>
    <definedName name="_xlnm._FilterDatabase" localSheetId="19" hidden="1">Tabulação!$A$2:$S$151</definedName>
  </definedNames>
  <calcPr calcId="191029"/>
  <pivotCaches>
    <pivotCache cacheId="0" r:id="rId22"/>
  </pivotCaches>
</workbook>
</file>

<file path=xl/calcChain.xml><?xml version="1.0" encoding="utf-8"?>
<calcChain xmlns="http://schemas.openxmlformats.org/spreadsheetml/2006/main">
  <c r="D135" i="24" l="1"/>
  <c r="D148" i="24"/>
  <c r="D110" i="24"/>
  <c r="D77" i="24"/>
  <c r="D56" i="24"/>
  <c r="D33" i="24"/>
  <c r="S132" i="24"/>
  <c r="S131" i="24"/>
  <c r="S144" i="24"/>
  <c r="S145" i="24"/>
  <c r="S146" i="24"/>
  <c r="S147" i="24"/>
  <c r="S140" i="24"/>
  <c r="S141" i="24"/>
  <c r="S142" i="24"/>
  <c r="S143" i="24"/>
  <c r="S139" i="24"/>
  <c r="S138" i="24"/>
  <c r="S134" i="24"/>
  <c r="S133" i="24"/>
  <c r="S123" i="24"/>
  <c r="S124" i="24"/>
  <c r="S125" i="24"/>
  <c r="S126" i="24"/>
  <c r="S127" i="24"/>
  <c r="S128" i="24"/>
  <c r="S113" i="24"/>
  <c r="S114" i="24"/>
  <c r="S115" i="24"/>
  <c r="S116" i="24"/>
  <c r="S117" i="24"/>
  <c r="S118" i="24"/>
  <c r="S119" i="24"/>
  <c r="S120" i="24"/>
  <c r="S121" i="24"/>
  <c r="S122" i="24"/>
  <c r="S109" i="24"/>
  <c r="S108" i="24"/>
  <c r="S107" i="24"/>
  <c r="S106" i="24"/>
  <c r="S105" i="24"/>
  <c r="S104" i="24"/>
  <c r="S103" i="24"/>
  <c r="S102" i="24"/>
  <c r="S101" i="24"/>
  <c r="S100" i="24"/>
  <c r="S99" i="24"/>
  <c r="S98" i="24"/>
  <c r="S97" i="24"/>
  <c r="S96" i="24"/>
  <c r="S95" i="24"/>
  <c r="S94" i="24"/>
  <c r="S93" i="24"/>
  <c r="S92" i="24"/>
  <c r="S91" i="24"/>
  <c r="S90" i="24"/>
  <c r="S86" i="24"/>
  <c r="S87" i="24"/>
  <c r="S88" i="24"/>
  <c r="S89" i="24"/>
  <c r="S85" i="24"/>
  <c r="S84" i="24"/>
  <c r="S83" i="24"/>
  <c r="S82" i="24"/>
  <c r="S67" i="24"/>
  <c r="S68" i="24"/>
  <c r="S69" i="24"/>
  <c r="S70" i="24"/>
  <c r="S71" i="24"/>
  <c r="S72" i="24"/>
  <c r="S73" i="24"/>
  <c r="S74" i="24"/>
  <c r="S75" i="24"/>
  <c r="S76" i="24"/>
  <c r="S66" i="24"/>
  <c r="S65" i="24"/>
  <c r="S64" i="24"/>
  <c r="S63" i="24"/>
  <c r="S60" i="24"/>
  <c r="S59" i="24"/>
  <c r="S55" i="24"/>
  <c r="S54" i="24"/>
  <c r="S51" i="24"/>
  <c r="S50" i="24"/>
  <c r="S30" i="24"/>
  <c r="S29" i="24"/>
  <c r="S62" i="24"/>
  <c r="S61" i="24"/>
  <c r="S22" i="24"/>
  <c r="S21" i="24"/>
  <c r="S9" i="24"/>
  <c r="S10" i="24"/>
  <c r="S6" i="24"/>
  <c r="S5" i="24"/>
  <c r="S11" i="24"/>
  <c r="S45" i="24"/>
  <c r="S44" i="24"/>
  <c r="S43" i="24"/>
  <c r="S42" i="24"/>
  <c r="S41" i="24"/>
  <c r="S40" i="24"/>
  <c r="S49" i="24"/>
  <c r="S48" i="24"/>
  <c r="S47" i="24"/>
  <c r="S46" i="24"/>
  <c r="S39" i="24"/>
  <c r="S38" i="24"/>
  <c r="S37" i="24"/>
  <c r="S36" i="24"/>
  <c r="S130" i="24"/>
  <c r="S129" i="24"/>
  <c r="S32" i="24"/>
  <c r="S31" i="24"/>
  <c r="S52" i="24"/>
  <c r="S53" i="24"/>
  <c r="S28" i="24"/>
  <c r="S27" i="24"/>
  <c r="S26" i="24"/>
  <c r="S25" i="24"/>
  <c r="S24" i="24"/>
  <c r="S23" i="24"/>
  <c r="S19" i="24"/>
  <c r="S20" i="24"/>
  <c r="S80" i="24"/>
  <c r="S81" i="24"/>
  <c r="S17" i="24"/>
  <c r="S18" i="24"/>
  <c r="F150" i="24" l="1"/>
  <c r="S135" i="24"/>
  <c r="S148" i="24"/>
  <c r="S110" i="24"/>
  <c r="S77" i="24"/>
  <c r="S56" i="24"/>
  <c r="S3" i="24" l="1"/>
  <c r="S4" i="24"/>
  <c r="S16" i="24"/>
  <c r="S15" i="24"/>
  <c r="S14" i="24"/>
  <c r="S13" i="24"/>
  <c r="S12" i="24"/>
  <c r="S7" i="24"/>
  <c r="S8" i="24"/>
  <c r="S33" i="24" l="1"/>
  <c r="S150" i="24" s="1"/>
  <c r="Q51" i="19" l="1"/>
  <c r="T51" i="19"/>
  <c r="AD55" i="19"/>
  <c r="AD54" i="19"/>
  <c r="AD2" i="19"/>
  <c r="D16" i="15"/>
  <c r="D15" i="15"/>
  <c r="D14" i="15"/>
  <c r="D13" i="15"/>
</calcChain>
</file>

<file path=xl/sharedStrings.xml><?xml version="1.0" encoding="utf-8"?>
<sst xmlns="http://schemas.openxmlformats.org/spreadsheetml/2006/main" count="4567" uniqueCount="509">
  <si>
    <t>x</t>
  </si>
  <si>
    <t>% de desempenho</t>
  </si>
  <si>
    <t>JAN</t>
  </si>
  <si>
    <t>FEV</t>
  </si>
  <si>
    <t>MAR</t>
  </si>
  <si>
    <t>ABR</t>
  </si>
  <si>
    <t>MAI</t>
  </si>
  <si>
    <t>JUN</t>
  </si>
  <si>
    <t>JUL</t>
  </si>
  <si>
    <t>AGO</t>
  </si>
  <si>
    <t>SET</t>
  </si>
  <si>
    <t>OUT</t>
  </si>
  <si>
    <t>NOV</t>
  </si>
  <si>
    <t>DEZ</t>
  </si>
  <si>
    <t>Desenvolver estrutura que dê suporte para inovação.</t>
  </si>
  <si>
    <t>Modernizar a estrutura do parque tecnológico e otimizar o tempo de entrega de novas carteiras.</t>
  </si>
  <si>
    <t xml:space="preserve">Implementar o setor de arquivo permanente para guarda de documentos do COREN-PE. </t>
  </si>
  <si>
    <t>Rogério June</t>
  </si>
  <si>
    <t>Ana Paula Ochoa</t>
  </si>
  <si>
    <t>Ivana Andrade</t>
  </si>
  <si>
    <t>Angelo Giuseppe</t>
  </si>
  <si>
    <t>Luis Victor</t>
  </si>
  <si>
    <t>OE1. Aprimorar Estrutura e Atendimento</t>
  </si>
  <si>
    <t>Líder</t>
  </si>
  <si>
    <t>Dra. Ana Paula Ochoa</t>
  </si>
  <si>
    <t>Dr. Eduardo Lessa</t>
  </si>
  <si>
    <t>Dr. Rogério June</t>
  </si>
  <si>
    <t>Dr. Danilo Barbosa</t>
  </si>
  <si>
    <t>Dra. Fabyana Andrade</t>
  </si>
  <si>
    <t>Dra. Ana Célia</t>
  </si>
  <si>
    <t>Dr. Angelo Giuseppe</t>
  </si>
  <si>
    <t>Dr. Carmen</t>
  </si>
  <si>
    <t>Dr. Fred Feitosa</t>
  </si>
  <si>
    <t>Dr. Luis Victor</t>
  </si>
  <si>
    <t>Dra. Ivana Andrade</t>
  </si>
  <si>
    <t>IE1</t>
  </si>
  <si>
    <t>IE2</t>
  </si>
  <si>
    <t>IE4</t>
  </si>
  <si>
    <t>IE5</t>
  </si>
  <si>
    <t>IE6</t>
  </si>
  <si>
    <t>IE7</t>
  </si>
  <si>
    <t>IE8</t>
  </si>
  <si>
    <t>IE9</t>
  </si>
  <si>
    <t>IE10</t>
  </si>
  <si>
    <t>IE11</t>
  </si>
  <si>
    <t>IE12</t>
  </si>
  <si>
    <t>IE13</t>
  </si>
  <si>
    <t>IE14</t>
  </si>
  <si>
    <t>IE15</t>
  </si>
  <si>
    <t>IE16</t>
  </si>
  <si>
    <t>IE17</t>
  </si>
  <si>
    <t>IE18</t>
  </si>
  <si>
    <t>IE81</t>
  </si>
  <si>
    <t>IE82</t>
  </si>
  <si>
    <t>IE83</t>
  </si>
  <si>
    <t>IE87</t>
  </si>
  <si>
    <t>Iniciativa Estratégica</t>
  </si>
  <si>
    <t>Concluído</t>
  </si>
  <si>
    <t>Gerenciar recursos, visando o atendimento de todas as demandas necessárias ao bom funcionamento e suporte institucional.</t>
  </si>
  <si>
    <t>Buscar uma parceria com os Correios para que serviços como.</t>
  </si>
  <si>
    <t>Contratar serviços terceirizados que dêem suporte ao funcionamento do coren-PE.</t>
  </si>
  <si>
    <t>Melhorar a estrutura da internet, criando um balanceamento com dois links.</t>
  </si>
  <si>
    <t>Contratar Softwares licenciados.</t>
  </si>
  <si>
    <t>Modernizar a frota de veículos do Coren Pernambuco.</t>
  </si>
  <si>
    <t>Adequar à LGPD.</t>
  </si>
  <si>
    <t>Desenvolver um serviço eficaz de telefonia, chat on-line e website.</t>
  </si>
  <si>
    <t>Contratação de Empresa Especializada em Serviços de Solução de Pagamento.</t>
  </si>
  <si>
    <t>Desenvolver Ações de Governança e Compliance.</t>
  </si>
  <si>
    <t>Investir em uma nova política de atendimento mais eficiente.</t>
  </si>
  <si>
    <t>Fortalecer o serviço de ouvidoria do Coren-PE.</t>
  </si>
  <si>
    <t>Criar a “Sala de Atendimento Personalizado”, local apropriado para que o profissional seja recebido com sigilo.</t>
  </si>
  <si>
    <t>Desenvolver o setor de fiscalização nos âmbitos estrutural e de informática.</t>
  </si>
  <si>
    <t>Pleitear junto ao Conselho Federal de Enfermagem a viabilização de uma nova sede em Recife.</t>
  </si>
  <si>
    <t>Reformar a Sede do Coren (Casarão da Boa Vista).</t>
  </si>
  <si>
    <t>Desenvolver o atendimento com agendamento prévio via internet.</t>
  </si>
  <si>
    <t>Construir um projeto de audiências regulares de conciliação entre o Coren, Responsáveis Técnicos e Gestores.</t>
  </si>
  <si>
    <t>Descontinuado</t>
  </si>
  <si>
    <t xml:space="preserve">Descontinuado por contemplar na IE87 </t>
  </si>
  <si>
    <t>Criação do programa “ENFERMAGEM VIDA AFORA” – apresentando reportagens e entrevistas locais e regionais sobre Enfermeiros(as), Técnicos(as) de Enfermagem, Auxiliares de Enfermagem, de maneira que o COREN/PE além de informar, contextualizar e comparar vivências,  inspire outros Profissionais de Enfermagem a desenvolver ações empreendedoras, contribuindo para a História da Enfermagem;</t>
  </si>
  <si>
    <t>Criação do Programa “ESTAÇÃO: ENFERMAGEM” utilizando a Plataforma YouTube, com a criação através do COREN/PE de Programas periódicos encaminhando informações, problemas e soluções;</t>
  </si>
  <si>
    <t>Criar o Projeto “JUNTOS”, atualizando os profissionais sobre a legislação da categoria, através de palestras presencialmente ou no formato online;</t>
  </si>
  <si>
    <t>Apoiar psicológicamente os profissionais;</t>
  </si>
  <si>
    <t>Projeto profissional de assessoramento técnico a Enfermeiros, Técnicos de Enfermagem e Auxiliares de Enfermagem, no desenvolvimento de um perfil profissional focado no poder e no combate da arbitrariedade do mercado de trabalho; </t>
  </si>
  <si>
    <t>Criar um prêmio anual, a ser entregue na Semana de Enfermagem, a 5 representantes da categoria e dar publicidade à menção honrosa para conhecimento de toda a sociedade;</t>
  </si>
  <si>
    <t>Promover a valorização e defesa da imagem e identidade da profissão perante a mídia, opinião pública e a sociedade. Imprescindível no reconhecimento social do trabalho da enfermagem;</t>
  </si>
  <si>
    <t>Garantir legalmente a revogação dos itens do Código Sanitário Estadual que tentam impedir a abertura de Consultórios de Enfermagem, apoiando os Enfermeiros na abertura de seus consultórios, empresas, no trabalho autônomo e na Enfermagem forense como peritos oficiais;</t>
  </si>
  <si>
    <t>Coibir com a ampliação das ações de desagravo público, qualquer situação ou pessoa que deprecie a imagem da enfermagem;</t>
  </si>
  <si>
    <t>Criar uma Comissão para atuar na luta, juntamente às demais entidades de enfermagem, pelos principais projetos de lei de interesse da classe, como piso salarial, 30 horas semanais, descanso de enfermagem e aposentadoria especial para os profissionais de enfermagem.</t>
  </si>
  <si>
    <t>Intervir na publicação de qualquer edital de concurso para Enfermagem no Estado de Pernambuco, que desvalorize o profissional nos campos financeiro, ético, moral ou legal;</t>
  </si>
  <si>
    <t>IE19</t>
  </si>
  <si>
    <t>IE20</t>
  </si>
  <si>
    <t>IE21</t>
  </si>
  <si>
    <t>IE22</t>
  </si>
  <si>
    <t>IE23</t>
  </si>
  <si>
    <t>IE24</t>
  </si>
  <si>
    <t>IE25</t>
  </si>
  <si>
    <t>IE26</t>
  </si>
  <si>
    <t>IE27</t>
  </si>
  <si>
    <t>IE28</t>
  </si>
  <si>
    <t>IE29</t>
  </si>
  <si>
    <t>Gidelson Gabriel</t>
  </si>
  <si>
    <t>Deiglison Santana</t>
  </si>
  <si>
    <t>Susane Macedo</t>
  </si>
  <si>
    <t>Suzana Costa</t>
  </si>
  <si>
    <t>Thaise Torres</t>
  </si>
  <si>
    <t>Ampliar o número de Enfermeiros Fiscais, e criar vagas para auxiliares de fiscalização, dotando o Conselho de uma ampliação de recursos humanos específicos para a execução da atividade finalística e precípua do Coren;</t>
  </si>
  <si>
    <t>Garantir a fiscalização do Exercício Profissional em 100% dos municípios de Pernambuco;</t>
  </si>
  <si>
    <t>Desenvolver um fluxograma de otimização para atendimento às denúncias, priorizando as mais urgentes, respeitando o anonimato do denunciante, para que o Conselho trabalhe de forma mais preventiva, educativa e resolutiva;</t>
  </si>
  <si>
    <t>Estimular a criação e manutenção das comissões de ética institucionais em todas as regiões do Estado de Pernambuco;</t>
  </si>
  <si>
    <t>Obter o cálculo de dimensionamento de pessoal em 100% das unidades inspecionadas para que o setor jurídico, na instância que couber, instaure ações para contratação de pessoal de enfermagem e assim, diminuir a sobrecarga de trabalho de equipes que hoje atuam em quantitativo inadequado. Garantindo o IST e evitando a ilegalidade da obrigatoriedade das dobras de plantão;</t>
  </si>
  <si>
    <t>Organizar o Encontro Pernambucano de Comissões de Ética Institucionais para troca de experiências, uniformização e aperfeiçoamento das condutas;</t>
  </si>
  <si>
    <t>Desenvolver um plano de assessoria direta aos Responsáveis Técnicos, criando canais de aproximação do Enfermeiro Fiscal com o RT; </t>
  </si>
  <si>
    <t>Garantir um Enfermeiro Fiscal na composição da Comissão de Ética do Coren-PE para tornar os processos mais ágeis e facilitar as conciliações, quando cabíveis;</t>
  </si>
  <si>
    <t>Criar o piso salarial ético para a Enfermagem em Pernambuco.</t>
  </si>
  <si>
    <t>Encaminhar e acompanhar processos relacionados à repousos inadequados, estacionamentos pagos e separados dos demais profissionais, refeitórios falsamente coletivos, exigência de que a Enfermagem proceda com pagamento de bens que desaparecem nos serviços de saúde e qualquer outro ato discriminatório ou assedioso que ocorra nas instituições de saúde junto ao Ministério Público do Trabalho.</t>
  </si>
  <si>
    <t>Designar um Assessor Jurídico para acompanhar uma agenda de fiscalizações conjuntas com os Sindicatos da categoria, Vigilância Sanitária, outros Conselhos de Classe e Ministério Público;</t>
  </si>
  <si>
    <t>Garantir a agilidade de processos éticos e disciplinares, quando necessários, para garantir a sociedade uma assistência de Enfermagem mais segura e empreendedora;</t>
  </si>
  <si>
    <t>IE30</t>
  </si>
  <si>
    <t>IE31</t>
  </si>
  <si>
    <t>IE32</t>
  </si>
  <si>
    <t>IE33</t>
  </si>
  <si>
    <t>IE34</t>
  </si>
  <si>
    <t>IE35</t>
  </si>
  <si>
    <t>IE36</t>
  </si>
  <si>
    <t>IE37</t>
  </si>
  <si>
    <t>IE38</t>
  </si>
  <si>
    <t>IE39</t>
  </si>
  <si>
    <t>IE40</t>
  </si>
  <si>
    <t>IE41</t>
  </si>
  <si>
    <t>Fernanda Cerqueira</t>
  </si>
  <si>
    <t>Eduardo Quintas</t>
  </si>
  <si>
    <t>Hélia Sibely</t>
  </si>
  <si>
    <t>IE42</t>
  </si>
  <si>
    <t>IE43</t>
  </si>
  <si>
    <t>IE44</t>
  </si>
  <si>
    <t>IE45</t>
  </si>
  <si>
    <t>IE46</t>
  </si>
  <si>
    <t>IE47</t>
  </si>
  <si>
    <t>IE48</t>
  </si>
  <si>
    <t>IE49</t>
  </si>
  <si>
    <t>IE50</t>
  </si>
  <si>
    <t>IE51</t>
  </si>
  <si>
    <t>IE52</t>
  </si>
  <si>
    <t>IE53</t>
  </si>
  <si>
    <t>IE54</t>
  </si>
  <si>
    <t>IE55</t>
  </si>
  <si>
    <t>IE56</t>
  </si>
  <si>
    <t>IE57</t>
  </si>
  <si>
    <t>IE58</t>
  </si>
  <si>
    <t>Marcela Torres</t>
  </si>
  <si>
    <t>Roseli Oliveira</t>
  </si>
  <si>
    <t>Synesio Miranda</t>
  </si>
  <si>
    <t>Reestruturar de forma efetiva, o Serviço de Educação Permanente, em parceria com as instituições de ensino, saúde e Conselho Federal de Enfermagem (COFEN); </t>
  </si>
  <si>
    <t>Retomar a revista do Coren-PE no formato online, para que informações cheguem aos profissionais de Enfermagem de todo o estado;</t>
  </si>
  <si>
    <t>Buscar um espaço físico para uma biblioteca do Coren-PE, um auditório e um Museu da História da Enfermagem Pernambucana;</t>
  </si>
  <si>
    <t>Oferecer cursos gratuitos aos profissionais de enfermagem, sobre as temáticas mais relevantes da atualidade, tanto no formato presencial quanto no formato on-line;</t>
  </si>
  <si>
    <t>Realizar parcerias com instituições de educação para oferecer aos profissionais, descontos em cursos de especialização, graduação e extensão;</t>
  </si>
  <si>
    <t>Abrir espaço de diálogo e apoio com os movimentos estudantis de Enfermagem.</t>
  </si>
  <si>
    <t>Incentivar a pesquisa científica em enfermagem, inclusive, abrindo espaço no website do Conselho, para divulgação de trabalhos científicos enviados pelos profissionais; </t>
  </si>
  <si>
    <t>Participar da formação dos profissionais de enfermagem, oferecendo às faculdades e cursos técnicos, o trabalho educacional do fiscal ou conselheiro, visando gerações de profissionais empoderados e que, desde a sua formação, o aluno possa entender o papel do Conselho, das demais entidades de classe, da possibilidade de empreender, dos projetos de lei em tramitação em benefício da categoria, da autonomia e das mais de 60 especialidades que ele pode escolher;</t>
  </si>
  <si>
    <t>Promover as Oficinas de Dimensionamento de Pessoal de Enfermagem em todas as regionais de saúde;</t>
  </si>
  <si>
    <t>Organizar, junto ao Cofen, uma proposta para realização do Congresso Brasileiro dos Conselhos de Enfermagem, maior Congresso de Saúde da América Latina - CBCENF em Pernambuco em 2022 ou 2023;</t>
  </si>
  <si>
    <t>Organizar e realizar anualmente evento comemorativo da Semana Internacional de Enfermagem.</t>
  </si>
  <si>
    <t>Atender aos pedidos de participação de conselheiros e fiscais nos mais diversos eventos da categoria, especialmente no mês da enfermagem, assim como garantir representação nas formaturas, quando convidados;</t>
  </si>
  <si>
    <t>Instituir programa com iniciativas socioambientais que gerem valor para a COREN-PE e para a sociedade.</t>
  </si>
  <si>
    <t>Realizar e ampliar a agenda de eventos em série do Coren-PE contemplando Enfermeiros, Técnicos de Enfermagem e Auxiliares de Enfermagem;</t>
  </si>
  <si>
    <t>Desenvolver um programa de valorização do cliente interno, ouvir as demandas dos funcionários com uma agenda de reuniões, educação permanente, e realização anual de Seminário Institucional.</t>
  </si>
  <si>
    <t>Engajar e comprometer numa cultura corporativa que mais desafia a organização atualmente. Promovendo impacto nos resultados acelerando de uma forma tal que permite a mudança.</t>
  </si>
  <si>
    <t>Criar vantagem competitiva e as condições necessárias para las mantê no futuro.</t>
  </si>
  <si>
    <t>IE3</t>
  </si>
  <si>
    <t>IE59</t>
  </si>
  <si>
    <t>IE60</t>
  </si>
  <si>
    <t>IE61</t>
  </si>
  <si>
    <t>IE62</t>
  </si>
  <si>
    <t>IE63</t>
  </si>
  <si>
    <t>IE64</t>
  </si>
  <si>
    <t>IE65</t>
  </si>
  <si>
    <t>IE66</t>
  </si>
  <si>
    <t>IE67</t>
  </si>
  <si>
    <t>IE68</t>
  </si>
  <si>
    <t>IE69</t>
  </si>
  <si>
    <t>IE70</t>
  </si>
  <si>
    <t>IE71</t>
  </si>
  <si>
    <t>IE72</t>
  </si>
  <si>
    <t>IE73</t>
  </si>
  <si>
    <t>IE74</t>
  </si>
  <si>
    <t>IE86</t>
  </si>
  <si>
    <t>Giovanna</t>
  </si>
  <si>
    <t>Kátia Sales</t>
  </si>
  <si>
    <t>Ana Caroline Soares</t>
  </si>
  <si>
    <t>Não reajustar as anuidades de pessoas física e jurídicas no exercício 2021-2023;</t>
  </si>
  <si>
    <t>Atuar junto ao Cofen contra a oferta de Cursos de Graduação e Técnicos de Enfermagem na modalidade à distância;</t>
  </si>
  <si>
    <t>Atuar e colaborar com o Conselho Regional de Medicina, em situações compartilhadas por médicos e profissionais de enfermagem;</t>
  </si>
  <si>
    <t>Manter uma agenda de apoio aos Profissionais de Enfermagem que são parlamentares para realizar suas proposituras com base na Lei e no Código de Ética de Enfermagem;</t>
  </si>
  <si>
    <t>Instaurar um programa de fiscalizações no período noturno e nos finais de semana, a fim de assistir aos Profissionais dos Plantões Noturnos e que atuam nos Finais de Semana;</t>
  </si>
  <si>
    <t>Desenvolver uma política de apoio e fortalecimento da ABEn Pernambuco, Sociedades e Associações de especialistas de Enfermagem com sede em Pernambuco;</t>
  </si>
  <si>
    <t>Construir uma agenda de relações políticas para acelerar os processos de tramitação e aprovação da Lei das 30 horas, Piso salarial e Repouso Dignos;</t>
  </si>
  <si>
    <t>Atuar junto às instituições de pós-graduação para que tenham seus cursos regularizados, cadastrados na plataforma e-mec e que sigam a legislação em vigor;</t>
  </si>
  <si>
    <t>Pressionar gestores para melhorias das condições de trabalho;</t>
  </si>
  <si>
    <t>Garantir a defesa do SUS em todas as relações institucionais do Coren Pernambuco.</t>
  </si>
  <si>
    <t>Criação de uma Frente Parlamentar para que, junto aos Sindicatos Profissionais de Enfermagem, atuação conjunta pela regulamentação das 30 horas semanais, piso salarial digno, melhoria das condições de trabalho e condições para o repouso digno;</t>
  </si>
  <si>
    <t>Atuar junto às instituições de graduação para que alunos sejam tratados com ética e respeito, que tenham acesso a estágios curriculares de qualidade e de responsabilidade da instituição de ensino;</t>
  </si>
  <si>
    <t>Fortalecer a parceria entre Coren e Ministério Público, na solução de problemas que envolvem a enfermagem e comprometam a saúde da população pernambucana;</t>
  </si>
  <si>
    <t>Atuar nas instâncias necessárias, de forma extrema e necessária para coibir e enfrentar o constrangimento, Bullying, assédio moral e sexual com profissionais de enfermagem;</t>
  </si>
  <si>
    <t>Participar do Conselho Municipal e Estadual de Saúde, do Comitê de Mortalidade Materna e outros colegiados de importância política e assistência à população;</t>
  </si>
  <si>
    <t>Articular com os governos o fortalecimento dos vínculos de trabalho, batalhando por concursos públicos que inclusive sejam direcionados por especialidade. Agregando ainda mais qualidade na assistência de enfermagem;</t>
  </si>
  <si>
    <t>Promover a luta, juntamente às demais entidades de enfermagem, pelos principais projetos de lei de interesse da classe, como piso salarial. 30horas semanal, descanso de enfermagem e aposentadoria especial para os profissionais de enfermagem.</t>
  </si>
  <si>
    <t>Criar um link no website do Coren PE, onde o profissional de enfermagem tenha livre acesso e liberdade para sugerir pautas de discussão no âmbito da gestão do Coren-PE;</t>
  </si>
  <si>
    <t>Reafirmar a participação do profissional nas reuniões plenárias do Coren-PE;</t>
  </si>
  <si>
    <t>Ampliar o número de Câmaras Técnicas com o intuito da emissão de pareceres e de planejamento de ações dotadas de conhecimentos específicos;</t>
  </si>
  <si>
    <t>Ampliar a rede de colaboradores e retomar as representações do Coren PE em Municípios sede das Gerências Regionais de Saúde.</t>
  </si>
  <si>
    <t>Divulgar no site do Coren-PE, semestralmente, o balanço financeiro, garantindo a transparência de todas as ações, demonstrando aos profissionais de enfermagem onde e como o valor arrecadado com as anuidades estão sendo aplicados;</t>
  </si>
  <si>
    <t>Reunir-se mensalmente apresentando um relatório para todas as chefias dos seus respectivos Indicadores</t>
  </si>
  <si>
    <t>Contratar serviços de publicidade para realização de campanha, produção de peças e material institucional  de divulgação do I meeting Institucional, do Coren-PE.</t>
  </si>
  <si>
    <t>Aumentar arrecadação Anual do Coren-PE</t>
  </si>
  <si>
    <t>José Almir Alves</t>
  </si>
  <si>
    <t>Ediluci</t>
  </si>
  <si>
    <t>IE75</t>
  </si>
  <si>
    <t>IE76</t>
  </si>
  <si>
    <t>IE77</t>
  </si>
  <si>
    <t>IE78</t>
  </si>
  <si>
    <t>IE79</t>
  </si>
  <si>
    <t>IE80</t>
  </si>
  <si>
    <t>IE84</t>
  </si>
  <si>
    <t>IE85</t>
  </si>
  <si>
    <t>OE2. Promover o Empoderamento Profissional.</t>
  </si>
  <si>
    <t>OE3. Praticar a Ética, Fiscalização e Disciplina do Exercício Profissional.</t>
  </si>
  <si>
    <t>OE4. Manter Educação Constante e Fortalecedora.</t>
  </si>
  <si>
    <t>OE5. Ampliar Relações Interinstitucionais.</t>
  </si>
  <si>
    <t>OE6. Aplicar Gestão participativa e transparente.</t>
  </si>
  <si>
    <t>Frente Parlamentar</t>
  </si>
  <si>
    <t>Realocado</t>
  </si>
  <si>
    <t>Concluídas</t>
  </si>
  <si>
    <t>Descontinuada</t>
  </si>
  <si>
    <t xml:space="preserve">Nova </t>
  </si>
  <si>
    <t>Iniciadas</t>
  </si>
  <si>
    <t>Total de Iniciativas Estratégicas</t>
  </si>
  <si>
    <t>Contemplado na comissão Frente parlamentar Descontinuado</t>
  </si>
  <si>
    <t>Status</t>
  </si>
  <si>
    <t>Alcançado</t>
  </si>
  <si>
    <t>Em desenvolvimento</t>
  </si>
  <si>
    <t xml:space="preserve">Descontinuado contemplado na iniciativa da frente Parlamentar </t>
  </si>
  <si>
    <t>Participar do Conselho Estadual de Saúde;</t>
  </si>
  <si>
    <t>-</t>
  </si>
  <si>
    <t>Sr. Angelo Giuseppe</t>
  </si>
  <si>
    <t>Dr. Eduardo Quintas</t>
  </si>
  <si>
    <t>Dr. Deiglison Santana</t>
  </si>
  <si>
    <t>Dra. Ana Caroline Soares</t>
  </si>
  <si>
    <t>Dra. Fernanda Cerqueira</t>
  </si>
  <si>
    <t>Dra. Kátia Sales</t>
  </si>
  <si>
    <t>Dr. Gidelson Gabriel</t>
  </si>
  <si>
    <t>Dra.Marcela Torres</t>
  </si>
  <si>
    <t>Dra. Marcela Torres</t>
  </si>
  <si>
    <t>Sra. Roseli Oliveira</t>
  </si>
  <si>
    <t>Sra. Susane Macedo</t>
  </si>
  <si>
    <t>Dra. Suzana Costa</t>
  </si>
  <si>
    <t>Dr. Synesio Miranda</t>
  </si>
  <si>
    <t>Dra. Hélia Sibely</t>
  </si>
  <si>
    <r>
      <t xml:space="preserve">Papel para cópia e impressão a laser e jato de tinta, tipo A-4 sem timbre, cor </t>
    </r>
    <r>
      <rPr>
        <b/>
        <sz val="11"/>
        <color theme="1"/>
        <rFont val="Calibri"/>
        <family val="2"/>
        <scheme val="minor"/>
      </rPr>
      <t>BRANCA</t>
    </r>
    <r>
      <rPr>
        <sz val="11"/>
        <color theme="1"/>
        <rFont val="Calibri"/>
        <family val="2"/>
        <scheme val="minor"/>
      </rPr>
      <t>, alcalino, tamanho 210x297mm, gramatura de 75g/m2, com embalagem que proteja da ação da umidade. </t>
    </r>
  </si>
  <si>
    <t>Itens</t>
  </si>
  <si>
    <t>Descrição do material</t>
  </si>
  <si>
    <t>2 Resmas</t>
  </si>
  <si>
    <t>Extrator de grampos, tipo espátula, em aço cromado/galvanizado, com no mínimo de 1,1cm x 14,5cm de comprimento.</t>
  </si>
  <si>
    <t>Quantidade Solicitada</t>
  </si>
  <si>
    <t>1 unidade</t>
  </si>
  <si>
    <r>
      <t xml:space="preserve">Grampeador tipo </t>
    </r>
    <r>
      <rPr>
        <b/>
        <sz val="11"/>
        <color theme="1"/>
        <rFont val="Calibri"/>
        <family val="2"/>
        <scheme val="minor"/>
      </rPr>
      <t>Alicate</t>
    </r>
    <r>
      <rPr>
        <sz val="11"/>
        <color theme="1"/>
        <rFont val="Calibri"/>
        <family val="2"/>
        <scheme val="minor"/>
      </rPr>
      <t>, cromado, resistente, recarga de grampos semi-automáticos.</t>
    </r>
  </si>
  <si>
    <t xml:space="preserve">Grampo para grampeador Galvanizado 26/6. </t>
  </si>
  <si>
    <t>1 caixa</t>
  </si>
  <si>
    <t xml:space="preserve">Perfurador Para Papel, modelo mesa, 2 furos simultâneos, em estrutura metálica, com capacidade de perfurar entre 30 à 60 folhas, contendo base plástica protetora para esvaziamento de confetes e haste reguladora de papel em aço, com funcionamento manual, acabamento de alta qualidade. </t>
  </si>
  <si>
    <t>Bandeja acrílica dupla de mesa, para correspondência em acrílico transparente acopladas com engate sobrepostas, medindo aproximadamente 35x26cm.</t>
  </si>
  <si>
    <r>
      <t xml:space="preserve">Porta lápis, clips e lembrete conjugado em acrílico transparente na cor branca, </t>
    </r>
    <r>
      <rPr>
        <sz val="11"/>
        <color theme="1"/>
        <rFont val="Calibri"/>
        <family val="2"/>
        <scheme val="minor"/>
      </rPr>
      <t>durável e resistente.</t>
    </r>
  </si>
  <si>
    <r>
      <t xml:space="preserve">Papel Couche, tamanho A4 liso 170g/m2, </t>
    </r>
    <r>
      <rPr>
        <b/>
        <sz val="11"/>
        <color theme="1"/>
        <rFont val="Calibri"/>
        <family val="2"/>
        <scheme val="minor"/>
      </rPr>
      <t>Fosco</t>
    </r>
    <r>
      <rPr>
        <sz val="11"/>
        <color theme="1"/>
        <rFont val="Calibri"/>
        <family val="2"/>
        <scheme val="minor"/>
      </rPr>
      <t xml:space="preserve">. Formato: A4 (21 x 29,07 cm). </t>
    </r>
  </si>
  <si>
    <t>1 Resma</t>
  </si>
  <si>
    <r>
      <t xml:space="preserve">Papel Couche, tamanho A4 liso 170g/m2, </t>
    </r>
    <r>
      <rPr>
        <b/>
        <sz val="11"/>
        <color theme="1"/>
        <rFont val="Calibri"/>
        <family val="2"/>
        <scheme val="minor"/>
      </rPr>
      <t>Brilho</t>
    </r>
    <r>
      <rPr>
        <sz val="11"/>
        <color theme="1"/>
        <rFont val="Calibri"/>
        <family val="2"/>
        <scheme val="minor"/>
      </rPr>
      <t xml:space="preserve">. Formato: A4 (21 x 29,07 cm). </t>
    </r>
  </si>
  <si>
    <t>Papel para lembrete COLORIDO, formato aprox.. 86mmx86mm, peso aproximado de 90g/m² 650 folhas.</t>
  </si>
  <si>
    <r>
      <t xml:space="preserve">Caneta marca texto, </t>
    </r>
    <r>
      <rPr>
        <b/>
        <sz val="11"/>
        <color rgb="FFFFC000"/>
        <rFont val="Calibri"/>
        <family val="2"/>
        <scheme val="minor"/>
      </rPr>
      <t>tinta amarela</t>
    </r>
    <r>
      <rPr>
        <sz val="11"/>
        <color rgb="FF000000"/>
        <rFont val="Calibri"/>
        <family val="2"/>
        <scheme val="minor"/>
      </rPr>
      <t xml:space="preserve">, com traços finos e grossos, dimensões mínimas: 13,0cm de comprimento e 1,0 cm de diâmetro. </t>
    </r>
  </si>
  <si>
    <r>
      <t xml:space="preserve">Caneta marca texto, </t>
    </r>
    <r>
      <rPr>
        <b/>
        <sz val="11"/>
        <color rgb="FF00B050"/>
        <rFont val="Calibri"/>
        <family val="2"/>
        <scheme val="minor"/>
      </rPr>
      <t>tinta verde</t>
    </r>
    <r>
      <rPr>
        <sz val="11"/>
        <color rgb="FF000000"/>
        <rFont val="Calibri"/>
        <family val="2"/>
        <scheme val="minor"/>
      </rPr>
      <t xml:space="preserve">, com traços finos e grossos, dimensões mínimas: 13,0cm de comprimento e 1,0 cm de diâmetro. </t>
    </r>
  </si>
  <si>
    <r>
      <t xml:space="preserve">Caneta marca texto, </t>
    </r>
    <r>
      <rPr>
        <b/>
        <sz val="11"/>
        <color rgb="FFE36C0A"/>
        <rFont val="Calibri"/>
        <family val="2"/>
        <scheme val="minor"/>
      </rPr>
      <t>tinta laranja</t>
    </r>
    <r>
      <rPr>
        <sz val="11"/>
        <color rgb="FF000000"/>
        <rFont val="Calibri"/>
        <family val="2"/>
        <scheme val="minor"/>
      </rPr>
      <t xml:space="preserve">, com traços finos e grossos, dimensões mínimas: 13,0cm de comprimento e 1,0 cm de diâmetro. </t>
    </r>
  </si>
  <si>
    <r>
      <t xml:space="preserve">Caneta marca texto, </t>
    </r>
    <r>
      <rPr>
        <b/>
        <sz val="11"/>
        <color rgb="FF4F81BD"/>
        <rFont val="Calibri"/>
        <family val="2"/>
        <scheme val="minor"/>
      </rPr>
      <t>tinta azul</t>
    </r>
    <r>
      <rPr>
        <sz val="11"/>
        <color rgb="FF000000"/>
        <rFont val="Calibri"/>
        <family val="2"/>
        <scheme val="minor"/>
      </rPr>
      <t xml:space="preserve">, com traços finos e grossos, dimensões mínimas: 13,0cm de comprimento e 1,0 cm de diâmetro. </t>
    </r>
  </si>
  <si>
    <t xml:space="preserve">Envelope de Papel, tipo saco, papel kraft, cor natural/parda, com aba superior, gramatura de 80g, tamanho 24 x 34cm – A4. </t>
  </si>
  <si>
    <t xml:space="preserve">Grampo plástico para Pasta – tipo macho e fêmea, com 80mm. </t>
  </si>
  <si>
    <t>1 Pacote</t>
  </si>
  <si>
    <t xml:space="preserve">Envelope Plástico transparente, tamanho 240 x 325 mm, com 4 furos. </t>
  </si>
  <si>
    <t>2 Pacotes</t>
  </si>
  <si>
    <t>Contratar serviços de publicidade para realização de campanha, produção de peças e material institucional  de divulgação do  meeting Institucional, do Coren-PE.</t>
  </si>
  <si>
    <t>PAD</t>
  </si>
  <si>
    <t xml:space="preserve">Podcast </t>
  </si>
  <si>
    <t>Nova</t>
  </si>
  <si>
    <t>solicitar abertura</t>
  </si>
  <si>
    <t>Publicar peiodicamente o jornal do coren pe leão do norte</t>
  </si>
  <si>
    <t>Nova iniciativa</t>
  </si>
  <si>
    <t>PAD 0420/2022</t>
  </si>
  <si>
    <t>PAD 0125/2022</t>
  </si>
  <si>
    <t>PAD0069/2021</t>
  </si>
  <si>
    <t>PAD 167/2022</t>
  </si>
  <si>
    <t>IE01</t>
  </si>
  <si>
    <t>Ações Propostas</t>
  </si>
  <si>
    <t>Recurso Necessário</t>
  </si>
  <si>
    <t>Valor Estimado/Orçado</t>
  </si>
  <si>
    <t>Valor Utilizado</t>
  </si>
  <si>
    <t>IE02</t>
  </si>
  <si>
    <t>IE04</t>
  </si>
  <si>
    <t>IE05</t>
  </si>
  <si>
    <t>IE06</t>
  </si>
  <si>
    <t>IE07</t>
  </si>
  <si>
    <t>IE 08</t>
  </si>
  <si>
    <t>IE 09</t>
  </si>
  <si>
    <t>PAD 125/2022</t>
  </si>
  <si>
    <t>0496/2022</t>
  </si>
  <si>
    <t>0420/2022</t>
  </si>
  <si>
    <t>0495/2022</t>
  </si>
  <si>
    <t>Periodicidade</t>
  </si>
  <si>
    <t>0513/2022</t>
  </si>
  <si>
    <t>0512/2022</t>
  </si>
  <si>
    <t>0511/2022</t>
  </si>
  <si>
    <t>0515/2022</t>
  </si>
  <si>
    <t>PAD0187/2022</t>
  </si>
  <si>
    <t>Sétima Reunião Ordinária de avaliação da Gest</t>
  </si>
  <si>
    <t>Sala de Reunião, Data Show.</t>
  </si>
  <si>
    <t xml:space="preserve">Elaboração de Fluxos e mapeamentos dos diversos serviços orfertado. </t>
  </si>
  <si>
    <t>Materiais de expediente</t>
  </si>
  <si>
    <t>Transporte</t>
  </si>
  <si>
    <t>Sra. Ediluci</t>
  </si>
  <si>
    <t>Realocado Mês de Agosto</t>
  </si>
  <si>
    <t>0525/2022</t>
  </si>
  <si>
    <t>0510/2022</t>
  </si>
  <si>
    <t>0518/2022</t>
  </si>
  <si>
    <t>0516/2022</t>
  </si>
  <si>
    <t>0498/2022</t>
  </si>
  <si>
    <t>0497/2022</t>
  </si>
  <si>
    <t>Mensurar o quantitativo de composições da enfermagem de fiscalização na composição</t>
  </si>
  <si>
    <t>0519/2022</t>
  </si>
  <si>
    <t>0523/2022</t>
  </si>
  <si>
    <t>0524/2022</t>
  </si>
  <si>
    <t>PAD 187/2022</t>
  </si>
  <si>
    <t>Dr. Synesio Brandão de Miranda Junior</t>
  </si>
  <si>
    <t>Chefe do Departamento de Planejamento e Qualidade.</t>
  </si>
  <si>
    <t>COREN-PE363043 ENF.</t>
  </si>
  <si>
    <t>0562/2022</t>
  </si>
  <si>
    <t>568/2022</t>
  </si>
  <si>
    <t>0567/2022</t>
  </si>
  <si>
    <t>0564/2022</t>
  </si>
  <si>
    <t>0566/2022</t>
  </si>
  <si>
    <t>0538/2022</t>
  </si>
  <si>
    <t xml:space="preserve">Buscar uma parceria com os Correios </t>
  </si>
  <si>
    <t xml:space="preserve">Abrir processo administrativo para cobertura de seguros  veiculares </t>
  </si>
  <si>
    <t xml:space="preserve">Aquisição de 06 novos veículos </t>
  </si>
  <si>
    <t>Recursos Financeiros</t>
  </si>
  <si>
    <t>Buscar mais de uma empresa por mês para parceria</t>
  </si>
  <si>
    <t>Parcerias convênios com instituiçõers de ensino</t>
  </si>
  <si>
    <t>Reavaliar questionamentos apontados em reunião para possíveis ajustes.</t>
  </si>
  <si>
    <t>Recursos Humanos</t>
  </si>
  <si>
    <t>Manter a tempestividade dos prazos definidos no processo, para que a aquisição cumpra com as expectativas de data.</t>
  </si>
  <si>
    <t>Compra de equipamentos que devem seguir o trâmite licitatório previsto em Lei.</t>
  </si>
  <si>
    <t xml:space="preserve">Criar comissão responsável, solicitar revisão veicular, mudar local da sede do regional, solicitar revisão veicular, iniciar processo da execusão da obra, solicitar revisão veicular, iniciar fase de contratação, solicitar pagamento da fatura.  </t>
  </si>
  <si>
    <t>Empresa especializada, srviços de revisão veicular, transportadora, Projeto arquitetonico, mobiliários, equipamentos de Vídeo</t>
  </si>
  <si>
    <t>0506/2022</t>
  </si>
  <si>
    <t>Auxilio representação ou diária</t>
  </si>
  <si>
    <t>Alinhamento da temática na área de atuação do profissional ou colaborador.</t>
  </si>
  <si>
    <t>Contratação do produtos, disponibilização do sistema pelo Cofe.</t>
  </si>
  <si>
    <t>Adquirir pacote office 2019</t>
  </si>
  <si>
    <t xml:space="preserve">Compra de produtos que devem seguir o trâmite licitatório previsto em lei. </t>
  </si>
  <si>
    <t xml:space="preserve">Aguardar prazos legais de licitação em andamento. </t>
  </si>
  <si>
    <t xml:space="preserve">Contratação de serviço. </t>
  </si>
  <si>
    <t>Serviço mapeado</t>
  </si>
  <si>
    <t>Solicitado ao Departamento de Planejamento mapeamento dos processos bem como a elaboração do manual.</t>
  </si>
  <si>
    <t>Solicitado ao Departamento de Planejamento mapeamento dos serviços realizados pela comissão de ética assim como a padronização e um fluxo de implantação, posse e manutenção das comissões.</t>
  </si>
  <si>
    <t>Manual e decisão do Coren-PE</t>
  </si>
  <si>
    <t xml:space="preserve">Dra. Evellyne </t>
  </si>
  <si>
    <t>Dra. Thaise Torres</t>
  </si>
  <si>
    <t>Dr. José Almir Alves</t>
  </si>
  <si>
    <t xml:space="preserve"> Construir parceria entre Coren e Ministério Público, na solução de problemas que envolvem a enfermagem e comprometam a saúde da população pernambucana;</t>
  </si>
  <si>
    <t>417/2021</t>
  </si>
  <si>
    <t>Apresentar dados a Presidência para alinhamento das ações</t>
  </si>
  <si>
    <t>Reunião</t>
  </si>
  <si>
    <t>416/2021</t>
  </si>
  <si>
    <t>Contratação de servidor VPS, Implantar sistema de tramidtação e digitalização de PADs, Contratação de empresa especializada em suporte e segurança dos equipamentos e da rede.</t>
  </si>
  <si>
    <t>PPA</t>
  </si>
  <si>
    <t>Chefias Responsáveis</t>
  </si>
  <si>
    <t xml:space="preserve">Data </t>
  </si>
  <si>
    <t>Horário</t>
  </si>
  <si>
    <t>9h00 as 9h40</t>
  </si>
  <si>
    <t xml:space="preserve">Pauta </t>
  </si>
  <si>
    <t>10h00 as 10h40</t>
  </si>
  <si>
    <t xml:space="preserve">Construção e Ajustes na Análise Crítica com foco na dotação orçamentária. </t>
  </si>
  <si>
    <t xml:space="preserve">Ajustes e atualização na Análise Crítica com foco na dotação orçamentária. </t>
  </si>
  <si>
    <t>Dra. Catarina Ugiette</t>
  </si>
  <si>
    <t>11h00 as 11h40</t>
  </si>
  <si>
    <t>14h00 as 14h40</t>
  </si>
  <si>
    <t>15h00 as 15h40</t>
  </si>
  <si>
    <t xml:space="preserve">Verificar PAD 73 conecta primeiro emprego  - </t>
  </si>
  <si>
    <t xml:space="preserve">Padronizar  os layouts de apresentação com apresentação resumida do presidente + plenário + humanização </t>
  </si>
  <si>
    <t>60/2021</t>
  </si>
  <si>
    <t>59/2021</t>
  </si>
  <si>
    <t>57/2021</t>
  </si>
  <si>
    <t>Realizado envio para as instituições de Educação convocando para o encontro de RTs</t>
  </si>
  <si>
    <t>Aguardar conclusão de processo administrativo para contratação de empresa especializada em elaboração de projeto arquitetônico para nova sede. PAD 520/2022</t>
  </si>
  <si>
    <t>Valor Total Estimado</t>
  </si>
  <si>
    <t>Valor Total Utilizado</t>
  </si>
  <si>
    <t>OE01</t>
  </si>
  <si>
    <t>OE02</t>
  </si>
  <si>
    <t>OE03</t>
  </si>
  <si>
    <t>OE04</t>
  </si>
  <si>
    <t>OE05</t>
  </si>
  <si>
    <t>OE06</t>
  </si>
  <si>
    <t>STATUS</t>
  </si>
  <si>
    <t>OEO1</t>
  </si>
  <si>
    <t>Dr. Marcos Antônio</t>
  </si>
  <si>
    <t>Recursos Necessários</t>
  </si>
  <si>
    <t>Ação Estratégica</t>
  </si>
  <si>
    <t>Rótulos de Linha</t>
  </si>
  <si>
    <t>Contagem de Status</t>
  </si>
  <si>
    <t>(vazio)</t>
  </si>
  <si>
    <t>Total Geral</t>
  </si>
  <si>
    <t>Rótulos de Coluna</t>
  </si>
  <si>
    <t>OE01. Contratar serviços terceirizados que dêem suporte ao funcionamento do coren-PE.</t>
  </si>
  <si>
    <t>Objetivo Estratégico</t>
  </si>
  <si>
    <t>OE01 - Aprimorar estrutura e atendimento</t>
  </si>
  <si>
    <t>IE18 - Modernizar a estrutura do parque tecnológico e otimizar o tempo de entrega de novas carteiras.</t>
  </si>
  <si>
    <t>% Estratégico</t>
  </si>
  <si>
    <t>Valor Estimado Global</t>
  </si>
  <si>
    <t>Valor Utilizado Mês</t>
  </si>
  <si>
    <t>Performance/Total Utilizado/Acumulado ano</t>
  </si>
  <si>
    <t>INDICADOR</t>
  </si>
  <si>
    <t>IE15 - Desenvolver um serviço eficaz de telefonia, chat on-line e website.</t>
  </si>
  <si>
    <t>IE09 - Contratar Softwares licenciados.</t>
  </si>
  <si>
    <t>IE06 - Desenvolver estrutura que dê suporte para inovação.</t>
  </si>
  <si>
    <t>IE01 -  Contratar serviços terceirizados que dêem suporte ao funcionamento do coren-PE.</t>
  </si>
  <si>
    <t>IE05 - Gerenciar recursos, visando o atendimento de todas as demandas necessárias ao bom funcionamento e suporte institucional.</t>
  </si>
  <si>
    <t>IE46 - Realizar parcerias com instituições de educação para oferecer aos profissionais, descontos em cursos de especialização, graduação e extensão;</t>
  </si>
  <si>
    <t>IE11 - Modernizar a frota de veículos do Coren Pernambuco.</t>
  </si>
  <si>
    <t>Concuído</t>
  </si>
  <si>
    <t>Sr. Ailton Neto</t>
  </si>
  <si>
    <t>IE17 - Reformar a Sede do Coren (Casarão da Boa Vista).</t>
  </si>
  <si>
    <t>IE16 - Pleitear junto ao Conselho Federal de Enfermagem a viabilização de uma nova sede em Recife.</t>
  </si>
  <si>
    <t>Sr. Frederico Feitosa</t>
  </si>
  <si>
    <t>IE87 - Desenvolver Ações de Governança e Compliance.</t>
  </si>
  <si>
    <t>IE29 - Intervir na publicação de qualquer edital de concurso para Enfermagem no Estado de Pernambuco, que desvalorize o profissional nos campos financeiro, ético, moral ou legal;</t>
  </si>
  <si>
    <t>Sr. Lucas Milano</t>
  </si>
  <si>
    <t>IE83 - Construir um projeto de audiências regulares de conciliação entre o Coren, Responsáveis Técnicos e Gestores.</t>
  </si>
  <si>
    <t>Sr. Raphael Amaral</t>
  </si>
  <si>
    <t>IE74 - Articular com os governos o fortalecimento dos vínculos de trabalho, batalhando por concursos públicos que inclusive sejam direcionados por especialidade. Agregando ainda mais qualidade na assistência de enfermagem;</t>
  </si>
  <si>
    <t>IE19 - Criação do programa “ENFERMAGEM VIDA AFORA” – apresentando reportagens e entrevistas locais e regionais sobre Enfermeiros(as), Técnicos(as) de Enfermagem, Auxiliares de Enfermagem, de maneira que o COREN/PE além de informar, contextualizar e comparar vivências,  inspire outros Profissionais de Enfermagem a desenvolver ações empreendedoras, contribuindo para a História da Enfermagem;</t>
  </si>
  <si>
    <t>IE20 - Criação do Programa “ESTAÇÃO: ENFERMAGEM” utilizando a Plataforma YouTube, com a criação através do COREN/PE de Programas periódicos encaminhando informações, problemas e soluções;</t>
  </si>
  <si>
    <t>IE25 - Promover a valorização e defesa da imagem e identidade da profissão perante a mídia, opinião pública e a sociedade. Imprescindível no reconhecimento social do trabalho da enfermagem;</t>
  </si>
  <si>
    <t>Dra. Suzana Santos</t>
  </si>
  <si>
    <t>IE24 - Criar um prêmio anual, a ser entregue na Semana de Enfermagem, a 5 representantes da categoria e dar publicidade à menção honrosa para conhecimento de toda a sociedade;</t>
  </si>
  <si>
    <t>IE21 - Criar o Projeto “JUNTOS”, atualizando os profissionais sobre a legislação da categoria, através de palestras presencialmente ou no formato online;</t>
  </si>
  <si>
    <t>IE22 - Apoiar psicológicamente os profissionais;</t>
  </si>
  <si>
    <t>Em Desenvolvimento</t>
  </si>
  <si>
    <t>IE23 - Projeto profissional de assessoramento técnico a Enfermeiros, Técnicos de Enfermagem e Auxiliares de Enfermagem, no desenvolvimento de um perfil profissional focado no poder e no combate da arbitrariedade do mercado de trabalho; </t>
  </si>
  <si>
    <t>Sr. Danilo Barbosa</t>
  </si>
  <si>
    <t xml:space="preserve">IE02 - Criar parceria com o balcão cidadão Correios. </t>
  </si>
  <si>
    <t>Dra. Evellyne Melo</t>
  </si>
  <si>
    <t>IE07 - Fortalecer o serviço de ouvidoria do Coren-PE.</t>
  </si>
  <si>
    <t>IE13 - Desenvolver o setor de fiscalização nos âmbitos estrutural e de informática.</t>
  </si>
  <si>
    <t>OE 03 - Praticar a Ética, Fiscalização e Disciplina do Exercício Profissional.</t>
  </si>
  <si>
    <t xml:space="preserve">IE82 - Implementar o setor de arquivo permanente para guarda de documentos do COREN-PE. </t>
  </si>
  <si>
    <t>Sr. Ângelo Giuseppe</t>
  </si>
  <si>
    <t>IE27 - Coibir com a ampliação das ações de desagravo público, qualquer situação ou pessoa que deprecie a imagem da enfermagem;</t>
  </si>
  <si>
    <t>IE32. Desenvolver um fluxograma de otimização para atendimento às denúncias, priorizando as mais urgentes, respeitando o anonimato do denunciante, para que o Conselho trabalhe de forma mais preventiva, educativa e resolutiva;</t>
  </si>
  <si>
    <t>Dr. Juan Ícaro</t>
  </si>
  <si>
    <t>IE30 - Ampliar o número de Enfermeiros Fiscais, e criar vagas para auxiliares de fiscalização, dotando o Conselho de uma ampliação de recursos humanos específicos para a execução da atividade finalística e precípua do Coren;</t>
  </si>
  <si>
    <t>IE31 - Garantir a fiscalização do Exercício Profissional em 100% dos municípios de Pernambuco;</t>
  </si>
  <si>
    <t>IE33 - Estimular a criação e manutenção das comissões de ética institucionais em todas as regiões do Estado de Pernambuco;</t>
  </si>
  <si>
    <t>IE34 - Obter o cálculo de dimensionamento de pessoal em 100% das unidades inspecionadas para que o setor jurídico, na instância que couber, instaure ações para contratação de pessoal de enfermagem e assim, diminuir a sobrecarga de trabalho de equipes que hoje atuam em quantitativo inadequado. Garantindo o IST e evitando a ilegalidade da obrigatoriedade das dobras de plantão;</t>
  </si>
  <si>
    <t>IE36 - Desenvolver um plano de assessoria direta aos Responsáveis Técnicos, criando canais de aproximação do Enfermeiro Fiscal com o RT; </t>
  </si>
  <si>
    <t>IE37 - Garantir um Enfermeiro Fiscal na composição da Comissão de Ética do Coren-PE para tornar os processos mais ágeis e facilitar as conciliações, quando cabíveis;</t>
  </si>
  <si>
    <t>Dra. Hélia Sibelly</t>
  </si>
  <si>
    <t>IE39 - Encaminhar e acompanhar processos relacionados à repousos inadequados, estacionamentos pagos e separados dos demais profissionais, refeitórios falsamente coletivos, exigência de que a Enfermagem proceda com pagamento de bens que desaparecem nos serviços de saúde e qualquer outro ato discriminatório ou assedioso que ocorra nas instituições de saúde junto ao Ministério Público do Trabalho.</t>
  </si>
  <si>
    <t>IE40 - Designar um Assessor Jurídico para acompanhar uma agenda de fiscalizações conjuntas com os Sindicatos da categoria, Vigilância Sanitária, outros Conselhos de Classe e Ministério Público;</t>
  </si>
  <si>
    <t>IE41 - Garantir a agilidade de processos éticos e disciplinares, quando necessários, para garantir a sociedade uma assistência de Enfermagem mais segura e empreendedora;</t>
  </si>
  <si>
    <t>IE42 -Reestruturar de forma efetiva, o Serviço de Educação Permanente, em parceria com as instituições de ensino, saúde e Conselho Federal de Enfermagem (COFEN); </t>
  </si>
  <si>
    <t>IE43 - Retomar a revista do Coren-PE no formato online, para que informações cheguem aos profissionais de Enfermagem de todo o estado;</t>
  </si>
  <si>
    <t>Sr. Deiglison Santana</t>
  </si>
  <si>
    <t>IE44 - Buscar um espaço físico para uma biblioteca do Coren-PE, um auditório e um Museu da História da Enfermagem Pernambucana;</t>
  </si>
  <si>
    <t>IE47 - Abrir espaço de diálogo e apoio com os movimentos estudantis de Enfermagem.</t>
  </si>
  <si>
    <t>IE48 - Incentivar a pesquisa científica em enfermagem, inclusive, abrindo espaço no website do Conselho, para divulgação de trabalhos científicos enviados pelos profissionais; </t>
  </si>
  <si>
    <t>IE50 - Promover as Oficinas de Dimensionamento de Pessoal de Enfermagem em todas as regionais de saúde;</t>
  </si>
  <si>
    <t>IE52 -Organizar e realizar anualmente evento comemorativo da Semana Internacional de Enfermagem.</t>
  </si>
  <si>
    <t>IE53 - Atender aos pedidos de participação de conselheiros e fiscais nos mais diversos eventos da categoria, especialmente no mês da enfermagem, assim como garantir representação nas formaturas, quando convidados;</t>
  </si>
  <si>
    <t>IE54 - Instituir programa com iniciativas socioambientais que gerem valor para a COREN-PE e para a sociedade.</t>
  </si>
  <si>
    <t>Dra. Marcela Coelho</t>
  </si>
  <si>
    <t>IE55 - Realizar e ampliar a agenda de eventos em série do Coren-PE contemplando Enfermeiros, Técnicos de Enfermagem e Auxiliares de Enfermagem;</t>
  </si>
  <si>
    <t>IE56 - Desenvolver um programa de valorização do cliente interno, ouvir as demandas dos funcionários com uma agenda de reuniões, educação permanente, e realização anual de Seminário Institucional.</t>
  </si>
  <si>
    <t>IE57 - Engajar e comprometer numa cultura corporativa que mais desafia a organização atualmente. Promovendo impacto nos resultados acelerando de uma forma tal que permite a mudança.</t>
  </si>
  <si>
    <t>IE58 - Criar vantagem competitiva e as condições necessárias para las mantê no futuro.</t>
  </si>
  <si>
    <t>Dr. Synesio Mirnda</t>
  </si>
  <si>
    <t>IE59 - Atuar junto ao Cofen contra a oferta de Cursos de Graduação e Técnicos de Enfermagem na modalidade à distância;</t>
  </si>
  <si>
    <t>IE62 - Instaurar um programa de fiscalizações no período noturno e nos finais de semana, a fim de assistir aos Profissionais dos Plantões Noturnos e que atuam nos Finais de Semana;</t>
  </si>
  <si>
    <t>IE63 - Desenvolver uma política de apoio e fortalecimento da ABEn Pernambuco, Sociedades e Associações de especialistas de Enfermagem com sede em Pernambuco;</t>
  </si>
  <si>
    <t>Dra. Ana Caroline</t>
  </si>
  <si>
    <t>IE65 - Atuar junto às instituições de pós-graduação para que tenham seus cursos regularizados, cadastrados na plataforma e-mec e que sigam a legislação em vigor;</t>
  </si>
  <si>
    <t>IE69 - Criação de uma Frente Parlamentar para que, junto aos Sindicatos Profissionais de Enfermagem, atuação conjunta pela regulamentação das 30 horas semanais, piso salarial digno, melhoria das condições de trabalho e condições para o repouso digno;</t>
  </si>
  <si>
    <t>IE70 - Atuar junto às instituições de graduação para que alunos sejam tratados com ética e respeito, que tenham acesso a estágios curriculares de qualidade e de responsabilidade da instituição de ensino;</t>
  </si>
  <si>
    <t>IE71 - Construir parceria entre Coren e Ministério Público, na solução de problemas que envolvem a enfermagem e comprometam a saúde da população pernambucana;</t>
  </si>
  <si>
    <t>IE72 - Atuar nas instâncias necessárias, de forma extrema e necessária para coibir e enfrentar o constrangimento, Bullying, assédio moral e sexual com profissionais de enfermagem;</t>
  </si>
  <si>
    <t>IE73 -Participar do Conselho Estadual de Saúde;</t>
  </si>
  <si>
    <t>IE77 - Ampliar o número de Câmaras Técnicas com o intuito da emissão de pareceres e de planejamento de ações dotadas de conhecimentos específicos;</t>
  </si>
  <si>
    <t>IE78 - Ampliar a rede de colaboradores e retomar as representações do Coren PE em Municípios sede das Gerências Regionais de Saúde.</t>
  </si>
  <si>
    <t>IE79 -Divulgar no site do Coren-PE, semestralmente, o balanço financeiro, garantindo a transparência de todas as ações, demonstrando aos profissionais de enfermagem onde e como o valor arrecadado com as anuidades estão sendo aplicados;</t>
  </si>
  <si>
    <t>´Sra. Ediluci Santos</t>
  </si>
  <si>
    <t>IE80 - Reunir-se mensalmente apresentando um relatório para todas as chefias dos seus respectivos Indicadores</t>
  </si>
  <si>
    <t>IE84 - Contratar serviços de publicidade para realização de campanha, produção de peças e material institucional  de divulgação do  meeting Institucional, do Coren-PE.</t>
  </si>
  <si>
    <t>IE75 - Criar Website do Coren-PE, onde o profissional de enfermagem tenha livre acesso e liberdade para sugerir pautas de discursão no ambito da gestão do coren-PE</t>
  </si>
  <si>
    <t>IE85 - Aumentar arrecadação Anual do Coren-PE</t>
  </si>
  <si>
    <t>Valor tTotal Planejado para 2023</t>
  </si>
  <si>
    <t>Valor Utilizado para o Período</t>
  </si>
  <si>
    <t>ANEXO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</si>
</sst>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R$&quot;\ #,##0;[Red]\-&quot;R$&quot;\ #,##0"/>
    <numFmt numFmtId="8" formatCode="&quot;R$&quot;\ #,##0.00;[Red]\-&quot;R$&quot;\ #,##0.00"/>
    <numFmt numFmtId="44" formatCode="_-&quot;R$&quot;\ * #,##0.00_-;\-&quot;R$&quot;\ * #,##0.00_-;_-&quot;R$&quot;\ * &quot;-&quot;??_-;_-@_-"/>
    <numFmt numFmtId="164" formatCode="_-[$R$-416]\ * #,##0.00_-;\-[$R$-416]\ * #,##0.00_-;_-[$R$-416]\ * &quot;-&quot;??_-;_-@_-"/>
  </numFmts>
  <fonts count="39" x14ac:knownFonts="1">
    <font>
      <sz val="11"/>
      <color theme="1"/>
      <name val="Calibri"/>
      <family val="2"/>
      <scheme val="minor"/>
    </font>
    <font>
      <b/>
      <sz val="11"/>
      <color rgb="FF000000"/>
      <name val="Arial"/>
      <family val="2"/>
    </font>
    <font>
      <sz val="14"/>
      <name val="Arial"/>
      <family val="2"/>
    </font>
    <font>
      <sz val="10"/>
      <color theme="1"/>
      <name val="Arial"/>
      <family val="2"/>
    </font>
    <font>
      <sz val="12"/>
      <color theme="1"/>
      <name val="Arial"/>
      <family val="2"/>
    </font>
    <font>
      <sz val="16"/>
      <color theme="1"/>
      <name val="Arial"/>
      <family val="2"/>
    </font>
    <font>
      <b/>
      <sz val="16"/>
      <color rgb="FF000000"/>
      <name val="Arial"/>
      <family val="2"/>
    </font>
    <font>
      <sz val="16"/>
      <name val="Arial"/>
      <family val="2"/>
    </font>
    <font>
      <sz val="16"/>
      <color rgb="FF000000"/>
      <name val="Arial"/>
      <family val="2"/>
    </font>
    <font>
      <b/>
      <sz val="16"/>
      <color theme="1"/>
      <name val="Arial"/>
      <family val="2"/>
    </font>
    <font>
      <sz val="14"/>
      <color rgb="FF000000"/>
      <name val="Arial"/>
      <family val="2"/>
      <charset val="1"/>
    </font>
    <font>
      <b/>
      <sz val="11"/>
      <color theme="1"/>
      <name val="Calibri"/>
      <family val="2"/>
      <scheme val="minor"/>
    </font>
    <font>
      <b/>
      <sz val="16"/>
      <color theme="0"/>
      <name val="Arial"/>
      <family val="2"/>
    </font>
    <font>
      <sz val="16"/>
      <color theme="1"/>
      <name val="Calibri"/>
      <family val="2"/>
      <scheme val="minor"/>
    </font>
    <font>
      <b/>
      <sz val="12"/>
      <color theme="1"/>
      <name val="Calibri"/>
      <family val="2"/>
      <scheme val="minor"/>
    </font>
    <font>
      <sz val="11"/>
      <color rgb="FF000000"/>
      <name val="Calibri"/>
      <family val="2"/>
      <scheme val="minor"/>
    </font>
    <font>
      <b/>
      <sz val="11"/>
      <color rgb="FFFFC000"/>
      <name val="Calibri"/>
      <family val="2"/>
      <scheme val="minor"/>
    </font>
    <font>
      <b/>
      <sz val="11"/>
      <color rgb="FF00B050"/>
      <name val="Calibri"/>
      <family val="2"/>
      <scheme val="minor"/>
    </font>
    <font>
      <b/>
      <sz val="11"/>
      <color rgb="FFE36C0A"/>
      <name val="Calibri"/>
      <family val="2"/>
      <scheme val="minor"/>
    </font>
    <font>
      <b/>
      <sz val="11"/>
      <color rgb="FF4F81BD"/>
      <name val="Calibri"/>
      <family val="2"/>
      <scheme val="minor"/>
    </font>
    <font>
      <sz val="18"/>
      <color theme="1"/>
      <name val="Calibri"/>
      <family val="2"/>
      <scheme val="minor"/>
    </font>
    <font>
      <sz val="11"/>
      <color theme="1"/>
      <name val="Calibri"/>
      <family val="2"/>
      <scheme val="minor"/>
    </font>
    <font>
      <sz val="16"/>
      <color rgb="FF0070C0"/>
      <name val="Calibri"/>
      <family val="2"/>
      <scheme val="minor"/>
    </font>
    <font>
      <sz val="16"/>
      <color rgb="FF0070C0"/>
      <name val="Arial"/>
      <family val="2"/>
    </font>
    <font>
      <sz val="26"/>
      <color theme="1"/>
      <name val="Calibri"/>
      <family val="2"/>
      <scheme val="minor"/>
    </font>
    <font>
      <b/>
      <sz val="12"/>
      <color theme="1"/>
      <name val="Arial"/>
      <family val="2"/>
    </font>
    <font>
      <sz val="16"/>
      <color theme="0"/>
      <name val="Arial"/>
      <family val="2"/>
    </font>
    <font>
      <sz val="8"/>
      <name val="Calibri"/>
      <family val="2"/>
      <scheme val="minor"/>
    </font>
    <font>
      <b/>
      <sz val="14"/>
      <color theme="0"/>
      <name val="Arial"/>
      <family val="2"/>
    </font>
    <font>
      <sz val="14"/>
      <color theme="1"/>
      <name val="Calibri"/>
      <family val="2"/>
      <scheme val="minor"/>
    </font>
    <font>
      <sz val="12"/>
      <color theme="1"/>
      <name val="Calibri"/>
      <family val="2"/>
      <scheme val="minor"/>
    </font>
    <font>
      <b/>
      <sz val="12"/>
      <color theme="0"/>
      <name val="Arial"/>
      <family val="2"/>
    </font>
    <font>
      <sz val="12"/>
      <name val="Arial"/>
      <family val="2"/>
    </font>
    <font>
      <sz val="11"/>
      <color theme="1"/>
      <name val="Arial"/>
      <family val="2"/>
    </font>
    <font>
      <sz val="12"/>
      <color rgb="FF000000"/>
      <name val="Arial"/>
      <family val="2"/>
    </font>
    <font>
      <b/>
      <sz val="12"/>
      <name val="Arial"/>
      <family val="2"/>
    </font>
    <font>
      <b/>
      <sz val="11"/>
      <name val="Arial"/>
      <family val="2"/>
    </font>
    <font>
      <b/>
      <sz val="12"/>
      <name val="Calibri"/>
      <family val="2"/>
      <scheme val="minor"/>
    </font>
    <font>
      <b/>
      <sz val="20"/>
      <color theme="1"/>
      <name val="Arial"/>
      <family val="2"/>
    </font>
  </fonts>
  <fills count="11">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4" tint="0.39997558519241921"/>
        <bgColor indexed="64"/>
      </patternFill>
    </fill>
    <fill>
      <patternFill patternType="solid">
        <fgColor rgb="FF0070C0"/>
        <bgColor indexed="64"/>
      </patternFill>
    </fill>
    <fill>
      <patternFill patternType="solid">
        <fgColor rgb="FF002060"/>
        <bgColor indexed="64"/>
      </patternFill>
    </fill>
    <fill>
      <patternFill patternType="solid">
        <fgColor rgb="FFFFFF00"/>
        <bgColor indexed="64"/>
      </patternFill>
    </fill>
  </fills>
  <borders count="8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rgb="FF000000"/>
      </top>
      <bottom style="thin">
        <color rgb="FF000000"/>
      </bottom>
      <diagonal/>
    </border>
    <border>
      <left style="medium">
        <color indexed="64"/>
      </left>
      <right/>
      <top style="thin">
        <color rgb="FF000000"/>
      </top>
      <bottom style="medium">
        <color indexed="64"/>
      </bottom>
      <diagonal/>
    </border>
    <border>
      <left style="medium">
        <color indexed="64"/>
      </left>
      <right/>
      <top style="medium">
        <color indexed="64"/>
      </top>
      <bottom style="thin">
        <color rgb="FF000000"/>
      </bottom>
      <diagonal/>
    </border>
    <border>
      <left style="medium">
        <color indexed="64"/>
      </left>
      <right/>
      <top style="thin">
        <color rgb="FF000000"/>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bottom/>
      <diagonal/>
    </border>
    <border>
      <left style="thin">
        <color indexed="64"/>
      </left>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rgb="FF000000"/>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medium">
        <color indexed="64"/>
      </left>
      <right style="thin">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rgb="FF000000"/>
      </top>
      <bottom/>
      <diagonal/>
    </border>
    <border>
      <left/>
      <right/>
      <top style="thin">
        <color rgb="FF000000"/>
      </top>
      <bottom style="thin">
        <color rgb="FF000000"/>
      </bottom>
      <diagonal/>
    </border>
  </borders>
  <cellStyleXfs count="2">
    <xf numFmtId="0" fontId="0" fillId="0" borderId="0"/>
    <xf numFmtId="44" fontId="21" fillId="0" borderId="0" applyFont="0" applyFill="0" applyBorder="0" applyAlignment="0" applyProtection="0"/>
  </cellStyleXfs>
  <cellXfs count="861">
    <xf numFmtId="0" fontId="0" fillId="0" borderId="0" xfId="0"/>
    <xf numFmtId="0" fontId="3" fillId="3"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0" borderId="5" xfId="0" applyFont="1" applyBorder="1" applyAlignment="1">
      <alignment horizontal="center" vertical="center" wrapText="1"/>
    </xf>
    <xf numFmtId="0" fontId="3" fillId="3" borderId="15"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0" borderId="18" xfId="0" applyFont="1" applyBorder="1" applyAlignment="1">
      <alignment horizontal="center" vertical="center"/>
    </xf>
    <xf numFmtId="0" fontId="3" fillId="2" borderId="20" xfId="0" applyFont="1" applyFill="1" applyBorder="1" applyAlignment="1">
      <alignment horizontal="center" vertical="center"/>
    </xf>
    <xf numFmtId="9" fontId="0" fillId="5" borderId="1" xfId="0" applyNumberFormat="1" applyFill="1" applyBorder="1" applyAlignment="1">
      <alignment horizontal="center" vertical="center"/>
    </xf>
    <xf numFmtId="9" fontId="0" fillId="6" borderId="1" xfId="0" applyNumberFormat="1" applyFill="1" applyBorder="1" applyAlignment="1">
      <alignment horizontal="center" vertical="center"/>
    </xf>
    <xf numFmtId="0" fontId="5" fillId="3" borderId="15" xfId="0" applyFont="1" applyFill="1" applyBorder="1" applyAlignment="1">
      <alignment horizontal="center" vertical="center" wrapText="1"/>
    </xf>
    <xf numFmtId="0" fontId="5" fillId="0" borderId="18" xfId="0" applyFont="1" applyBorder="1" applyAlignment="1">
      <alignment horizontal="center" vertical="center"/>
    </xf>
    <xf numFmtId="0" fontId="7" fillId="0" borderId="17" xfId="0" applyFont="1" applyBorder="1" applyAlignment="1">
      <alignment horizontal="center" vertical="center" wrapText="1"/>
    </xf>
    <xf numFmtId="9" fontId="8" fillId="4" borderId="15" xfId="0" applyNumberFormat="1" applyFont="1" applyFill="1" applyBorder="1" applyAlignment="1">
      <alignment horizontal="center" vertical="center" wrapText="1"/>
    </xf>
    <xf numFmtId="9" fontId="8" fillId="5" borderId="16" xfId="0" applyNumberFormat="1" applyFont="1" applyFill="1" applyBorder="1" applyAlignment="1">
      <alignment horizontal="center" vertical="center" wrapText="1"/>
    </xf>
    <xf numFmtId="0" fontId="8" fillId="0" borderId="16" xfId="0" applyFont="1" applyBorder="1" applyAlignment="1">
      <alignment horizontal="center" vertical="center" wrapText="1"/>
    </xf>
    <xf numFmtId="9" fontId="8" fillId="5" borderId="17" xfId="0" applyNumberFormat="1" applyFont="1" applyFill="1" applyBorder="1" applyAlignment="1">
      <alignment horizontal="center" vertical="center" wrapText="1"/>
    </xf>
    <xf numFmtId="0" fontId="5" fillId="3" borderId="18" xfId="0" applyFont="1" applyFill="1" applyBorder="1" applyAlignment="1">
      <alignment horizontal="center" vertical="center" wrapText="1"/>
    </xf>
    <xf numFmtId="0" fontId="7" fillId="0" borderId="19" xfId="0" applyFont="1" applyBorder="1" applyAlignment="1">
      <alignment horizontal="center" vertical="center" wrapText="1"/>
    </xf>
    <xf numFmtId="9" fontId="8" fillId="5" borderId="18" xfId="0" applyNumberFormat="1" applyFont="1" applyFill="1" applyBorder="1" applyAlignment="1">
      <alignment vertical="center" wrapText="1"/>
    </xf>
    <xf numFmtId="9" fontId="8" fillId="5" borderId="1" xfId="0" applyNumberFormat="1" applyFont="1" applyFill="1" applyBorder="1" applyAlignment="1">
      <alignment vertical="center" wrapText="1"/>
    </xf>
    <xf numFmtId="9" fontId="8" fillId="6" borderId="1" xfId="0" applyNumberFormat="1" applyFont="1" applyFill="1" applyBorder="1" applyAlignment="1">
      <alignment horizontal="center" vertical="center" wrapText="1"/>
    </xf>
    <xf numFmtId="0" fontId="8" fillId="0" borderId="1" xfId="0" applyFont="1" applyBorder="1" applyAlignment="1">
      <alignment horizontal="center" vertical="center" wrapText="1"/>
    </xf>
    <xf numFmtId="9" fontId="8" fillId="6" borderId="19" xfId="0" applyNumberFormat="1" applyFont="1" applyFill="1" applyBorder="1" applyAlignment="1">
      <alignment horizontal="center" vertical="center" wrapText="1"/>
    </xf>
    <xf numFmtId="0" fontId="5" fillId="3" borderId="18" xfId="0" applyFont="1" applyFill="1" applyBorder="1" applyAlignment="1">
      <alignment horizontal="center" vertical="center"/>
    </xf>
    <xf numFmtId="0" fontId="7" fillId="3" borderId="19" xfId="0" applyFont="1" applyFill="1" applyBorder="1" applyAlignment="1">
      <alignment horizontal="center" vertical="center" wrapText="1"/>
    </xf>
    <xf numFmtId="9" fontId="8" fillId="5" borderId="19" xfId="0" applyNumberFormat="1"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18" xfId="0" applyFont="1" applyFill="1" applyBorder="1" applyAlignment="1">
      <alignment horizontal="center" vertical="center"/>
    </xf>
    <xf numFmtId="0" fontId="7" fillId="2" borderId="19" xfId="0" applyFont="1" applyFill="1" applyBorder="1" applyAlignment="1">
      <alignment horizontal="center" vertical="center" wrapText="1"/>
    </xf>
    <xf numFmtId="0" fontId="8" fillId="2" borderId="19" xfId="0" applyFont="1" applyFill="1" applyBorder="1" applyAlignment="1">
      <alignment horizontal="justify" vertical="center" wrapText="1"/>
    </xf>
    <xf numFmtId="0" fontId="8" fillId="2" borderId="19" xfId="0" applyFont="1" applyFill="1" applyBorder="1" applyAlignment="1">
      <alignment horizontal="left" vertical="center" wrapText="1"/>
    </xf>
    <xf numFmtId="0" fontId="8" fillId="0" borderId="19" xfId="0" applyFont="1" applyBorder="1" applyAlignment="1">
      <alignment horizontal="justify" vertical="center" wrapText="1"/>
    </xf>
    <xf numFmtId="0" fontId="5" fillId="2" borderId="20" xfId="0" applyFont="1" applyFill="1" applyBorder="1" applyAlignment="1">
      <alignment horizontal="center" vertical="center" wrapText="1"/>
    </xf>
    <xf numFmtId="0" fontId="5" fillId="2" borderId="20" xfId="0" applyFont="1" applyFill="1" applyBorder="1" applyAlignment="1">
      <alignment horizontal="center" vertical="center"/>
    </xf>
    <xf numFmtId="0" fontId="7" fillId="2" borderId="21" xfId="0" applyFont="1" applyFill="1" applyBorder="1" applyAlignment="1">
      <alignment horizontal="center" vertical="center" wrapText="1"/>
    </xf>
    <xf numFmtId="0" fontId="8" fillId="0" borderId="2" xfId="0" applyFont="1" applyBorder="1" applyAlignment="1">
      <alignment horizontal="center" vertical="center" wrapText="1"/>
    </xf>
    <xf numFmtId="9" fontId="5" fillId="5" borderId="1" xfId="0" applyNumberFormat="1" applyFont="1" applyFill="1" applyBorder="1" applyAlignment="1">
      <alignment horizontal="center" vertical="center"/>
    </xf>
    <xf numFmtId="9" fontId="5" fillId="4" borderId="18" xfId="0" applyNumberFormat="1" applyFont="1" applyFill="1" applyBorder="1" applyAlignment="1">
      <alignment horizontal="center" vertical="center"/>
    </xf>
    <xf numFmtId="9" fontId="5" fillId="6" borderId="1" xfId="0" applyNumberFormat="1" applyFont="1" applyFill="1" applyBorder="1" applyAlignment="1">
      <alignment horizontal="center" vertical="center"/>
    </xf>
    <xf numFmtId="9" fontId="5" fillId="6" borderId="18" xfId="0" applyNumberFormat="1" applyFont="1" applyFill="1" applyBorder="1" applyAlignment="1">
      <alignment horizontal="center" vertical="center"/>
    </xf>
    <xf numFmtId="9" fontId="5" fillId="5" borderId="18" xfId="0" applyNumberFormat="1" applyFont="1" applyFill="1" applyBorder="1" applyAlignment="1">
      <alignment horizontal="center" vertical="center"/>
    </xf>
    <xf numFmtId="9" fontId="8" fillId="6" borderId="1" xfId="0" applyNumberFormat="1" applyFont="1" applyFill="1" applyBorder="1" applyAlignment="1">
      <alignment vertical="center" wrapText="1"/>
    </xf>
    <xf numFmtId="9" fontId="5" fillId="5" borderId="19" xfId="0" applyNumberFormat="1" applyFont="1" applyFill="1" applyBorder="1" applyAlignment="1">
      <alignment horizontal="center" vertical="center"/>
    </xf>
    <xf numFmtId="9" fontId="8" fillId="4" borderId="21" xfId="0" applyNumberFormat="1" applyFont="1" applyFill="1" applyBorder="1" applyAlignment="1">
      <alignment horizontal="center" vertical="center" wrapText="1"/>
    </xf>
    <xf numFmtId="0" fontId="4" fillId="3" borderId="15" xfId="0" applyFont="1" applyFill="1" applyBorder="1" applyAlignment="1">
      <alignment horizontal="center" vertical="center" wrapText="1"/>
    </xf>
    <xf numFmtId="0" fontId="3" fillId="0" borderId="15" xfId="0" applyFont="1" applyBorder="1" applyAlignment="1">
      <alignment horizontal="center" vertical="center"/>
    </xf>
    <xf numFmtId="0" fontId="4" fillId="3" borderId="18" xfId="0" applyFont="1" applyFill="1" applyBorder="1" applyAlignment="1">
      <alignment horizontal="center" vertical="center" wrapText="1"/>
    </xf>
    <xf numFmtId="0" fontId="4" fillId="3" borderId="18" xfId="0" applyFont="1" applyFill="1" applyBorder="1" applyAlignment="1">
      <alignment vertical="center" wrapText="1"/>
    </xf>
    <xf numFmtId="0" fontId="4" fillId="3" borderId="20" xfId="0" applyFont="1" applyFill="1" applyBorder="1" applyAlignment="1">
      <alignment horizontal="center" vertical="center" wrapText="1"/>
    </xf>
    <xf numFmtId="0" fontId="3" fillId="0" borderId="20" xfId="0" applyFont="1" applyBorder="1" applyAlignment="1">
      <alignment horizontal="center" vertical="center"/>
    </xf>
    <xf numFmtId="0" fontId="2" fillId="0" borderId="2" xfId="0" applyFont="1" applyBorder="1" applyAlignment="1">
      <alignment horizontal="center" vertical="center" wrapText="1"/>
    </xf>
    <xf numFmtId="0" fontId="1" fillId="0" borderId="0" xfId="0" applyFont="1" applyAlignment="1">
      <alignment horizontal="center" vertical="center" wrapText="1"/>
    </xf>
    <xf numFmtId="0" fontId="3" fillId="0" borderId="26" xfId="0" applyFont="1" applyBorder="1" applyAlignment="1">
      <alignment horizontal="center" vertical="center"/>
    </xf>
    <xf numFmtId="0" fontId="3" fillId="2" borderId="15" xfId="0" applyFont="1" applyFill="1" applyBorder="1" applyAlignment="1">
      <alignment horizontal="center" vertical="center"/>
    </xf>
    <xf numFmtId="0" fontId="3" fillId="3" borderId="27"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0" borderId="28" xfId="0" applyFont="1" applyBorder="1" applyAlignment="1">
      <alignment horizontal="center" vertical="center"/>
    </xf>
    <xf numFmtId="0" fontId="2" fillId="0" borderId="29" xfId="0" applyFont="1" applyBorder="1" applyAlignment="1">
      <alignment horizontal="center" vertical="center" wrapText="1"/>
    </xf>
    <xf numFmtId="0" fontId="3" fillId="3" borderId="18" xfId="0" applyFont="1" applyFill="1" applyBorder="1" applyAlignment="1">
      <alignment vertical="center" wrapText="1"/>
    </xf>
    <xf numFmtId="0" fontId="3" fillId="3" borderId="20" xfId="0" applyFont="1" applyFill="1" applyBorder="1" applyAlignment="1">
      <alignment horizontal="center"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3" fillId="3" borderId="28" xfId="0" applyFont="1" applyFill="1" applyBorder="1" applyAlignment="1">
      <alignment horizontal="center" vertical="center" wrapText="1"/>
    </xf>
    <xf numFmtId="0" fontId="2" fillId="0" borderId="32" xfId="0" applyFont="1" applyBorder="1" applyAlignment="1">
      <alignment horizontal="center" vertical="center" wrapText="1"/>
    </xf>
    <xf numFmtId="0" fontId="2" fillId="0" borderId="33" xfId="0" applyFont="1" applyBorder="1" applyAlignment="1">
      <alignment horizontal="center" vertical="center" wrapText="1"/>
    </xf>
    <xf numFmtId="0" fontId="2" fillId="2" borderId="7" xfId="0" applyFont="1" applyFill="1" applyBorder="1" applyAlignment="1">
      <alignment horizontal="center" vertical="center" wrapText="1"/>
    </xf>
    <xf numFmtId="0" fontId="2" fillId="2" borderId="30" xfId="0" applyFont="1" applyFill="1" applyBorder="1" applyAlignment="1">
      <alignment horizontal="center" vertical="center" wrapText="1"/>
    </xf>
    <xf numFmtId="9" fontId="0" fillId="0" borderId="7" xfId="0" applyNumberFormat="1" applyBorder="1" applyAlignment="1">
      <alignment horizontal="center" vertical="center"/>
    </xf>
    <xf numFmtId="9" fontId="0" fillId="0" borderId="0" xfId="0" applyNumberFormat="1" applyAlignment="1">
      <alignment horizontal="center" vertical="center"/>
    </xf>
    <xf numFmtId="9" fontId="0" fillId="0" borderId="8" xfId="0" applyNumberFormat="1" applyBorder="1" applyAlignment="1">
      <alignment horizontal="center" vertical="center"/>
    </xf>
    <xf numFmtId="9" fontId="0" fillId="0" borderId="10" xfId="0" applyNumberFormat="1" applyBorder="1" applyAlignment="1">
      <alignment horizontal="center" vertical="center"/>
    </xf>
    <xf numFmtId="9" fontId="0" fillId="5" borderId="0" xfId="0" applyNumberFormat="1" applyFill="1" applyAlignment="1">
      <alignment horizontal="center" vertical="center"/>
    </xf>
    <xf numFmtId="9" fontId="0" fillId="0" borderId="12" xfId="0" applyNumberFormat="1" applyBorder="1" applyAlignment="1">
      <alignment horizontal="center" vertical="center"/>
    </xf>
    <xf numFmtId="9" fontId="0" fillId="0" borderId="13" xfId="0" applyNumberFormat="1" applyBorder="1" applyAlignment="1">
      <alignment horizontal="center" vertical="center"/>
    </xf>
    <xf numFmtId="0" fontId="9" fillId="7" borderId="4" xfId="0" applyFont="1" applyFill="1" applyBorder="1" applyAlignment="1">
      <alignment horizontal="center" vertical="center"/>
    </xf>
    <xf numFmtId="0" fontId="9" fillId="7" borderId="4" xfId="0" applyFont="1" applyFill="1" applyBorder="1" applyAlignment="1">
      <alignment horizontal="center" vertical="center" wrapText="1"/>
    </xf>
    <xf numFmtId="0" fontId="9" fillId="7" borderId="3" xfId="0" applyFont="1" applyFill="1" applyBorder="1" applyAlignment="1">
      <alignment horizontal="center" vertical="center"/>
    </xf>
    <xf numFmtId="0" fontId="6" fillId="7" borderId="8" xfId="0" applyFont="1" applyFill="1" applyBorder="1" applyAlignment="1">
      <alignment horizontal="center" vertical="center" wrapText="1"/>
    </xf>
    <xf numFmtId="0" fontId="6" fillId="7" borderId="9" xfId="0" applyFont="1" applyFill="1" applyBorder="1" applyAlignment="1">
      <alignment horizontal="center" vertical="center" wrapText="1"/>
    </xf>
    <xf numFmtId="9" fontId="5" fillId="6" borderId="15" xfId="0" applyNumberFormat="1" applyFont="1" applyFill="1" applyBorder="1" applyAlignment="1">
      <alignment horizontal="center" vertical="center"/>
    </xf>
    <xf numFmtId="9" fontId="5" fillId="6" borderId="16" xfId="0" applyNumberFormat="1" applyFont="1" applyFill="1" applyBorder="1" applyAlignment="1">
      <alignment horizontal="center" vertical="center"/>
    </xf>
    <xf numFmtId="9" fontId="5" fillId="0" borderId="16" xfId="0" applyNumberFormat="1" applyFont="1" applyBorder="1" applyAlignment="1">
      <alignment horizontal="center" vertical="center"/>
    </xf>
    <xf numFmtId="9" fontId="8" fillId="0" borderId="17" xfId="0" applyNumberFormat="1" applyFont="1" applyBorder="1" applyAlignment="1">
      <alignment horizontal="center" vertical="center" wrapText="1"/>
    </xf>
    <xf numFmtId="9" fontId="5" fillId="6" borderId="19" xfId="0" applyNumberFormat="1" applyFont="1" applyFill="1" applyBorder="1" applyAlignment="1">
      <alignment horizontal="center" vertical="center"/>
    </xf>
    <xf numFmtId="9" fontId="5" fillId="4" borderId="20" xfId="0" applyNumberFormat="1" applyFont="1" applyFill="1" applyBorder="1" applyAlignment="1">
      <alignment horizontal="center" vertical="center"/>
    </xf>
    <xf numFmtId="9" fontId="5" fillId="5" borderId="20" xfId="0" applyNumberFormat="1" applyFont="1" applyFill="1" applyBorder="1" applyAlignment="1">
      <alignment horizontal="center" vertical="center"/>
    </xf>
    <xf numFmtId="0" fontId="8"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9" fillId="7" borderId="7" xfId="0" applyFont="1" applyFill="1" applyBorder="1" applyAlignment="1">
      <alignment horizontal="center" vertical="center"/>
    </xf>
    <xf numFmtId="0" fontId="9" fillId="7" borderId="7" xfId="0" applyFont="1" applyFill="1" applyBorder="1" applyAlignment="1">
      <alignment horizontal="center" vertical="center" wrapText="1"/>
    </xf>
    <xf numFmtId="0" fontId="9" fillId="7" borderId="25" xfId="0" applyFont="1" applyFill="1" applyBorder="1" applyAlignment="1">
      <alignment horizontal="center" vertical="center"/>
    </xf>
    <xf numFmtId="9" fontId="0" fillId="6" borderId="16" xfId="0" applyNumberFormat="1" applyFill="1" applyBorder="1" applyAlignment="1">
      <alignment horizontal="center" vertical="center"/>
    </xf>
    <xf numFmtId="9" fontId="0" fillId="6" borderId="17" xfId="0" applyNumberFormat="1" applyFill="1" applyBorder="1" applyAlignment="1">
      <alignment horizontal="center" vertical="center"/>
    </xf>
    <xf numFmtId="9" fontId="0" fillId="6" borderId="19" xfId="0" applyNumberFormat="1" applyFill="1" applyBorder="1" applyAlignment="1">
      <alignment horizontal="center" vertical="center"/>
    </xf>
    <xf numFmtId="9" fontId="0" fillId="5" borderId="19" xfId="0" applyNumberFormat="1" applyFill="1" applyBorder="1" applyAlignment="1">
      <alignment horizontal="center" vertical="center"/>
    </xf>
    <xf numFmtId="9" fontId="0" fillId="5" borderId="13" xfId="0" applyNumberFormat="1" applyFill="1" applyBorder="1" applyAlignment="1">
      <alignment horizontal="center" vertical="center"/>
    </xf>
    <xf numFmtId="9" fontId="0" fillId="6" borderId="14" xfId="0" applyNumberFormat="1" applyFill="1" applyBorder="1" applyAlignment="1">
      <alignment horizontal="center" vertical="center"/>
    </xf>
    <xf numFmtId="0" fontId="0" fillId="5" borderId="18" xfId="0" applyFill="1" applyBorder="1" applyAlignment="1">
      <alignment horizontal="center" vertical="center" wrapText="1"/>
    </xf>
    <xf numFmtId="0" fontId="0" fillId="5" borderId="1" xfId="0"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0" fillId="5" borderId="21" xfId="0" applyFill="1" applyBorder="1" applyAlignment="1">
      <alignment horizontal="center" vertical="center" wrapText="1"/>
    </xf>
    <xf numFmtId="0" fontId="8" fillId="6" borderId="16" xfId="0" applyFont="1" applyFill="1" applyBorder="1" applyAlignment="1">
      <alignment horizontal="center" vertical="center" wrapText="1"/>
    </xf>
    <xf numFmtId="0" fontId="8" fillId="6" borderId="1" xfId="0" applyFont="1" applyFill="1" applyBorder="1" applyAlignment="1">
      <alignment horizontal="center" vertical="center" wrapText="1"/>
    </xf>
    <xf numFmtId="9" fontId="0" fillId="6" borderId="0" xfId="0" applyNumberFormat="1" applyFill="1" applyAlignment="1">
      <alignment horizontal="center" vertical="center"/>
    </xf>
    <xf numFmtId="0" fontId="9" fillId="8" borderId="4" xfId="0" applyFont="1" applyFill="1" applyBorder="1" applyAlignment="1">
      <alignment horizontal="center" vertical="center"/>
    </xf>
    <xf numFmtId="0" fontId="9" fillId="8" borderId="4" xfId="0" applyFont="1" applyFill="1" applyBorder="1" applyAlignment="1">
      <alignment horizontal="center" vertical="center" wrapText="1"/>
    </xf>
    <xf numFmtId="0" fontId="9" fillId="8" borderId="3" xfId="0" applyFont="1" applyFill="1" applyBorder="1" applyAlignment="1">
      <alignment horizontal="center" vertical="center"/>
    </xf>
    <xf numFmtId="9" fontId="0" fillId="6" borderId="9" xfId="0" applyNumberFormat="1" applyFill="1" applyBorder="1" applyAlignment="1">
      <alignment horizontal="center" vertical="center"/>
    </xf>
    <xf numFmtId="9" fontId="0" fillId="6" borderId="11" xfId="0" applyNumberFormat="1" applyFill="1" applyBorder="1" applyAlignment="1">
      <alignment horizontal="center" vertical="center"/>
    </xf>
    <xf numFmtId="9" fontId="0" fillId="5" borderId="11" xfId="0" applyNumberFormat="1" applyFill="1" applyBorder="1" applyAlignment="1">
      <alignment horizontal="center" vertical="center"/>
    </xf>
    <xf numFmtId="9" fontId="0" fillId="5" borderId="14" xfId="0" applyNumberFormat="1" applyFill="1" applyBorder="1" applyAlignment="1">
      <alignment horizontal="center" vertical="center"/>
    </xf>
    <xf numFmtId="9" fontId="0" fillId="6" borderId="8" xfId="0" applyNumberFormat="1" applyFill="1" applyBorder="1" applyAlignment="1">
      <alignment horizontal="center" vertical="center"/>
    </xf>
    <xf numFmtId="0" fontId="0" fillId="5" borderId="11" xfId="0" applyFill="1" applyBorder="1" applyAlignment="1">
      <alignment horizontal="center" vertical="center"/>
    </xf>
    <xf numFmtId="0" fontId="0" fillId="6" borderId="10" xfId="0" applyFill="1" applyBorder="1" applyAlignment="1">
      <alignment horizontal="center" vertical="center"/>
    </xf>
    <xf numFmtId="0" fontId="0" fillId="6" borderId="0" xfId="0" applyFill="1" applyAlignment="1">
      <alignment horizontal="center" vertical="center"/>
    </xf>
    <xf numFmtId="9" fontId="0" fillId="6" borderId="13" xfId="0" applyNumberFormat="1" applyFill="1" applyBorder="1" applyAlignment="1">
      <alignment horizontal="center" vertical="center"/>
    </xf>
    <xf numFmtId="0" fontId="8" fillId="0" borderId="27" xfId="0" applyFont="1" applyBorder="1" applyAlignment="1">
      <alignment horizontal="center" vertical="center" wrapText="1"/>
    </xf>
    <xf numFmtId="9" fontId="0" fillId="5" borderId="15" xfId="0" applyNumberFormat="1" applyFill="1" applyBorder="1" applyAlignment="1">
      <alignment horizontal="center" vertical="center"/>
    </xf>
    <xf numFmtId="9" fontId="0" fillId="5" borderId="18" xfId="0" applyNumberFormat="1" applyFill="1" applyBorder="1" applyAlignment="1">
      <alignment horizontal="center" vertical="center"/>
    </xf>
    <xf numFmtId="0" fontId="0" fillId="0" borderId="18" xfId="0" applyBorder="1" applyAlignment="1">
      <alignment vertical="center"/>
    </xf>
    <xf numFmtId="0" fontId="0" fillId="0" borderId="19" xfId="0" applyBorder="1" applyAlignment="1">
      <alignment horizontal="center" vertical="center"/>
    </xf>
    <xf numFmtId="0" fontId="0" fillId="0" borderId="20" xfId="0" applyBorder="1" applyAlignment="1">
      <alignment vertical="center"/>
    </xf>
    <xf numFmtId="0" fontId="0" fillId="0" borderId="21" xfId="0" applyBorder="1" applyAlignment="1">
      <alignment horizontal="center" vertical="center"/>
    </xf>
    <xf numFmtId="0" fontId="0" fillId="0" borderId="28" xfId="0" applyBorder="1" applyAlignment="1">
      <alignment vertical="center"/>
    </xf>
    <xf numFmtId="0" fontId="0" fillId="0" borderId="42" xfId="0" applyBorder="1" applyAlignment="1">
      <alignment horizontal="center" vertical="center"/>
    </xf>
    <xf numFmtId="0" fontId="11" fillId="0" borderId="4" xfId="0" applyFont="1" applyBorder="1" applyAlignment="1">
      <alignment vertical="center" wrapText="1"/>
    </xf>
    <xf numFmtId="0" fontId="11" fillId="0" borderId="3" xfId="0" applyFont="1" applyBorder="1" applyAlignment="1">
      <alignment horizontal="center" vertical="center"/>
    </xf>
    <xf numFmtId="0" fontId="2" fillId="0" borderId="43" xfId="0" applyFont="1" applyBorder="1" applyAlignment="1">
      <alignment horizontal="center" vertical="center" wrapText="1"/>
    </xf>
    <xf numFmtId="0" fontId="12" fillId="9" borderId="4" xfId="0" applyFont="1" applyFill="1" applyBorder="1" applyAlignment="1">
      <alignment horizontal="center" vertical="center"/>
    </xf>
    <xf numFmtId="0" fontId="12" fillId="9" borderId="4" xfId="0" applyFont="1" applyFill="1" applyBorder="1" applyAlignment="1">
      <alignment horizontal="center" vertical="center" wrapText="1"/>
    </xf>
    <xf numFmtId="0" fontId="12" fillId="9" borderId="3" xfId="0" applyFont="1" applyFill="1" applyBorder="1" applyAlignment="1">
      <alignment horizontal="center" vertical="center"/>
    </xf>
    <xf numFmtId="0" fontId="12" fillId="9" borderId="44" xfId="0" applyFont="1" applyFill="1" applyBorder="1" applyAlignment="1">
      <alignment horizontal="center" vertical="center" wrapText="1"/>
    </xf>
    <xf numFmtId="0" fontId="12" fillId="9" borderId="45" xfId="0" applyFont="1" applyFill="1" applyBorder="1" applyAlignment="1">
      <alignment horizontal="center" vertical="center" wrapText="1"/>
    </xf>
    <xf numFmtId="0" fontId="12" fillId="9" borderId="8" xfId="0" applyFont="1" applyFill="1" applyBorder="1" applyAlignment="1">
      <alignment horizontal="center" vertical="center" wrapText="1"/>
    </xf>
    <xf numFmtId="0" fontId="12" fillId="9" borderId="9" xfId="0" applyFont="1" applyFill="1" applyBorder="1" applyAlignment="1">
      <alignment horizontal="center" vertical="center" wrapText="1"/>
    </xf>
    <xf numFmtId="0" fontId="3" fillId="2" borderId="46" xfId="0" applyFont="1" applyFill="1" applyBorder="1" applyAlignment="1">
      <alignment horizontal="center" vertical="center" wrapText="1"/>
    </xf>
    <xf numFmtId="0" fontId="3" fillId="2" borderId="28" xfId="0" applyFont="1" applyFill="1" applyBorder="1" applyAlignment="1">
      <alignment horizontal="center" vertical="center"/>
    </xf>
    <xf numFmtId="0" fontId="10" fillId="2" borderId="43" xfId="0" applyFont="1" applyFill="1" applyBorder="1" applyAlignment="1">
      <alignment horizontal="center" vertical="center" wrapText="1"/>
    </xf>
    <xf numFmtId="0" fontId="8" fillId="0" borderId="46" xfId="0" applyFont="1" applyBorder="1" applyAlignment="1">
      <alignment horizontal="center" vertical="center" wrapText="1"/>
    </xf>
    <xf numFmtId="0" fontId="12" fillId="9" borderId="7" xfId="0" applyFont="1" applyFill="1" applyBorder="1" applyAlignment="1">
      <alignment horizontal="center" vertical="center" wrapText="1"/>
    </xf>
    <xf numFmtId="9" fontId="0" fillId="5" borderId="10" xfId="0" applyNumberFormat="1" applyFill="1" applyBorder="1" applyAlignment="1">
      <alignment horizontal="center" vertical="center" wrapText="1"/>
    </xf>
    <xf numFmtId="9" fontId="0" fillId="5" borderId="0" xfId="0" applyNumberFormat="1" applyFill="1" applyAlignment="1">
      <alignment horizontal="center" vertical="center" wrapText="1"/>
    </xf>
    <xf numFmtId="0" fontId="11" fillId="0" borderId="4" xfId="0" applyFont="1" applyBorder="1" applyAlignment="1">
      <alignment horizontal="left" vertical="center" wrapText="1"/>
    </xf>
    <xf numFmtId="0" fontId="0" fillId="0" borderId="28" xfId="0" applyBorder="1" applyAlignment="1">
      <alignment horizontal="left" vertical="center"/>
    </xf>
    <xf numFmtId="0" fontId="0" fillId="0" borderId="18" xfId="0" applyBorder="1" applyAlignment="1">
      <alignment horizontal="left" vertical="center"/>
    </xf>
    <xf numFmtId="0" fontId="7" fillId="0" borderId="22" xfId="0" applyFont="1" applyBorder="1" applyAlignment="1">
      <alignment horizontal="center" vertical="center" wrapText="1"/>
    </xf>
    <xf numFmtId="0" fontId="7" fillId="0" borderId="5" xfId="0" applyFont="1" applyBorder="1" applyAlignment="1">
      <alignment horizontal="center" vertical="center" wrapText="1"/>
    </xf>
    <xf numFmtId="0" fontId="8" fillId="0" borderId="22" xfId="0" applyFont="1" applyBorder="1" applyAlignment="1">
      <alignment horizontal="justify" vertical="center" wrapText="1"/>
    </xf>
    <xf numFmtId="9" fontId="8" fillId="5" borderId="1" xfId="0" applyNumberFormat="1" applyFont="1" applyFill="1" applyBorder="1" applyAlignment="1">
      <alignment horizontal="center" vertical="center" wrapText="1"/>
    </xf>
    <xf numFmtId="9" fontId="5" fillId="5" borderId="10" xfId="0" applyNumberFormat="1" applyFont="1" applyFill="1" applyBorder="1" applyAlignment="1">
      <alignment horizontal="center" vertical="center"/>
    </xf>
    <xf numFmtId="9" fontId="5" fillId="6" borderId="0" xfId="0" applyNumberFormat="1" applyFont="1" applyFill="1" applyAlignment="1">
      <alignment horizontal="center" vertical="center"/>
    </xf>
    <xf numFmtId="9" fontId="5" fillId="5" borderId="0" xfId="0" applyNumberFormat="1" applyFont="1" applyFill="1" applyAlignment="1">
      <alignment horizontal="center" vertical="center"/>
    </xf>
    <xf numFmtId="9" fontId="8" fillId="5" borderId="27" xfId="0" applyNumberFormat="1" applyFont="1" applyFill="1" applyBorder="1" applyAlignment="1">
      <alignment horizontal="center" vertical="center" wrapText="1"/>
    </xf>
    <xf numFmtId="9" fontId="5" fillId="6" borderId="11" xfId="0" applyNumberFormat="1" applyFont="1" applyFill="1" applyBorder="1" applyAlignment="1">
      <alignment horizontal="center" vertical="center"/>
    </xf>
    <xf numFmtId="9" fontId="5" fillId="6" borderId="10" xfId="0" applyNumberFormat="1" applyFont="1" applyFill="1" applyBorder="1" applyAlignment="1">
      <alignment horizontal="center" vertical="center"/>
    </xf>
    <xf numFmtId="9" fontId="8" fillId="6" borderId="16" xfId="0" applyNumberFormat="1" applyFont="1" applyFill="1" applyBorder="1" applyAlignment="1">
      <alignment horizontal="center" vertical="center" wrapText="1"/>
    </xf>
    <xf numFmtId="9" fontId="8" fillId="5" borderId="34" xfId="0" applyNumberFormat="1" applyFont="1" applyFill="1" applyBorder="1" applyAlignment="1">
      <alignment horizontal="center" vertical="center" wrapText="1"/>
    </xf>
    <xf numFmtId="9" fontId="5" fillId="3" borderId="27" xfId="0" applyNumberFormat="1" applyFont="1" applyFill="1" applyBorder="1" applyAlignment="1">
      <alignment horizontal="center" vertical="center" wrapText="1"/>
    </xf>
    <xf numFmtId="9" fontId="5" fillId="6" borderId="20" xfId="0" applyNumberFormat="1" applyFont="1" applyFill="1" applyBorder="1" applyAlignment="1">
      <alignment horizontal="center" vertical="center"/>
    </xf>
    <xf numFmtId="9" fontId="5" fillId="6" borderId="48" xfId="0" applyNumberFormat="1" applyFont="1" applyFill="1" applyBorder="1" applyAlignment="1">
      <alignment horizontal="center" vertical="center"/>
    </xf>
    <xf numFmtId="0" fontId="5" fillId="0" borderId="28" xfId="0" applyFont="1" applyBorder="1" applyAlignment="1">
      <alignment horizontal="center" vertical="center"/>
    </xf>
    <xf numFmtId="0" fontId="7" fillId="0" borderId="43" xfId="0" applyFont="1" applyBorder="1" applyAlignment="1">
      <alignment horizontal="center" vertical="center" wrapText="1"/>
    </xf>
    <xf numFmtId="9" fontId="5" fillId="5" borderId="23" xfId="0" applyNumberFormat="1" applyFont="1" applyFill="1" applyBorder="1" applyAlignment="1">
      <alignment horizontal="center" vertical="center"/>
    </xf>
    <xf numFmtId="9" fontId="8" fillId="5" borderId="11" xfId="0" applyNumberFormat="1" applyFont="1" applyFill="1" applyBorder="1" applyAlignment="1">
      <alignment horizontal="center" vertical="center" wrapText="1"/>
    </xf>
    <xf numFmtId="0" fontId="5" fillId="0" borderId="24" xfId="0" applyFont="1" applyBorder="1" applyAlignment="1">
      <alignment horizontal="center" vertical="center"/>
    </xf>
    <xf numFmtId="0" fontId="5" fillId="3" borderId="28" xfId="0" applyFont="1" applyFill="1" applyBorder="1" applyAlignment="1">
      <alignment horizontal="center" vertical="center" wrapText="1"/>
    </xf>
    <xf numFmtId="0" fontId="5" fillId="0" borderId="26" xfId="0" applyFont="1" applyBorder="1" applyAlignment="1">
      <alignment horizontal="center" vertical="center"/>
    </xf>
    <xf numFmtId="0" fontId="5" fillId="3" borderId="26" xfId="0" applyFont="1" applyFill="1" applyBorder="1" applyAlignment="1">
      <alignment horizontal="center" vertical="center" wrapText="1"/>
    </xf>
    <xf numFmtId="9" fontId="8" fillId="6" borderId="27" xfId="0" applyNumberFormat="1" applyFont="1" applyFill="1" applyBorder="1" applyAlignment="1">
      <alignment horizontal="center" vertical="center" wrapText="1"/>
    </xf>
    <xf numFmtId="9" fontId="5" fillId="6" borderId="51" xfId="0" applyNumberFormat="1" applyFont="1" applyFill="1" applyBorder="1" applyAlignment="1">
      <alignment horizontal="center" vertical="center"/>
    </xf>
    <xf numFmtId="0" fontId="7" fillId="0" borderId="47" xfId="0" applyFont="1" applyBorder="1" applyAlignment="1">
      <alignment horizontal="center" vertical="center" wrapText="1"/>
    </xf>
    <xf numFmtId="9" fontId="5" fillId="5" borderId="52" xfId="0" applyNumberFormat="1" applyFont="1" applyFill="1" applyBorder="1" applyAlignment="1">
      <alignment horizontal="center" vertical="center"/>
    </xf>
    <xf numFmtId="9" fontId="5" fillId="6" borderId="46" xfId="0" applyNumberFormat="1" applyFont="1" applyFill="1" applyBorder="1" applyAlignment="1">
      <alignment horizontal="center" vertical="center"/>
    </xf>
    <xf numFmtId="9" fontId="5" fillId="5" borderId="46" xfId="0" applyNumberFormat="1" applyFont="1" applyFill="1" applyBorder="1" applyAlignment="1">
      <alignment horizontal="center" vertical="center"/>
    </xf>
    <xf numFmtId="9" fontId="5" fillId="5" borderId="42" xfId="0" applyNumberFormat="1" applyFont="1" applyFill="1" applyBorder="1" applyAlignment="1">
      <alignment horizontal="center" vertical="center"/>
    </xf>
    <xf numFmtId="9" fontId="5" fillId="3" borderId="49" xfId="0" applyNumberFormat="1" applyFont="1" applyFill="1" applyBorder="1" applyAlignment="1">
      <alignment horizontal="center" vertical="center" wrapText="1"/>
    </xf>
    <xf numFmtId="9" fontId="5" fillId="6" borderId="27" xfId="0" applyNumberFormat="1" applyFont="1" applyFill="1" applyBorder="1" applyAlignment="1">
      <alignment horizontal="center" vertical="center"/>
    </xf>
    <xf numFmtId="0" fontId="5" fillId="0" borderId="0" xfId="0" applyFont="1"/>
    <xf numFmtId="0" fontId="14" fillId="0" borderId="4" xfId="0" applyFont="1" applyBorder="1" applyAlignment="1">
      <alignment horizontal="center" vertical="center"/>
    </xf>
    <xf numFmtId="0" fontId="14" fillId="0" borderId="44" xfId="0" applyFont="1" applyBorder="1" applyAlignment="1">
      <alignment horizontal="center" vertical="center"/>
    </xf>
    <xf numFmtId="0" fontId="14" fillId="0" borderId="45" xfId="0" applyFont="1" applyBorder="1" applyAlignment="1">
      <alignment horizontal="center" vertical="center"/>
    </xf>
    <xf numFmtId="0" fontId="0" fillId="0" borderId="8" xfId="0" applyBorder="1" applyAlignment="1">
      <alignment horizontal="left" vertical="center" wrapText="1"/>
    </xf>
    <xf numFmtId="0" fontId="15" fillId="0" borderId="0" xfId="0" applyFont="1" applyAlignment="1">
      <alignment horizontal="left" vertical="center" wrapText="1"/>
    </xf>
    <xf numFmtId="0" fontId="0" fillId="0" borderId="0" xfId="0" applyAlignment="1">
      <alignment wrapText="1"/>
    </xf>
    <xf numFmtId="0" fontId="15" fillId="0" borderId="0" xfId="0" applyFont="1"/>
    <xf numFmtId="0" fontId="15" fillId="0" borderId="0" xfId="0" applyFont="1" applyAlignment="1">
      <alignment wrapText="1"/>
    </xf>
    <xf numFmtId="0" fontId="0" fillId="0" borderId="13" xfId="0" applyBorder="1"/>
    <xf numFmtId="0" fontId="0" fillId="0" borderId="25"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54" xfId="0" applyBorder="1"/>
    <xf numFmtId="0" fontId="0" fillId="0" borderId="55" xfId="0" applyBorder="1"/>
    <xf numFmtId="0" fontId="20" fillId="0" borderId="0" xfId="0" applyFont="1" applyAlignment="1">
      <alignment horizontal="left" vertical="center"/>
    </xf>
    <xf numFmtId="0" fontId="7" fillId="0" borderId="4" xfId="0" applyFont="1" applyBorder="1" applyAlignment="1">
      <alignment horizontal="center" vertical="center" wrapText="1"/>
    </xf>
    <xf numFmtId="9" fontId="5" fillId="6" borderId="44" xfId="0" applyNumberFormat="1" applyFont="1" applyFill="1" applyBorder="1" applyAlignment="1">
      <alignment horizontal="center" vertical="center"/>
    </xf>
    <xf numFmtId="9" fontId="8" fillId="5" borderId="56" xfId="0" applyNumberFormat="1" applyFont="1" applyFill="1" applyBorder="1" applyAlignment="1">
      <alignment horizontal="center" vertical="center" wrapText="1"/>
    </xf>
    <xf numFmtId="0" fontId="8" fillId="0" borderId="56" xfId="0" applyFont="1" applyBorder="1" applyAlignment="1">
      <alignment horizontal="center" vertical="center" wrapText="1"/>
    </xf>
    <xf numFmtId="9" fontId="5" fillId="6" borderId="45" xfId="0" applyNumberFormat="1" applyFont="1" applyFill="1" applyBorder="1" applyAlignment="1">
      <alignment horizontal="center" vertical="center"/>
    </xf>
    <xf numFmtId="0" fontId="5" fillId="3" borderId="57" xfId="0" applyFont="1" applyFill="1" applyBorder="1" applyAlignment="1">
      <alignment horizontal="center" vertical="center" wrapText="1"/>
    </xf>
    <xf numFmtId="0" fontId="5" fillId="0" borderId="57" xfId="0" applyFont="1" applyBorder="1" applyAlignment="1">
      <alignment horizontal="center" vertical="center"/>
    </xf>
    <xf numFmtId="0" fontId="7" fillId="0" borderId="3" xfId="0" applyFont="1" applyBorder="1" applyAlignment="1">
      <alignment horizontal="center" vertical="center" wrapText="1"/>
    </xf>
    <xf numFmtId="9" fontId="8" fillId="5" borderId="46" xfId="0" applyNumberFormat="1" applyFont="1" applyFill="1" applyBorder="1" applyAlignment="1">
      <alignment horizontal="center" vertical="center" wrapText="1"/>
    </xf>
    <xf numFmtId="9" fontId="8" fillId="6" borderId="46" xfId="0" applyNumberFormat="1" applyFont="1" applyFill="1" applyBorder="1" applyAlignment="1">
      <alignment horizontal="center" vertical="center" wrapText="1"/>
    </xf>
    <xf numFmtId="9" fontId="8" fillId="4" borderId="1" xfId="0" applyNumberFormat="1" applyFont="1" applyFill="1" applyBorder="1" applyAlignment="1">
      <alignment horizontal="center" vertical="center" wrapText="1"/>
    </xf>
    <xf numFmtId="9" fontId="5" fillId="5" borderId="50" xfId="0" applyNumberFormat="1" applyFont="1" applyFill="1" applyBorder="1" applyAlignment="1">
      <alignment horizontal="center" vertical="center"/>
    </xf>
    <xf numFmtId="0" fontId="7" fillId="0" borderId="0" xfId="0" applyFont="1" applyAlignment="1">
      <alignment horizontal="center" vertical="center" wrapText="1"/>
    </xf>
    <xf numFmtId="0" fontId="5" fillId="3" borderId="58" xfId="0" applyFont="1" applyFill="1" applyBorder="1" applyAlignment="1">
      <alignment horizontal="center" vertical="center" wrapText="1"/>
    </xf>
    <xf numFmtId="0" fontId="5" fillId="0" borderId="44" xfId="0" applyFont="1" applyBorder="1" applyAlignment="1">
      <alignment horizontal="center" vertical="center"/>
    </xf>
    <xf numFmtId="0" fontId="5" fillId="0" borderId="44" xfId="0" applyFont="1" applyBorder="1"/>
    <xf numFmtId="0" fontId="5" fillId="0" borderId="45" xfId="0" applyFont="1" applyBorder="1"/>
    <xf numFmtId="0" fontId="5" fillId="0" borderId="4" xfId="0" applyFont="1" applyBorder="1" applyAlignment="1">
      <alignment horizontal="center" vertical="center"/>
    </xf>
    <xf numFmtId="0" fontId="7" fillId="0" borderId="23"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50" xfId="0" applyFont="1" applyBorder="1" applyAlignment="1">
      <alignment horizontal="center" vertical="center" wrapText="1"/>
    </xf>
    <xf numFmtId="0" fontId="7" fillId="0" borderId="44" xfId="0" applyFont="1" applyBorder="1" applyAlignment="1">
      <alignment horizontal="center" vertical="center" wrapText="1"/>
    </xf>
    <xf numFmtId="0" fontId="7" fillId="0" borderId="52" xfId="0" applyFont="1" applyBorder="1" applyAlignment="1">
      <alignment horizontal="center" vertical="center" wrapText="1"/>
    </xf>
    <xf numFmtId="0" fontId="5" fillId="0" borderId="36" xfId="0" applyFont="1" applyBorder="1" applyAlignment="1">
      <alignment horizontal="center" vertical="center" wrapText="1"/>
    </xf>
    <xf numFmtId="0" fontId="7" fillId="0" borderId="60" xfId="0" applyFont="1" applyBorder="1" applyAlignment="1">
      <alignment horizontal="center" vertical="center" wrapText="1"/>
    </xf>
    <xf numFmtId="0" fontId="7" fillId="3" borderId="60" xfId="0" applyFont="1" applyFill="1" applyBorder="1" applyAlignment="1">
      <alignment horizontal="center" vertical="center" wrapText="1"/>
    </xf>
    <xf numFmtId="0" fontId="7" fillId="0" borderId="61" xfId="0" applyFont="1" applyBorder="1" applyAlignment="1">
      <alignment horizontal="center" vertical="center" wrapText="1"/>
    </xf>
    <xf numFmtId="0" fontId="8" fillId="0" borderId="60" xfId="0" applyFont="1" applyBorder="1" applyAlignment="1">
      <alignment horizontal="justify" vertical="center" wrapText="1"/>
    </xf>
    <xf numFmtId="0" fontId="7" fillId="0" borderId="62" xfId="0" applyFont="1" applyBorder="1" applyAlignment="1">
      <alignment horizontal="center" vertical="center" wrapText="1"/>
    </xf>
    <xf numFmtId="0" fontId="7" fillId="0" borderId="54" xfId="0" applyFont="1" applyBorder="1" applyAlignment="1">
      <alignment horizontal="center" vertical="center" wrapText="1"/>
    </xf>
    <xf numFmtId="0" fontId="7" fillId="0" borderId="55" xfId="0" applyFont="1" applyBorder="1" applyAlignment="1">
      <alignment horizontal="center" vertical="center" wrapText="1"/>
    </xf>
    <xf numFmtId="0" fontId="5" fillId="0" borderId="54" xfId="0" applyFont="1" applyBorder="1" applyAlignment="1">
      <alignment horizontal="center" vertical="center" wrapText="1"/>
    </xf>
    <xf numFmtId="0" fontId="12" fillId="9" borderId="44" xfId="0" applyFont="1" applyFill="1" applyBorder="1" applyAlignment="1">
      <alignment horizontal="center" vertical="center"/>
    </xf>
    <xf numFmtId="0" fontId="5" fillId="0" borderId="3" xfId="0" applyFont="1" applyBorder="1" applyAlignment="1">
      <alignment horizontal="center"/>
    </xf>
    <xf numFmtId="9" fontId="8" fillId="6" borderId="49" xfId="0" applyNumberFormat="1" applyFont="1" applyFill="1" applyBorder="1" applyAlignment="1">
      <alignment horizontal="center" vertical="center" wrapText="1"/>
    </xf>
    <xf numFmtId="9" fontId="5" fillId="5" borderId="27" xfId="0" applyNumberFormat="1" applyFont="1" applyFill="1" applyBorder="1" applyAlignment="1">
      <alignment horizontal="center" vertical="center"/>
    </xf>
    <xf numFmtId="9" fontId="5" fillId="5" borderId="51" xfId="0" applyNumberFormat="1" applyFont="1" applyFill="1" applyBorder="1" applyAlignment="1">
      <alignment horizontal="center" vertical="center"/>
    </xf>
    <xf numFmtId="9" fontId="8" fillId="6" borderId="34" xfId="0" applyNumberFormat="1" applyFont="1" applyFill="1" applyBorder="1" applyAlignment="1">
      <alignment horizontal="center" vertical="center" wrapText="1"/>
    </xf>
    <xf numFmtId="9" fontId="13" fillId="5" borderId="56" xfId="0" applyNumberFormat="1" applyFont="1" applyFill="1" applyBorder="1" applyAlignment="1">
      <alignment horizontal="center" vertical="center"/>
    </xf>
    <xf numFmtId="9" fontId="13" fillId="5" borderId="4" xfId="0" applyNumberFormat="1" applyFont="1" applyFill="1" applyBorder="1" applyAlignment="1">
      <alignment horizontal="center" vertical="center"/>
    </xf>
    <xf numFmtId="9" fontId="13" fillId="5" borderId="44" xfId="0" applyNumberFormat="1" applyFont="1" applyFill="1" applyBorder="1" applyAlignment="1">
      <alignment horizontal="center" vertical="center"/>
    </xf>
    <xf numFmtId="9" fontId="5" fillId="6" borderId="49" xfId="0" applyNumberFormat="1" applyFont="1" applyFill="1" applyBorder="1" applyAlignment="1">
      <alignment horizontal="center" vertical="center"/>
    </xf>
    <xf numFmtId="9" fontId="13" fillId="6" borderId="4" xfId="0" applyNumberFormat="1" applyFont="1" applyFill="1" applyBorder="1" applyAlignment="1">
      <alignment horizontal="center" vertical="center"/>
    </xf>
    <xf numFmtId="9" fontId="5" fillId="5" borderId="49" xfId="0" applyNumberFormat="1" applyFont="1" applyFill="1" applyBorder="1" applyAlignment="1">
      <alignment horizontal="center" vertical="center" wrapText="1"/>
    </xf>
    <xf numFmtId="9" fontId="8" fillId="6" borderId="56" xfId="0" applyNumberFormat="1" applyFont="1" applyFill="1" applyBorder="1" applyAlignment="1">
      <alignment horizontal="center" vertical="center" wrapText="1"/>
    </xf>
    <xf numFmtId="0" fontId="5" fillId="3" borderId="53" xfId="0" applyFont="1" applyFill="1" applyBorder="1" applyAlignment="1">
      <alignment horizontal="center" vertical="center" wrapText="1"/>
    </xf>
    <xf numFmtId="0" fontId="5" fillId="0" borderId="53" xfId="0" applyFont="1" applyBorder="1" applyAlignment="1">
      <alignment horizontal="center" vertical="center"/>
    </xf>
    <xf numFmtId="0" fontId="7" fillId="0" borderId="37" xfId="0" applyFont="1" applyBorder="1" applyAlignment="1">
      <alignment horizontal="center" vertical="center" wrapText="1"/>
    </xf>
    <xf numFmtId="9" fontId="5" fillId="5" borderId="44" xfId="0" applyNumberFormat="1" applyFont="1" applyFill="1" applyBorder="1" applyAlignment="1">
      <alignment horizontal="center" vertical="center"/>
    </xf>
    <xf numFmtId="9" fontId="5" fillId="6" borderId="4" xfId="0" applyNumberFormat="1" applyFont="1" applyFill="1" applyBorder="1" applyAlignment="1">
      <alignment horizontal="center" vertical="center"/>
    </xf>
    <xf numFmtId="0" fontId="7" fillId="0" borderId="0" xfId="0" applyFont="1"/>
    <xf numFmtId="9" fontId="7" fillId="4" borderId="2" xfId="0" applyNumberFormat="1" applyFont="1" applyFill="1" applyBorder="1" applyAlignment="1">
      <alignment horizontal="center" vertical="center" wrapText="1"/>
    </xf>
    <xf numFmtId="9" fontId="8" fillId="5" borderId="49" xfId="0" applyNumberFormat="1" applyFont="1" applyFill="1" applyBorder="1" applyAlignment="1">
      <alignment horizontal="center" vertical="center" wrapText="1"/>
    </xf>
    <xf numFmtId="0" fontId="8" fillId="0" borderId="49" xfId="0" applyFont="1" applyBorder="1" applyAlignment="1">
      <alignment horizontal="center" vertical="center" wrapText="1"/>
    </xf>
    <xf numFmtId="0" fontId="5" fillId="3" borderId="46" xfId="0" applyFont="1" applyFill="1" applyBorder="1" applyAlignment="1">
      <alignment horizontal="center" vertical="center" wrapText="1"/>
    </xf>
    <xf numFmtId="0" fontId="7" fillId="0" borderId="65" xfId="0" applyFont="1" applyBorder="1" applyAlignment="1">
      <alignment horizontal="center" vertical="center" wrapText="1"/>
    </xf>
    <xf numFmtId="0" fontId="7" fillId="0" borderId="66" xfId="0" applyFont="1" applyBorder="1" applyAlignment="1">
      <alignment horizontal="center" vertical="center" wrapText="1"/>
    </xf>
    <xf numFmtId="9" fontId="5" fillId="5" borderId="66" xfId="0" applyNumberFormat="1" applyFont="1" applyFill="1" applyBorder="1" applyAlignment="1">
      <alignment horizontal="center" vertical="center"/>
    </xf>
    <xf numFmtId="9" fontId="5" fillId="6" borderId="59" xfId="0" applyNumberFormat="1" applyFont="1" applyFill="1" applyBorder="1" applyAlignment="1">
      <alignment horizontal="center" vertical="center"/>
    </xf>
    <xf numFmtId="9" fontId="5" fillId="6" borderId="56" xfId="0" applyNumberFormat="1" applyFont="1" applyFill="1" applyBorder="1" applyAlignment="1">
      <alignment horizontal="center" vertical="center"/>
    </xf>
    <xf numFmtId="9" fontId="5" fillId="5" borderId="4" xfId="0" applyNumberFormat="1" applyFont="1" applyFill="1" applyBorder="1" applyAlignment="1">
      <alignment horizontal="center" vertical="center"/>
    </xf>
    <xf numFmtId="0" fontId="7" fillId="5" borderId="60" xfId="0" applyFont="1" applyFill="1" applyBorder="1" applyAlignment="1">
      <alignment horizontal="center" vertical="center" wrapText="1"/>
    </xf>
    <xf numFmtId="9" fontId="13" fillId="6" borderId="57" xfId="0" applyNumberFormat="1" applyFont="1" applyFill="1" applyBorder="1" applyAlignment="1">
      <alignment horizontal="center" vertical="center"/>
    </xf>
    <xf numFmtId="9" fontId="5" fillId="6" borderId="52" xfId="0" applyNumberFormat="1" applyFont="1" applyFill="1" applyBorder="1" applyAlignment="1">
      <alignment horizontal="center" vertical="center"/>
    </xf>
    <xf numFmtId="9" fontId="5" fillId="6" borderId="50" xfId="0" applyNumberFormat="1" applyFont="1" applyFill="1" applyBorder="1" applyAlignment="1">
      <alignment horizontal="center" vertical="center"/>
    </xf>
    <xf numFmtId="9" fontId="5" fillId="6" borderId="26" xfId="0" applyNumberFormat="1" applyFont="1" applyFill="1" applyBorder="1" applyAlignment="1">
      <alignment horizontal="center" vertical="center"/>
    </xf>
    <xf numFmtId="9" fontId="5" fillId="5" borderId="49" xfId="0" applyNumberFormat="1" applyFont="1" applyFill="1" applyBorder="1" applyAlignment="1">
      <alignment horizontal="center" vertical="center"/>
    </xf>
    <xf numFmtId="9" fontId="5" fillId="6" borderId="10" xfId="0" applyNumberFormat="1" applyFont="1" applyFill="1" applyBorder="1" applyAlignment="1">
      <alignment horizontal="center" vertical="center" wrapText="1"/>
    </xf>
    <xf numFmtId="9" fontId="5" fillId="5" borderId="57" xfId="0" applyNumberFormat="1" applyFont="1" applyFill="1" applyBorder="1" applyAlignment="1">
      <alignment horizontal="center" vertical="center"/>
    </xf>
    <xf numFmtId="9" fontId="5" fillId="5" borderId="56" xfId="0" applyNumberFormat="1" applyFont="1" applyFill="1" applyBorder="1" applyAlignment="1">
      <alignment horizontal="center" vertical="center"/>
    </xf>
    <xf numFmtId="9" fontId="5" fillId="5" borderId="59" xfId="0" applyNumberFormat="1" applyFont="1" applyFill="1" applyBorder="1" applyAlignment="1">
      <alignment horizontal="center" vertical="center"/>
    </xf>
    <xf numFmtId="0" fontId="7" fillId="0" borderId="10" xfId="0" applyFont="1" applyBorder="1" applyAlignment="1">
      <alignment horizontal="center" vertical="center" wrapText="1"/>
    </xf>
    <xf numFmtId="0" fontId="7" fillId="0" borderId="67" xfId="0" applyFont="1" applyBorder="1" applyAlignment="1">
      <alignment horizontal="center" vertical="center" wrapText="1"/>
    </xf>
    <xf numFmtId="9" fontId="5" fillId="5" borderId="34" xfId="0" applyNumberFormat="1" applyFont="1" applyFill="1" applyBorder="1" applyAlignment="1">
      <alignment horizontal="center" vertical="center"/>
    </xf>
    <xf numFmtId="9" fontId="5" fillId="6" borderId="34" xfId="0" applyNumberFormat="1" applyFont="1" applyFill="1" applyBorder="1" applyAlignment="1">
      <alignment horizontal="center" vertical="center"/>
    </xf>
    <xf numFmtId="0" fontId="5" fillId="3" borderId="68"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0" borderId="56" xfId="0" applyFont="1" applyBorder="1" applyAlignment="1">
      <alignment horizontal="center" vertical="center"/>
    </xf>
    <xf numFmtId="9" fontId="7" fillId="6" borderId="27" xfId="0" applyNumberFormat="1" applyFont="1" applyFill="1" applyBorder="1" applyAlignment="1">
      <alignment horizontal="center" vertical="center" wrapText="1"/>
    </xf>
    <xf numFmtId="9" fontId="5" fillId="5" borderId="45" xfId="0" applyNumberFormat="1" applyFont="1" applyFill="1" applyBorder="1" applyAlignment="1">
      <alignment horizontal="center" vertical="center"/>
    </xf>
    <xf numFmtId="0" fontId="7" fillId="5" borderId="5" xfId="0" applyFont="1" applyFill="1" applyBorder="1" applyAlignment="1">
      <alignment horizontal="center" vertical="center" wrapText="1"/>
    </xf>
    <xf numFmtId="9" fontId="8" fillId="6" borderId="17" xfId="0" applyNumberFormat="1" applyFont="1" applyFill="1" applyBorder="1" applyAlignment="1">
      <alignment horizontal="center" vertical="center" wrapText="1"/>
    </xf>
    <xf numFmtId="0" fontId="8" fillId="3" borderId="60" xfId="0" applyFont="1" applyFill="1" applyBorder="1" applyAlignment="1">
      <alignment horizontal="left" vertical="center" wrapText="1"/>
    </xf>
    <xf numFmtId="0" fontId="8" fillId="3" borderId="22" xfId="0" applyFont="1" applyFill="1" applyBorder="1" applyAlignment="1">
      <alignment horizontal="left" vertical="center" wrapText="1"/>
    </xf>
    <xf numFmtId="9" fontId="8" fillId="5" borderId="18" xfId="0" applyNumberFormat="1" applyFont="1" applyFill="1" applyBorder="1" applyAlignment="1">
      <alignment horizontal="center" vertical="center" wrapText="1"/>
    </xf>
    <xf numFmtId="9" fontId="5" fillId="4" borderId="45" xfId="0" applyNumberFormat="1" applyFont="1" applyFill="1" applyBorder="1" applyAlignment="1">
      <alignment horizontal="center" vertical="center"/>
    </xf>
    <xf numFmtId="0" fontId="8" fillId="5" borderId="56" xfId="0" applyFont="1" applyFill="1" applyBorder="1" applyAlignment="1">
      <alignment horizontal="center" vertical="center" wrapText="1"/>
    </xf>
    <xf numFmtId="0" fontId="5" fillId="6" borderId="44" xfId="0" applyFont="1" applyFill="1" applyBorder="1" applyAlignment="1">
      <alignment horizontal="center" vertical="center"/>
    </xf>
    <xf numFmtId="0" fontId="7" fillId="10" borderId="37" xfId="0" applyFont="1" applyFill="1" applyBorder="1" applyAlignment="1">
      <alignment horizontal="center" vertical="center" wrapText="1"/>
    </xf>
    <xf numFmtId="9" fontId="5" fillId="5" borderId="36" xfId="0" applyNumberFormat="1" applyFont="1" applyFill="1" applyBorder="1" applyAlignment="1">
      <alignment horizontal="center" vertical="center"/>
    </xf>
    <xf numFmtId="9" fontId="5" fillId="6" borderId="64" xfId="0" applyNumberFormat="1" applyFont="1" applyFill="1" applyBorder="1" applyAlignment="1">
      <alignment horizontal="center" vertical="center"/>
    </xf>
    <xf numFmtId="9" fontId="5" fillId="5" borderId="64" xfId="0" applyNumberFormat="1" applyFont="1" applyFill="1" applyBorder="1" applyAlignment="1">
      <alignment horizontal="center" vertical="center"/>
    </xf>
    <xf numFmtId="0" fontId="5" fillId="5" borderId="53" xfId="0" applyFont="1" applyFill="1" applyBorder="1" applyAlignment="1">
      <alignment horizontal="center" vertical="center" wrapText="1"/>
    </xf>
    <xf numFmtId="0" fontId="5" fillId="5" borderId="49" xfId="0" applyFont="1" applyFill="1" applyBorder="1" applyAlignment="1">
      <alignment horizontal="center" vertical="center" wrapText="1"/>
    </xf>
    <xf numFmtId="0" fontId="7" fillId="5" borderId="54" xfId="0" applyFont="1" applyFill="1" applyBorder="1" applyAlignment="1">
      <alignment horizontal="center" vertical="center" wrapText="1"/>
    </xf>
    <xf numFmtId="0" fontId="7" fillId="5" borderId="65"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10"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66" xfId="0" applyFont="1" applyFill="1" applyBorder="1" applyAlignment="1">
      <alignment horizontal="center" vertical="center" wrapText="1"/>
    </xf>
    <xf numFmtId="0" fontId="5" fillId="3" borderId="49" xfId="0" applyFont="1" applyFill="1" applyBorder="1" applyAlignment="1">
      <alignment horizontal="center" vertical="center" wrapText="1"/>
    </xf>
    <xf numFmtId="0" fontId="5" fillId="3" borderId="53" xfId="0" applyFont="1" applyFill="1" applyBorder="1" applyAlignment="1">
      <alignment horizontal="center" vertical="center"/>
    </xf>
    <xf numFmtId="0" fontId="8" fillId="3" borderId="10" xfId="0" applyFont="1" applyFill="1" applyBorder="1" applyAlignment="1">
      <alignment horizontal="center" vertical="center" wrapText="1"/>
    </xf>
    <xf numFmtId="0" fontId="8" fillId="3" borderId="54" xfId="0" applyFont="1" applyFill="1" applyBorder="1" applyAlignment="1">
      <alignment horizontal="center" vertical="center" wrapText="1"/>
    </xf>
    <xf numFmtId="0" fontId="8" fillId="3" borderId="0" xfId="0" applyFont="1" applyFill="1" applyAlignment="1">
      <alignment horizontal="center" vertical="center" wrapText="1"/>
    </xf>
    <xf numFmtId="9" fontId="5" fillId="4" borderId="70" xfId="0" applyNumberFormat="1" applyFont="1" applyFill="1" applyBorder="1" applyAlignment="1">
      <alignment horizontal="center" vertical="center"/>
    </xf>
    <xf numFmtId="0" fontId="7" fillId="4" borderId="44" xfId="0" applyFont="1" applyFill="1" applyBorder="1" applyAlignment="1">
      <alignment horizontal="center" vertical="center" wrapText="1"/>
    </xf>
    <xf numFmtId="0" fontId="5" fillId="0" borderId="57" xfId="0" applyFont="1" applyBorder="1" applyAlignment="1">
      <alignment horizontal="center" vertical="center" wrapText="1"/>
    </xf>
    <xf numFmtId="0" fontId="7" fillId="4" borderId="54" xfId="0" applyFont="1" applyFill="1" applyBorder="1" applyAlignment="1">
      <alignment horizontal="center" vertical="center" wrapText="1"/>
    </xf>
    <xf numFmtId="9" fontId="5" fillId="4" borderId="19" xfId="0" applyNumberFormat="1" applyFont="1" applyFill="1" applyBorder="1" applyAlignment="1">
      <alignment horizontal="center" vertical="center"/>
    </xf>
    <xf numFmtId="9" fontId="8" fillId="10" borderId="1" xfId="0" applyNumberFormat="1" applyFont="1" applyFill="1" applyBorder="1" applyAlignment="1">
      <alignment horizontal="center" vertical="center" wrapText="1"/>
    </xf>
    <xf numFmtId="0" fontId="7" fillId="3" borderId="44" xfId="0" applyFont="1" applyFill="1" applyBorder="1" applyAlignment="1">
      <alignment horizontal="center" vertical="center" wrapText="1"/>
    </xf>
    <xf numFmtId="0" fontId="5" fillId="3" borderId="55" xfId="0" applyFont="1" applyFill="1" applyBorder="1" applyAlignment="1">
      <alignment horizontal="center" vertical="center" wrapText="1"/>
    </xf>
    <xf numFmtId="0" fontId="5" fillId="3" borderId="14" xfId="0" applyFont="1" applyFill="1" applyBorder="1" applyAlignment="1">
      <alignment horizontal="center" vertical="center" wrapText="1"/>
    </xf>
    <xf numFmtId="9" fontId="8" fillId="10" borderId="19" xfId="0" applyNumberFormat="1" applyFont="1" applyFill="1" applyBorder="1" applyAlignment="1">
      <alignment horizontal="center" vertical="center" wrapText="1"/>
    </xf>
    <xf numFmtId="9" fontId="8" fillId="10" borderId="53" xfId="0" applyNumberFormat="1" applyFont="1" applyFill="1" applyBorder="1" applyAlignment="1">
      <alignment horizontal="center" vertical="center" wrapText="1"/>
    </xf>
    <xf numFmtId="9" fontId="5" fillId="10" borderId="18" xfId="0" applyNumberFormat="1" applyFont="1" applyFill="1" applyBorder="1" applyAlignment="1">
      <alignment horizontal="center" vertical="center"/>
    </xf>
    <xf numFmtId="9" fontId="8" fillId="5" borderId="44" xfId="0" applyNumberFormat="1" applyFont="1" applyFill="1" applyBorder="1" applyAlignment="1">
      <alignment vertical="center" wrapText="1"/>
    </xf>
    <xf numFmtId="9" fontId="8" fillId="0" borderId="56" xfId="0" applyNumberFormat="1" applyFont="1" applyBorder="1" applyAlignment="1">
      <alignment horizontal="center" vertical="center" wrapText="1"/>
    </xf>
    <xf numFmtId="0" fontId="5" fillId="0" borderId="15" xfId="0" applyFont="1" applyBorder="1" applyAlignment="1">
      <alignment horizontal="center" vertical="center"/>
    </xf>
    <xf numFmtId="0" fontId="7" fillId="0" borderId="31" xfId="0" applyFont="1" applyBorder="1" applyAlignment="1">
      <alignment horizontal="center" vertical="center" wrapText="1"/>
    </xf>
    <xf numFmtId="0" fontId="5" fillId="6" borderId="15" xfId="0" applyFont="1" applyFill="1" applyBorder="1" applyAlignment="1">
      <alignment horizontal="center" vertical="center" wrapText="1"/>
    </xf>
    <xf numFmtId="0" fontId="5" fillId="6" borderId="16" xfId="0" applyFont="1" applyFill="1" applyBorder="1" applyAlignment="1">
      <alignment horizontal="center" vertical="center"/>
    </xf>
    <xf numFmtId="9" fontId="5" fillId="6" borderId="17" xfId="0" applyNumberFormat="1" applyFont="1" applyFill="1" applyBorder="1" applyAlignment="1">
      <alignment horizontal="center" vertical="center"/>
    </xf>
    <xf numFmtId="0" fontId="7" fillId="0" borderId="29" xfId="0" applyFont="1" applyBorder="1" applyAlignment="1">
      <alignment horizontal="center" vertical="center" wrapText="1"/>
    </xf>
    <xf numFmtId="0" fontId="5" fillId="6" borderId="18" xfId="0" applyFont="1" applyFill="1" applyBorder="1" applyAlignment="1">
      <alignment horizontal="center" vertical="center" wrapText="1"/>
    </xf>
    <xf numFmtId="0" fontId="5" fillId="6" borderId="1" xfId="0" applyFont="1" applyFill="1" applyBorder="1" applyAlignment="1">
      <alignment horizontal="center" vertical="center"/>
    </xf>
    <xf numFmtId="9" fontId="5" fillId="0" borderId="18" xfId="0" applyNumberFormat="1" applyFont="1" applyBorder="1" applyAlignment="1">
      <alignment horizontal="center" vertical="center"/>
    </xf>
    <xf numFmtId="9" fontId="5" fillId="0" borderId="1" xfId="0" applyNumberFormat="1" applyFont="1" applyBorder="1" applyAlignment="1">
      <alignment horizontal="center" vertical="center"/>
    </xf>
    <xf numFmtId="0" fontId="7" fillId="0" borderId="30"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20" xfId="0" applyFont="1" applyBorder="1" applyAlignment="1">
      <alignment horizontal="center" vertical="center"/>
    </xf>
    <xf numFmtId="0" fontId="5" fillId="0" borderId="6" xfId="0" applyFont="1" applyBorder="1" applyAlignment="1">
      <alignment horizontal="center" vertical="center" wrapText="1"/>
    </xf>
    <xf numFmtId="9" fontId="5" fillId="0" borderId="2" xfId="0" applyNumberFormat="1" applyFont="1" applyBorder="1" applyAlignment="1">
      <alignment horizontal="center" vertical="center"/>
    </xf>
    <xf numFmtId="9" fontId="5" fillId="6" borderId="2" xfId="0" applyNumberFormat="1" applyFont="1" applyFill="1" applyBorder="1" applyAlignment="1">
      <alignment horizontal="center" vertical="center"/>
    </xf>
    <xf numFmtId="9" fontId="5" fillId="6" borderId="21" xfId="0" applyNumberFormat="1" applyFont="1" applyFill="1" applyBorder="1" applyAlignment="1">
      <alignment horizontal="center" vertical="center"/>
    </xf>
    <xf numFmtId="0" fontId="6" fillId="8" borderId="44" xfId="0" applyFont="1" applyFill="1" applyBorder="1" applyAlignment="1">
      <alignment horizontal="center" vertical="center" wrapText="1"/>
    </xf>
    <xf numFmtId="0" fontId="6" fillId="8" borderId="45" xfId="0" applyFont="1" applyFill="1" applyBorder="1" applyAlignment="1">
      <alignment horizontal="center" vertical="center" wrapText="1"/>
    </xf>
    <xf numFmtId="9" fontId="5" fillId="0" borderId="20" xfId="0" applyNumberFormat="1" applyFont="1" applyBorder="1" applyAlignment="1">
      <alignment horizontal="center" vertical="center"/>
    </xf>
    <xf numFmtId="0" fontId="7" fillId="0" borderId="71" xfId="0" applyFont="1" applyBorder="1" applyAlignment="1">
      <alignment horizontal="center" vertical="center" wrapText="1"/>
    </xf>
    <xf numFmtId="0" fontId="7" fillId="0" borderId="72" xfId="0" applyFont="1" applyBorder="1" applyAlignment="1">
      <alignment horizontal="center" vertical="center" wrapText="1"/>
    </xf>
    <xf numFmtId="0" fontId="7" fillId="0" borderId="73" xfId="0" applyFont="1" applyBorder="1" applyAlignment="1">
      <alignment horizontal="center" vertical="center" wrapText="1"/>
    </xf>
    <xf numFmtId="0" fontId="7" fillId="0" borderId="25" xfId="0" applyFont="1" applyBorder="1" applyAlignment="1">
      <alignment horizontal="center" vertical="center" wrapText="1"/>
    </xf>
    <xf numFmtId="0" fontId="7" fillId="2" borderId="3" xfId="0" applyFont="1" applyFill="1" applyBorder="1" applyAlignment="1">
      <alignment horizontal="center" vertical="center" wrapText="1"/>
    </xf>
    <xf numFmtId="0" fontId="5" fillId="2" borderId="60" xfId="0" applyFont="1" applyFill="1" applyBorder="1" applyAlignment="1">
      <alignment horizontal="left" vertical="center" wrapText="1"/>
    </xf>
    <xf numFmtId="0" fontId="5" fillId="0" borderId="63" xfId="0" applyFont="1" applyBorder="1" applyAlignment="1">
      <alignment horizontal="center" vertical="center" wrapText="1"/>
    </xf>
    <xf numFmtId="0" fontId="5" fillId="0" borderId="74" xfId="0" applyFont="1" applyBorder="1" applyAlignment="1">
      <alignment horizontal="center" vertical="center"/>
    </xf>
    <xf numFmtId="0" fontId="5" fillId="0" borderId="60" xfId="0" applyFont="1" applyBorder="1" applyAlignment="1">
      <alignment horizontal="center" vertical="center"/>
    </xf>
    <xf numFmtId="0" fontId="5" fillId="2" borderId="60" xfId="0" applyFont="1" applyFill="1" applyBorder="1" applyAlignment="1">
      <alignment horizontal="center" vertical="center"/>
    </xf>
    <xf numFmtId="0" fontId="5" fillId="0" borderId="63" xfId="0" applyFont="1" applyBorder="1" applyAlignment="1">
      <alignment horizontal="center" vertical="center"/>
    </xf>
    <xf numFmtId="0" fontId="7" fillId="0" borderId="35" xfId="0" applyFont="1" applyBorder="1" applyAlignment="1">
      <alignment horizontal="center" vertical="center" wrapText="1"/>
    </xf>
    <xf numFmtId="9" fontId="5" fillId="0" borderId="10" xfId="0" applyNumberFormat="1" applyFont="1" applyBorder="1" applyAlignment="1">
      <alignment horizontal="center" vertical="center"/>
    </xf>
    <xf numFmtId="9" fontId="5" fillId="0" borderId="0" xfId="0" applyNumberFormat="1" applyFont="1" applyAlignment="1">
      <alignment horizontal="center" vertical="center"/>
    </xf>
    <xf numFmtId="9" fontId="5" fillId="0" borderId="24" xfId="0" applyNumberFormat="1" applyFont="1" applyBorder="1" applyAlignment="1">
      <alignment horizontal="center" vertical="center"/>
    </xf>
    <xf numFmtId="9" fontId="5" fillId="0" borderId="22" xfId="0" applyNumberFormat="1" applyFont="1" applyBorder="1" applyAlignment="1">
      <alignment horizontal="center" vertical="center"/>
    </xf>
    <xf numFmtId="9" fontId="5" fillId="6" borderId="23" xfId="0" applyNumberFormat="1" applyFont="1" applyFill="1" applyBorder="1" applyAlignment="1">
      <alignment horizontal="center" vertical="center"/>
    </xf>
    <xf numFmtId="0" fontId="5" fillId="5" borderId="59" xfId="0" applyFont="1" applyFill="1" applyBorder="1" applyAlignment="1">
      <alignment horizontal="center" vertical="center" wrapText="1"/>
    </xf>
    <xf numFmtId="0" fontId="7" fillId="5" borderId="31"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7" fillId="4" borderId="0" xfId="0" applyFont="1" applyFill="1" applyAlignment="1">
      <alignment horizontal="center" vertical="center" wrapText="1"/>
    </xf>
    <xf numFmtId="0" fontId="5" fillId="0" borderId="58" xfId="0" applyFont="1" applyBorder="1" applyAlignment="1">
      <alignment horizontal="center" vertical="center"/>
    </xf>
    <xf numFmtId="0" fontId="7" fillId="5" borderId="75" xfId="0" applyFont="1" applyFill="1" applyBorder="1" applyAlignment="1">
      <alignment horizontal="center" vertical="center" wrapText="1"/>
    </xf>
    <xf numFmtId="9" fontId="8" fillId="10" borderId="17" xfId="0" applyNumberFormat="1" applyFont="1" applyFill="1" applyBorder="1" applyAlignment="1">
      <alignment horizontal="center" vertical="center" wrapText="1"/>
    </xf>
    <xf numFmtId="4" fontId="0" fillId="0" borderId="0" xfId="0" applyNumberFormat="1"/>
    <xf numFmtId="0" fontId="23" fillId="3" borderId="54" xfId="0" applyFont="1" applyFill="1" applyBorder="1" applyAlignment="1">
      <alignment horizontal="center" vertical="center" wrapText="1"/>
    </xf>
    <xf numFmtId="0" fontId="5" fillId="3" borderId="0" xfId="0" applyFont="1" applyFill="1" applyAlignment="1">
      <alignment horizontal="center" vertical="center" wrapText="1"/>
    </xf>
    <xf numFmtId="0" fontId="7" fillId="0" borderId="13" xfId="0" applyFont="1" applyBorder="1" applyAlignment="1">
      <alignment horizontal="center" vertical="center" wrapText="1"/>
    </xf>
    <xf numFmtId="0" fontId="5" fillId="5" borderId="18" xfId="0" applyFont="1" applyFill="1" applyBorder="1" applyAlignment="1">
      <alignment horizontal="center" vertical="center" wrapText="1"/>
    </xf>
    <xf numFmtId="0" fontId="5" fillId="5" borderId="18" xfId="0" applyFont="1" applyFill="1" applyBorder="1" applyAlignment="1">
      <alignment horizontal="center" vertical="center"/>
    </xf>
    <xf numFmtId="0" fontId="0" fillId="0" borderId="0" xfId="0" applyAlignment="1">
      <alignment horizontal="center" vertical="center"/>
    </xf>
    <xf numFmtId="9" fontId="8" fillId="6" borderId="23" xfId="0" applyNumberFormat="1" applyFont="1" applyFill="1" applyBorder="1" applyAlignment="1">
      <alignment horizontal="center" vertical="center" wrapText="1"/>
    </xf>
    <xf numFmtId="9" fontId="8" fillId="5" borderId="23" xfId="0" applyNumberFormat="1" applyFont="1" applyFill="1" applyBorder="1" applyAlignment="1">
      <alignment vertical="center" wrapText="1"/>
    </xf>
    <xf numFmtId="0" fontId="5" fillId="5" borderId="36" xfId="0" applyFont="1" applyFill="1" applyBorder="1" applyAlignment="1">
      <alignment horizontal="center" vertical="center" wrapText="1"/>
    </xf>
    <xf numFmtId="9" fontId="5" fillId="6" borderId="0" xfId="0" applyNumberFormat="1" applyFont="1" applyFill="1" applyAlignment="1">
      <alignment horizontal="center" vertical="center" wrapText="1"/>
    </xf>
    <xf numFmtId="9" fontId="5" fillId="6" borderId="66" xfId="0" applyNumberFormat="1" applyFont="1" applyFill="1" applyBorder="1" applyAlignment="1">
      <alignment horizontal="center" vertical="center"/>
    </xf>
    <xf numFmtId="0" fontId="7" fillId="0" borderId="33" xfId="0" applyFont="1" applyBorder="1" applyAlignment="1">
      <alignment horizontal="center" vertical="center" wrapText="1"/>
    </xf>
    <xf numFmtId="0" fontId="7" fillId="0" borderId="75" xfId="0" applyFont="1" applyBorder="1" applyAlignment="1">
      <alignment horizontal="center" vertical="center" wrapText="1"/>
    </xf>
    <xf numFmtId="0" fontId="7" fillId="0" borderId="76" xfId="0" applyFont="1" applyBorder="1" applyAlignment="1">
      <alignment horizontal="center" vertical="center" wrapText="1"/>
    </xf>
    <xf numFmtId="0" fontId="7" fillId="0" borderId="7" xfId="0" applyFont="1" applyBorder="1" applyAlignment="1">
      <alignment horizontal="center" vertical="center" wrapText="1"/>
    </xf>
    <xf numFmtId="0" fontId="12" fillId="9" borderId="7" xfId="0" applyFont="1" applyFill="1" applyBorder="1" applyAlignment="1">
      <alignment horizontal="center" vertical="center"/>
    </xf>
    <xf numFmtId="0" fontId="12" fillId="9" borderId="25" xfId="0" applyFont="1" applyFill="1" applyBorder="1" applyAlignment="1">
      <alignment horizontal="center" vertical="center"/>
    </xf>
    <xf numFmtId="0" fontId="12" fillId="9" borderId="8" xfId="0" applyFont="1" applyFill="1" applyBorder="1" applyAlignment="1">
      <alignment horizontal="center" vertical="center"/>
    </xf>
    <xf numFmtId="0" fontId="5" fillId="0" borderId="49" xfId="0" applyFont="1" applyBorder="1" applyAlignment="1">
      <alignment horizontal="center" vertical="center"/>
    </xf>
    <xf numFmtId="0" fontId="7" fillId="6" borderId="7" xfId="0" applyFont="1" applyFill="1" applyBorder="1" applyAlignment="1">
      <alignment horizontal="center" vertical="center" wrapText="1"/>
    </xf>
    <xf numFmtId="0" fontId="7" fillId="6" borderId="25" xfId="0" applyFont="1" applyFill="1" applyBorder="1" applyAlignment="1">
      <alignment horizontal="center" vertical="center" wrapText="1"/>
    </xf>
    <xf numFmtId="0" fontId="7" fillId="6" borderId="8" xfId="0" applyFont="1" applyFill="1" applyBorder="1" applyAlignment="1">
      <alignment horizontal="center" vertical="center" wrapText="1"/>
    </xf>
    <xf numFmtId="0" fontId="5" fillId="0" borderId="68" xfId="0" applyFont="1" applyBorder="1" applyAlignment="1">
      <alignment horizontal="center" vertical="center"/>
    </xf>
    <xf numFmtId="0" fontId="7" fillId="0" borderId="12" xfId="0" applyFont="1" applyBorder="1" applyAlignment="1">
      <alignment horizontal="center" vertical="center" wrapText="1"/>
    </xf>
    <xf numFmtId="0" fontId="12" fillId="9" borderId="10" xfId="0" applyFont="1" applyFill="1" applyBorder="1" applyAlignment="1">
      <alignment horizontal="center" vertical="center"/>
    </xf>
    <xf numFmtId="0" fontId="12" fillId="9" borderId="10" xfId="0" applyFont="1" applyFill="1" applyBorder="1" applyAlignment="1">
      <alignment horizontal="center" vertical="center" wrapText="1"/>
    </xf>
    <xf numFmtId="0" fontId="12" fillId="9" borderId="54" xfId="0" applyFont="1" applyFill="1" applyBorder="1" applyAlignment="1">
      <alignment horizontal="center" vertical="center"/>
    </xf>
    <xf numFmtId="0" fontId="12" fillId="9" borderId="0" xfId="0" applyFont="1" applyFill="1" applyAlignment="1">
      <alignment horizontal="center" vertical="center"/>
    </xf>
    <xf numFmtId="0" fontId="7" fillId="4" borderId="10" xfId="0" applyFont="1" applyFill="1" applyBorder="1" applyAlignment="1">
      <alignment horizontal="center" vertical="center" wrapText="1"/>
    </xf>
    <xf numFmtId="0" fontId="5" fillId="0" borderId="37" xfId="0" applyFont="1" applyBorder="1" applyAlignment="1">
      <alignment horizontal="center" vertical="center" wrapText="1"/>
    </xf>
    <xf numFmtId="0" fontId="12" fillId="9" borderId="45" xfId="0" applyFont="1" applyFill="1" applyBorder="1" applyAlignment="1">
      <alignment horizontal="center" vertical="center"/>
    </xf>
    <xf numFmtId="0" fontId="7" fillId="5" borderId="35" xfId="0" applyFont="1" applyFill="1" applyBorder="1" applyAlignment="1">
      <alignment horizontal="center" vertical="center" wrapText="1"/>
    </xf>
    <xf numFmtId="0" fontId="7" fillId="5" borderId="74" xfId="0" applyFont="1" applyFill="1" applyBorder="1" applyAlignment="1">
      <alignment horizontal="center" vertical="center" wrapText="1"/>
    </xf>
    <xf numFmtId="0" fontId="7" fillId="5" borderId="77" xfId="0" applyFont="1" applyFill="1" applyBorder="1" applyAlignment="1">
      <alignment horizontal="center" vertical="center" wrapText="1"/>
    </xf>
    <xf numFmtId="0" fontId="7" fillId="5" borderId="41"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7" fillId="5" borderId="63" xfId="0" applyFont="1" applyFill="1" applyBorder="1" applyAlignment="1">
      <alignment horizontal="center" vertical="center" wrapText="1"/>
    </xf>
    <xf numFmtId="0" fontId="7" fillId="5" borderId="78" xfId="0" applyFont="1" applyFill="1" applyBorder="1" applyAlignment="1">
      <alignment horizontal="center" vertical="center" wrapText="1"/>
    </xf>
    <xf numFmtId="0" fontId="7" fillId="5" borderId="69" xfId="0" applyFont="1" applyFill="1" applyBorder="1" applyAlignment="1">
      <alignment horizontal="center" vertical="center" wrapText="1"/>
    </xf>
    <xf numFmtId="0" fontId="7" fillId="5" borderId="55"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5" borderId="45" xfId="0" applyFont="1" applyFill="1" applyBorder="1" applyAlignment="1">
      <alignment horizontal="center" vertical="center" wrapText="1"/>
    </xf>
    <xf numFmtId="0" fontId="7" fillId="5" borderId="12"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7" fillId="5" borderId="11" xfId="0" applyFont="1" applyFill="1" applyBorder="1" applyAlignment="1">
      <alignment horizontal="center" vertical="center" wrapText="1"/>
    </xf>
    <xf numFmtId="0" fontId="7" fillId="5" borderId="30" xfId="0" applyFont="1" applyFill="1" applyBorder="1" applyAlignment="1">
      <alignment horizontal="center" vertical="center" wrapText="1"/>
    </xf>
    <xf numFmtId="0" fontId="5" fillId="5" borderId="15" xfId="0" applyFont="1" applyFill="1" applyBorder="1" applyAlignment="1">
      <alignment horizontal="center" vertical="center" wrapText="1"/>
    </xf>
    <xf numFmtId="0" fontId="5" fillId="5" borderId="15" xfId="0" applyFont="1" applyFill="1" applyBorder="1" applyAlignment="1">
      <alignment horizontal="center" vertical="center"/>
    </xf>
    <xf numFmtId="0" fontId="5" fillId="5" borderId="20" xfId="0" applyFont="1" applyFill="1" applyBorder="1" applyAlignment="1">
      <alignment horizontal="center" vertical="center" wrapText="1"/>
    </xf>
    <xf numFmtId="0" fontId="5" fillId="5" borderId="20" xfId="0" applyFont="1" applyFill="1" applyBorder="1" applyAlignment="1">
      <alignment horizontal="center" vertical="center"/>
    </xf>
    <xf numFmtId="0" fontId="5" fillId="5" borderId="57" xfId="0" applyFont="1" applyFill="1" applyBorder="1" applyAlignment="1">
      <alignment horizontal="center" vertical="center" wrapText="1"/>
    </xf>
    <xf numFmtId="0" fontId="5" fillId="5" borderId="57" xfId="0" applyFont="1" applyFill="1" applyBorder="1" applyAlignment="1">
      <alignment horizontal="center" vertical="center"/>
    </xf>
    <xf numFmtId="0" fontId="5" fillId="5" borderId="58" xfId="0" applyFont="1" applyFill="1" applyBorder="1" applyAlignment="1">
      <alignment horizontal="center" vertical="center" wrapText="1"/>
    </xf>
    <xf numFmtId="0" fontId="5" fillId="5" borderId="58" xfId="0" applyFont="1" applyFill="1" applyBorder="1" applyAlignment="1">
      <alignment horizontal="center" vertical="center"/>
    </xf>
    <xf numFmtId="0" fontId="5" fillId="5" borderId="68" xfId="0" applyFont="1" applyFill="1" applyBorder="1" applyAlignment="1">
      <alignment horizontal="center" vertical="center" wrapText="1"/>
    </xf>
    <xf numFmtId="0" fontId="5" fillId="5" borderId="68" xfId="0" applyFont="1" applyFill="1" applyBorder="1" applyAlignment="1">
      <alignment horizontal="center" vertical="center"/>
    </xf>
    <xf numFmtId="0" fontId="5" fillId="5" borderId="53" xfId="0" applyFont="1" applyFill="1" applyBorder="1" applyAlignment="1">
      <alignment horizontal="center" vertical="center"/>
    </xf>
    <xf numFmtId="0" fontId="5" fillId="5" borderId="56" xfId="0" applyFont="1" applyFill="1" applyBorder="1" applyAlignment="1">
      <alignment horizontal="center" vertical="center"/>
    </xf>
    <xf numFmtId="0" fontId="5" fillId="5" borderId="79" xfId="0" applyFont="1" applyFill="1" applyBorder="1" applyAlignment="1">
      <alignment horizontal="center" vertical="center"/>
    </xf>
    <xf numFmtId="0" fontId="5" fillId="5" borderId="28" xfId="0" applyFont="1" applyFill="1" applyBorder="1" applyAlignment="1">
      <alignment horizontal="center" vertical="center" wrapText="1"/>
    </xf>
    <xf numFmtId="9" fontId="8" fillId="5" borderId="59" xfId="0" applyNumberFormat="1" applyFont="1" applyFill="1" applyBorder="1" applyAlignment="1">
      <alignment horizontal="center" vertical="center" wrapText="1"/>
    </xf>
    <xf numFmtId="0" fontId="20" fillId="0" borderId="7" xfId="0" applyFont="1" applyBorder="1" applyAlignment="1">
      <alignment vertical="center" wrapText="1"/>
    </xf>
    <xf numFmtId="44" fontId="20" fillId="0" borderId="9" xfId="0" applyNumberFormat="1" applyFont="1" applyBorder="1" applyAlignment="1">
      <alignment vertical="center" wrapText="1"/>
    </xf>
    <xf numFmtId="0" fontId="20" fillId="0" borderId="0" xfId="0" applyFont="1" applyAlignment="1">
      <alignment vertical="center" wrapText="1"/>
    </xf>
    <xf numFmtId="44" fontId="0" fillId="0" borderId="0" xfId="0" applyNumberFormat="1"/>
    <xf numFmtId="0" fontId="4" fillId="3" borderId="74" xfId="0" applyFont="1" applyFill="1" applyBorder="1" applyAlignment="1">
      <alignment horizontal="left" vertical="center" wrapText="1"/>
    </xf>
    <xf numFmtId="0" fontId="4" fillId="3" borderId="63" xfId="0" applyFont="1" applyFill="1" applyBorder="1" applyAlignment="1">
      <alignment horizontal="left" vertical="center" wrapText="1"/>
    </xf>
    <xf numFmtId="0" fontId="4" fillId="3" borderId="60" xfId="0" applyFont="1" applyFill="1" applyBorder="1" applyAlignment="1">
      <alignment horizontal="left" vertical="center" wrapText="1"/>
    </xf>
    <xf numFmtId="0" fontId="4" fillId="0" borderId="0" xfId="0" applyFont="1"/>
    <xf numFmtId="0" fontId="4" fillId="0" borderId="3" xfId="0" applyFont="1" applyBorder="1" applyAlignment="1">
      <alignment horizontal="center" vertical="center"/>
    </xf>
    <xf numFmtId="0" fontId="4" fillId="3" borderId="74" xfId="0" applyFont="1" applyFill="1" applyBorder="1" applyAlignment="1">
      <alignment horizontal="center" vertical="center" wrapText="1"/>
    </xf>
    <xf numFmtId="0" fontId="4" fillId="3" borderId="63" xfId="0" applyFont="1" applyFill="1" applyBorder="1" applyAlignment="1">
      <alignment horizontal="center" vertical="center" wrapText="1"/>
    </xf>
    <xf numFmtId="0" fontId="4" fillId="3" borderId="25" xfId="0" applyFont="1" applyFill="1" applyBorder="1" applyAlignment="1">
      <alignment horizontal="left" vertical="center" wrapText="1"/>
    </xf>
    <xf numFmtId="0" fontId="4" fillId="3" borderId="3" xfId="0" applyFont="1" applyFill="1" applyBorder="1" applyAlignment="1">
      <alignment horizontal="left" vertical="center" wrapText="1"/>
    </xf>
    <xf numFmtId="0" fontId="25" fillId="0" borderId="3" xfId="0" applyFont="1" applyBorder="1" applyAlignment="1">
      <alignment horizontal="center" vertical="center"/>
    </xf>
    <xf numFmtId="14" fontId="4" fillId="0" borderId="54" xfId="0" applyNumberFormat="1" applyFont="1" applyBorder="1" applyAlignment="1">
      <alignment horizontal="center" vertical="center"/>
    </xf>
    <xf numFmtId="14" fontId="4" fillId="0" borderId="7" xfId="0" applyNumberFormat="1" applyFont="1" applyBorder="1" applyAlignment="1">
      <alignment horizontal="center" vertical="center"/>
    </xf>
    <xf numFmtId="0" fontId="4" fillId="3" borderId="62" xfId="0" applyFont="1" applyFill="1" applyBorder="1" applyAlignment="1">
      <alignment horizontal="left" vertical="center" wrapText="1"/>
    </xf>
    <xf numFmtId="0" fontId="4" fillId="0" borderId="13" xfId="0" applyFont="1" applyBorder="1"/>
    <xf numFmtId="0" fontId="4" fillId="3" borderId="61" xfId="0" applyFont="1" applyFill="1" applyBorder="1" applyAlignment="1">
      <alignment horizontal="left" vertical="center" wrapText="1"/>
    </xf>
    <xf numFmtId="0" fontId="4" fillId="3" borderId="55" xfId="0" applyFont="1" applyFill="1" applyBorder="1" applyAlignment="1">
      <alignment horizontal="left" vertical="center" wrapText="1"/>
    </xf>
    <xf numFmtId="0" fontId="4" fillId="3" borderId="54" xfId="0" applyFont="1" applyFill="1" applyBorder="1" applyAlignment="1">
      <alignment horizontal="left" vertical="center" wrapText="1"/>
    </xf>
    <xf numFmtId="9" fontId="5" fillId="10" borderId="57" xfId="0" applyNumberFormat="1" applyFont="1" applyFill="1" applyBorder="1" applyAlignment="1">
      <alignment horizontal="center" vertical="center"/>
    </xf>
    <xf numFmtId="9" fontId="5" fillId="6" borderId="57" xfId="0" applyNumberFormat="1" applyFont="1" applyFill="1" applyBorder="1" applyAlignment="1">
      <alignment horizontal="center" vertical="center"/>
    </xf>
    <xf numFmtId="9" fontId="7" fillId="10" borderId="56" xfId="0" applyNumberFormat="1"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66" xfId="0" applyFont="1" applyBorder="1" applyAlignment="1">
      <alignment horizontal="center" vertical="center" wrapText="1"/>
    </xf>
    <xf numFmtId="0" fontId="7" fillId="3" borderId="22" xfId="0" applyFont="1" applyFill="1" applyBorder="1" applyAlignment="1">
      <alignment horizontal="center" vertical="center" wrapText="1"/>
    </xf>
    <xf numFmtId="0" fontId="8" fillId="3" borderId="37" xfId="0" applyFont="1" applyFill="1" applyBorder="1" applyAlignment="1">
      <alignment horizontal="left" vertical="center" wrapText="1"/>
    </xf>
    <xf numFmtId="0" fontId="8" fillId="3" borderId="54" xfId="0" applyFont="1" applyFill="1" applyBorder="1" applyAlignment="1">
      <alignment horizontal="left" vertical="center" wrapText="1"/>
    </xf>
    <xf numFmtId="0" fontId="7" fillId="5" borderId="37" xfId="0" applyFont="1" applyFill="1" applyBorder="1" applyAlignment="1">
      <alignment horizontal="center" vertical="center" wrapText="1"/>
    </xf>
    <xf numFmtId="0" fontId="5" fillId="4" borderId="69" xfId="0" applyFont="1" applyFill="1" applyBorder="1" applyAlignment="1">
      <alignment horizontal="center" vertical="center" wrapText="1"/>
    </xf>
    <xf numFmtId="0" fontId="5" fillId="4" borderId="55"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8" fillId="0" borderId="65" xfId="0" applyFont="1" applyBorder="1" applyAlignment="1">
      <alignment horizontal="justify" vertical="center" wrapText="1"/>
    </xf>
    <xf numFmtId="0" fontId="8" fillId="0" borderId="3" xfId="0" applyFont="1" applyBorder="1" applyAlignment="1">
      <alignment horizontal="justify" vertical="center" wrapText="1"/>
    </xf>
    <xf numFmtId="0" fontId="8" fillId="0" borderId="45" xfId="0" applyFont="1" applyBorder="1" applyAlignment="1">
      <alignment horizontal="justify" vertical="center" wrapText="1"/>
    </xf>
    <xf numFmtId="0" fontId="7" fillId="0" borderId="45" xfId="0" applyFont="1" applyBorder="1" applyAlignment="1">
      <alignment horizontal="center" vertical="center" wrapText="1"/>
    </xf>
    <xf numFmtId="0" fontId="7" fillId="5" borderId="62" xfId="0" applyFont="1" applyFill="1" applyBorder="1" applyAlignment="1">
      <alignment horizontal="center" vertical="center" wrapText="1"/>
    </xf>
    <xf numFmtId="9" fontId="8" fillId="10" borderId="56" xfId="0" applyNumberFormat="1" applyFont="1" applyFill="1" applyBorder="1" applyAlignment="1">
      <alignment horizontal="center" vertical="center" wrapText="1"/>
    </xf>
    <xf numFmtId="0" fontId="11" fillId="0" borderId="4" xfId="0" applyFont="1" applyBorder="1" applyAlignment="1">
      <alignment horizontal="center" vertical="center" wrapText="1"/>
    </xf>
    <xf numFmtId="0" fontId="0" fillId="0" borderId="47"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11" fillId="0" borderId="44" xfId="0" applyFont="1" applyBorder="1" applyAlignment="1">
      <alignment vertical="center" wrapText="1"/>
    </xf>
    <xf numFmtId="0" fontId="0" fillId="0" borderId="52" xfId="0" applyBorder="1" applyAlignment="1">
      <alignment vertical="center"/>
    </xf>
    <xf numFmtId="0" fontId="0" fillId="0" borderId="23" xfId="0" applyBorder="1" applyAlignment="1">
      <alignment vertical="center"/>
    </xf>
    <xf numFmtId="0" fontId="5" fillId="0" borderId="25" xfId="0" applyFont="1" applyBorder="1" applyAlignment="1">
      <alignment horizontal="center" vertical="center"/>
    </xf>
    <xf numFmtId="0" fontId="5" fillId="0" borderId="54" xfId="0" applyFont="1" applyBorder="1" applyAlignment="1">
      <alignment horizontal="center" vertical="center"/>
    </xf>
    <xf numFmtId="0" fontId="8" fillId="0" borderId="54" xfId="0" applyFont="1" applyBorder="1" applyAlignment="1">
      <alignment horizontal="center" vertical="center" wrapText="1"/>
    </xf>
    <xf numFmtId="0" fontId="5" fillId="0" borderId="55" xfId="0" applyFont="1" applyBorder="1"/>
    <xf numFmtId="0" fontId="26" fillId="9" borderId="54" xfId="0" applyFont="1" applyFill="1" applyBorder="1" applyAlignment="1">
      <alignment horizontal="center" vertical="center"/>
    </xf>
    <xf numFmtId="9" fontId="8" fillId="10" borderId="48" xfId="0" applyNumberFormat="1" applyFont="1" applyFill="1" applyBorder="1" applyAlignment="1">
      <alignment horizontal="center" vertical="center" wrapText="1"/>
    </xf>
    <xf numFmtId="9" fontId="5" fillId="10" borderId="23" xfId="0" applyNumberFormat="1" applyFont="1" applyFill="1" applyBorder="1" applyAlignment="1">
      <alignment horizontal="center" vertical="center"/>
    </xf>
    <xf numFmtId="9" fontId="5" fillId="4" borderId="40" xfId="0" applyNumberFormat="1" applyFont="1" applyFill="1" applyBorder="1" applyAlignment="1">
      <alignment horizontal="center" vertical="center"/>
    </xf>
    <xf numFmtId="0" fontId="12" fillId="9" borderId="12" xfId="0" applyFont="1" applyFill="1" applyBorder="1" applyAlignment="1">
      <alignment horizontal="center" vertical="center"/>
    </xf>
    <xf numFmtId="0" fontId="12" fillId="9" borderId="12" xfId="0" applyFont="1" applyFill="1" applyBorder="1" applyAlignment="1">
      <alignment horizontal="center" vertical="center" wrapText="1"/>
    </xf>
    <xf numFmtId="0" fontId="12" fillId="9" borderId="13" xfId="0" applyFont="1" applyFill="1" applyBorder="1" applyAlignment="1">
      <alignment horizontal="center" vertical="center"/>
    </xf>
    <xf numFmtId="0" fontId="7" fillId="0" borderId="80" xfId="0" applyFont="1" applyBorder="1" applyAlignment="1">
      <alignment horizontal="center" vertical="center" wrapText="1"/>
    </xf>
    <xf numFmtId="0" fontId="7" fillId="0" borderId="81" xfId="0" applyFont="1" applyBorder="1" applyAlignment="1">
      <alignment horizontal="center" vertical="center" wrapText="1"/>
    </xf>
    <xf numFmtId="0" fontId="7" fillId="0" borderId="41" xfId="0" applyFont="1" applyBorder="1" applyAlignment="1">
      <alignment horizontal="center" vertical="center" wrapText="1"/>
    </xf>
    <xf numFmtId="0" fontId="8" fillId="3" borderId="11" xfId="0" applyFont="1" applyFill="1" applyBorder="1" applyAlignment="1">
      <alignment horizontal="left" vertical="center" wrapText="1"/>
    </xf>
    <xf numFmtId="0" fontId="5" fillId="0" borderId="55" xfId="0" applyFont="1" applyBorder="1" applyAlignment="1">
      <alignment horizontal="center" vertical="center"/>
    </xf>
    <xf numFmtId="0" fontId="5" fillId="5" borderId="54" xfId="0" applyFont="1" applyFill="1" applyBorder="1" applyAlignment="1">
      <alignment horizontal="center" vertical="center"/>
    </xf>
    <xf numFmtId="9" fontId="8" fillId="5" borderId="0" xfId="0" applyNumberFormat="1" applyFont="1" applyFill="1" applyAlignment="1">
      <alignment horizontal="center" vertical="center" wrapText="1"/>
    </xf>
    <xf numFmtId="0" fontId="5" fillId="3" borderId="4" xfId="0" applyFont="1" applyFill="1" applyBorder="1" applyAlignment="1">
      <alignment horizontal="center" vertical="center"/>
    </xf>
    <xf numFmtId="0" fontId="5" fillId="0" borderId="47" xfId="0" applyFont="1" applyBorder="1" applyAlignment="1">
      <alignment horizontal="center" vertical="center"/>
    </xf>
    <xf numFmtId="0" fontId="5" fillId="0" borderId="10" xfId="0" applyFont="1" applyBorder="1" applyAlignment="1">
      <alignment horizontal="center" vertical="center"/>
    </xf>
    <xf numFmtId="0" fontId="5" fillId="3" borderId="10" xfId="0" applyFont="1" applyFill="1" applyBorder="1" applyAlignment="1">
      <alignment horizontal="center" vertical="center"/>
    </xf>
    <xf numFmtId="0" fontId="5" fillId="0" borderId="65" xfId="0" applyFont="1" applyBorder="1" applyAlignment="1">
      <alignment horizontal="center" vertical="center"/>
    </xf>
    <xf numFmtId="0" fontId="5" fillId="0" borderId="69" xfId="0" applyFont="1" applyBorder="1" applyAlignment="1">
      <alignment horizontal="center" vertical="center"/>
    </xf>
    <xf numFmtId="0" fontId="5" fillId="0" borderId="44" xfId="0" applyFont="1" applyBorder="1" applyAlignment="1">
      <alignment horizontal="center" vertical="center" wrapText="1"/>
    </xf>
    <xf numFmtId="0" fontId="5" fillId="3" borderId="24" xfId="0" applyFont="1" applyFill="1" applyBorder="1" applyAlignment="1">
      <alignment horizontal="center" vertical="center"/>
    </xf>
    <xf numFmtId="0" fontId="5" fillId="0" borderId="83" xfId="0" applyFont="1" applyBorder="1" applyAlignment="1">
      <alignment horizontal="center" vertical="center"/>
    </xf>
    <xf numFmtId="0" fontId="5" fillId="0" borderId="84" xfId="0" applyFont="1" applyBorder="1" applyAlignment="1">
      <alignment horizontal="center" vertical="center"/>
    </xf>
    <xf numFmtId="0" fontId="7" fillId="10" borderId="44" xfId="0" applyFont="1" applyFill="1" applyBorder="1" applyAlignment="1">
      <alignment horizontal="center" vertical="center" wrapText="1"/>
    </xf>
    <xf numFmtId="0" fontId="7" fillId="0" borderId="82" xfId="0" applyFont="1" applyBorder="1" applyAlignment="1">
      <alignment horizontal="center" vertical="center" wrapText="1"/>
    </xf>
    <xf numFmtId="0" fontId="7" fillId="0" borderId="85" xfId="0" applyFont="1" applyBorder="1" applyAlignment="1">
      <alignment horizontal="center" vertical="center" wrapText="1"/>
    </xf>
    <xf numFmtId="0" fontId="5" fillId="3" borderId="86"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5" fillId="3" borderId="22" xfId="0" applyFont="1" applyFill="1" applyBorder="1" applyAlignment="1">
      <alignment horizontal="left" vertical="center" wrapText="1"/>
    </xf>
    <xf numFmtId="0" fontId="0" fillId="0" borderId="1" xfId="0" applyBorder="1"/>
    <xf numFmtId="9" fontId="8" fillId="10" borderId="37" xfId="0" applyNumberFormat="1" applyFont="1" applyFill="1" applyBorder="1" applyAlignment="1">
      <alignment horizontal="center" vertical="center" wrapText="1"/>
    </xf>
    <xf numFmtId="9" fontId="8" fillId="10" borderId="5" xfId="0" applyNumberFormat="1" applyFont="1" applyFill="1" applyBorder="1" applyAlignment="1">
      <alignment horizontal="center" vertical="center" wrapText="1"/>
    </xf>
    <xf numFmtId="9" fontId="8" fillId="6" borderId="5" xfId="0" applyNumberFormat="1" applyFont="1" applyFill="1" applyBorder="1" applyAlignment="1">
      <alignment horizontal="center" vertical="center" wrapText="1"/>
    </xf>
    <xf numFmtId="9" fontId="8" fillId="5" borderId="5" xfId="0" applyNumberFormat="1" applyFont="1" applyFill="1" applyBorder="1" applyAlignment="1">
      <alignment horizontal="center" vertical="center" wrapText="1"/>
    </xf>
    <xf numFmtId="9" fontId="8" fillId="6" borderId="35" xfId="0" applyNumberFormat="1" applyFont="1" applyFill="1" applyBorder="1" applyAlignment="1">
      <alignment horizontal="center" vertical="center" wrapText="1"/>
    </xf>
    <xf numFmtId="9" fontId="5" fillId="5" borderId="5" xfId="0" applyNumberFormat="1" applyFont="1" applyFill="1" applyBorder="1" applyAlignment="1">
      <alignment horizontal="center" vertical="center"/>
    </xf>
    <xf numFmtId="9" fontId="5" fillId="6" borderId="65" xfId="0" applyNumberFormat="1" applyFont="1" applyFill="1" applyBorder="1" applyAlignment="1">
      <alignment horizontal="center" vertical="center"/>
    </xf>
    <xf numFmtId="9" fontId="5" fillId="6" borderId="5" xfId="0" applyNumberFormat="1" applyFont="1" applyFill="1" applyBorder="1" applyAlignment="1">
      <alignment horizontal="center" vertical="center"/>
    </xf>
    <xf numFmtId="9" fontId="8" fillId="6" borderId="65" xfId="0" applyNumberFormat="1" applyFont="1" applyFill="1" applyBorder="1" applyAlignment="1">
      <alignment horizontal="center" vertical="center" wrapText="1"/>
    </xf>
    <xf numFmtId="9" fontId="5" fillId="6" borderId="47" xfId="0" applyNumberFormat="1" applyFont="1" applyFill="1" applyBorder="1" applyAlignment="1">
      <alignment horizontal="center" vertical="center"/>
    </xf>
    <xf numFmtId="9" fontId="5" fillId="5" borderId="37" xfId="0" applyNumberFormat="1" applyFont="1" applyFill="1" applyBorder="1" applyAlignment="1">
      <alignment horizontal="center" vertical="center"/>
    </xf>
    <xf numFmtId="9" fontId="5" fillId="10" borderId="65" xfId="0" applyNumberFormat="1" applyFont="1" applyFill="1" applyBorder="1" applyAlignment="1">
      <alignment horizontal="center" vertical="center"/>
    </xf>
    <xf numFmtId="9" fontId="5" fillId="10" borderId="44" xfId="0" applyNumberFormat="1" applyFont="1" applyFill="1" applyBorder="1" applyAlignment="1">
      <alignment horizontal="center" vertical="center"/>
    </xf>
    <xf numFmtId="9" fontId="5" fillId="6" borderId="69" xfId="0" applyNumberFormat="1" applyFont="1" applyFill="1" applyBorder="1" applyAlignment="1">
      <alignment horizontal="center" vertical="center"/>
    </xf>
    <xf numFmtId="9" fontId="5" fillId="10" borderId="5" xfId="0" applyNumberFormat="1" applyFont="1" applyFill="1" applyBorder="1" applyAlignment="1">
      <alignment horizontal="center" vertical="center"/>
    </xf>
    <xf numFmtId="9" fontId="5" fillId="10" borderId="33" xfId="0" applyNumberFormat="1" applyFont="1" applyFill="1" applyBorder="1" applyAlignment="1">
      <alignment horizontal="center" vertical="center"/>
    </xf>
    <xf numFmtId="9" fontId="13" fillId="5" borderId="65" xfId="0" applyNumberFormat="1" applyFont="1" applyFill="1" applyBorder="1" applyAlignment="1">
      <alignment horizontal="center" vertical="center"/>
    </xf>
    <xf numFmtId="0" fontId="12" fillId="9" borderId="1" xfId="0" applyFont="1" applyFill="1" applyBorder="1" applyAlignment="1">
      <alignment horizontal="center" vertical="center" wrapText="1"/>
    </xf>
    <xf numFmtId="44" fontId="12" fillId="9" borderId="1" xfId="1" applyFont="1" applyFill="1" applyBorder="1" applyAlignment="1">
      <alignment horizontal="center" vertical="center" wrapText="1"/>
    </xf>
    <xf numFmtId="44" fontId="8" fillId="10" borderId="1" xfId="1" applyFont="1" applyFill="1" applyBorder="1" applyAlignment="1">
      <alignment horizontal="center" vertical="center" wrapText="1"/>
    </xf>
    <xf numFmtId="44" fontId="8" fillId="6" borderId="1" xfId="1" applyFont="1" applyFill="1" applyBorder="1" applyAlignment="1">
      <alignment horizontal="center" vertical="center" wrapText="1"/>
    </xf>
    <xf numFmtId="44" fontId="5" fillId="0" borderId="1" xfId="1" applyFont="1" applyBorder="1" applyAlignment="1">
      <alignment horizontal="center" vertical="center"/>
    </xf>
    <xf numFmtId="44" fontId="8" fillId="5" borderId="1" xfId="1" applyFont="1" applyFill="1" applyBorder="1" applyAlignment="1">
      <alignment horizontal="center" vertical="center" wrapText="1"/>
    </xf>
    <xf numFmtId="44" fontId="0" fillId="0" borderId="1" xfId="1" applyFont="1" applyBorder="1" applyAlignment="1">
      <alignment horizontal="center" vertical="center"/>
    </xf>
    <xf numFmtId="44" fontId="5" fillId="5" borderId="1" xfId="1" applyFont="1" applyFill="1" applyBorder="1" applyAlignment="1">
      <alignment horizontal="center" vertical="center"/>
    </xf>
    <xf numFmtId="44" fontId="5" fillId="6" borderId="1" xfId="1" applyFont="1" applyFill="1" applyBorder="1" applyAlignment="1">
      <alignment horizontal="center" vertical="center"/>
    </xf>
    <xf numFmtId="9" fontId="5" fillId="10" borderId="1" xfId="0" applyNumberFormat="1" applyFont="1" applyFill="1" applyBorder="1" applyAlignment="1">
      <alignment horizontal="center" vertical="center"/>
    </xf>
    <xf numFmtId="44" fontId="5" fillId="10" borderId="1" xfId="1" applyFont="1" applyFill="1" applyBorder="1" applyAlignment="1">
      <alignment horizontal="center" vertical="center"/>
    </xf>
    <xf numFmtId="9" fontId="13" fillId="5" borderId="1" xfId="0" applyNumberFormat="1" applyFont="1" applyFill="1" applyBorder="1" applyAlignment="1">
      <alignment horizontal="center" vertical="center"/>
    </xf>
    <xf numFmtId="44" fontId="13" fillId="5" borderId="1" xfId="1" applyFont="1" applyFill="1" applyBorder="1" applyAlignment="1">
      <alignment horizontal="center" vertical="center"/>
    </xf>
    <xf numFmtId="44" fontId="22" fillId="0" borderId="1" xfId="1" applyFont="1" applyBorder="1" applyAlignment="1">
      <alignment horizontal="center" vertical="center"/>
    </xf>
    <xf numFmtId="0" fontId="4" fillId="0" borderId="1" xfId="0" applyFont="1" applyBorder="1" applyAlignment="1">
      <alignment horizontal="center" vertical="center"/>
    </xf>
    <xf numFmtId="44" fontId="4" fillId="0" borderId="1" xfId="1" applyFont="1" applyBorder="1" applyAlignment="1">
      <alignment horizontal="center" vertical="center"/>
    </xf>
    <xf numFmtId="0" fontId="4" fillId="0" borderId="1" xfId="0" applyFont="1" applyBorder="1" applyAlignment="1">
      <alignment horizontal="center"/>
    </xf>
    <xf numFmtId="44" fontId="4" fillId="0" borderId="1" xfId="1" applyFont="1" applyBorder="1" applyAlignment="1">
      <alignment horizontal="center"/>
    </xf>
    <xf numFmtId="44" fontId="0" fillId="0" borderId="1" xfId="1" applyFont="1" applyBorder="1"/>
    <xf numFmtId="0" fontId="0" fillId="0" borderId="0" xfId="0" pivotButton="1"/>
    <xf numFmtId="0" fontId="0" fillId="0" borderId="0" xfId="0" applyAlignment="1">
      <alignment horizontal="left"/>
    </xf>
    <xf numFmtId="9" fontId="8" fillId="10" borderId="36" xfId="0" applyNumberFormat="1" applyFont="1" applyFill="1" applyBorder="1" applyAlignment="1">
      <alignment horizontal="center" vertical="center" wrapText="1"/>
    </xf>
    <xf numFmtId="9" fontId="8" fillId="5" borderId="23" xfId="0" applyNumberFormat="1" applyFont="1" applyFill="1" applyBorder="1" applyAlignment="1">
      <alignment horizontal="center" vertical="center" wrapText="1"/>
    </xf>
    <xf numFmtId="9" fontId="13" fillId="6" borderId="44" xfId="0" applyNumberFormat="1" applyFont="1" applyFill="1" applyBorder="1" applyAlignment="1">
      <alignment horizontal="center" vertical="center"/>
    </xf>
    <xf numFmtId="9" fontId="13" fillId="6" borderId="66" xfId="0" applyNumberFormat="1" applyFont="1" applyFill="1" applyBorder="1" applyAlignment="1">
      <alignment horizontal="center" vertical="center"/>
    </xf>
    <xf numFmtId="0" fontId="4" fillId="0" borderId="54" xfId="0" applyFont="1" applyBorder="1" applyAlignment="1">
      <alignment horizontal="left" vertical="center" wrapText="1"/>
    </xf>
    <xf numFmtId="0" fontId="4" fillId="0" borderId="55" xfId="0" applyFont="1" applyBorder="1" applyAlignment="1">
      <alignment horizontal="center" vertical="center" wrapText="1"/>
    </xf>
    <xf numFmtId="0" fontId="4" fillId="0" borderId="55" xfId="0" applyFont="1" applyBorder="1" applyAlignment="1">
      <alignment horizontal="left" vertical="center" wrapText="1"/>
    </xf>
    <xf numFmtId="0" fontId="29" fillId="0" borderId="0" xfId="0" applyFont="1"/>
    <xf numFmtId="0" fontId="31" fillId="9" borderId="4" xfId="0" applyFont="1" applyFill="1" applyBorder="1" applyAlignment="1">
      <alignment horizontal="center" vertical="center"/>
    </xf>
    <xf numFmtId="0" fontId="31" fillId="9" borderId="4" xfId="0" applyFont="1" applyFill="1" applyBorder="1" applyAlignment="1">
      <alignment horizontal="center" vertical="center" wrapText="1"/>
    </xf>
    <xf numFmtId="0" fontId="31" fillId="9" borderId="44" xfId="0" applyFont="1" applyFill="1" applyBorder="1" applyAlignment="1">
      <alignment horizontal="center" vertical="center"/>
    </xf>
    <xf numFmtId="0" fontId="31" fillId="9" borderId="44" xfId="0" applyFont="1" applyFill="1" applyBorder="1" applyAlignment="1">
      <alignment horizontal="center" vertical="center" wrapText="1"/>
    </xf>
    <xf numFmtId="164" fontId="30" fillId="0" borderId="0" xfId="0" applyNumberFormat="1" applyFont="1"/>
    <xf numFmtId="0" fontId="4" fillId="0" borderId="25" xfId="0" applyFont="1" applyBorder="1"/>
    <xf numFmtId="0" fontId="4" fillId="0" borderId="55" xfId="0" applyFont="1" applyBorder="1"/>
    <xf numFmtId="0" fontId="31" fillId="9" borderId="27" xfId="0" applyFont="1" applyFill="1" applyBorder="1" applyAlignment="1">
      <alignment horizontal="center" vertical="center"/>
    </xf>
    <xf numFmtId="0" fontId="4" fillId="0" borderId="55" xfId="0" applyFont="1" applyBorder="1" applyAlignment="1">
      <alignment horizontal="center"/>
    </xf>
    <xf numFmtId="0" fontId="4" fillId="0" borderId="3" xfId="0" applyFont="1" applyBorder="1"/>
    <xf numFmtId="6" fontId="4" fillId="0" borderId="55" xfId="0" applyNumberFormat="1" applyFont="1" applyBorder="1" applyAlignment="1">
      <alignment horizontal="center" vertical="center"/>
    </xf>
    <xf numFmtId="164" fontId="30" fillId="0" borderId="55" xfId="1" applyNumberFormat="1" applyFont="1" applyBorder="1"/>
    <xf numFmtId="9" fontId="4" fillId="6" borderId="25" xfId="0" applyNumberFormat="1" applyFont="1" applyFill="1" applyBorder="1" applyAlignment="1">
      <alignment horizontal="center" vertical="center"/>
    </xf>
    <xf numFmtId="9" fontId="4" fillId="5" borderId="25" xfId="0" applyNumberFormat="1" applyFont="1" applyFill="1" applyBorder="1" applyAlignment="1">
      <alignment horizontal="center" vertical="center"/>
    </xf>
    <xf numFmtId="9" fontId="0" fillId="0" borderId="25" xfId="0" applyNumberFormat="1" applyBorder="1"/>
    <xf numFmtId="9" fontId="0" fillId="5" borderId="25" xfId="0" applyNumberFormat="1" applyFill="1" applyBorder="1" applyAlignment="1">
      <alignment horizontal="center" vertical="center"/>
    </xf>
    <xf numFmtId="164" fontId="30" fillId="0" borderId="3" xfId="1" applyNumberFormat="1" applyFont="1" applyBorder="1" applyAlignment="1">
      <alignment horizontal="center" vertical="center"/>
    </xf>
    <xf numFmtId="0" fontId="4" fillId="0" borderId="14" xfId="0" applyFont="1" applyBorder="1" applyAlignment="1">
      <alignment horizontal="center"/>
    </xf>
    <xf numFmtId="0" fontId="4" fillId="3" borderId="25" xfId="0" applyFont="1" applyFill="1" applyBorder="1" applyAlignment="1">
      <alignment horizontal="center" vertical="center" wrapText="1"/>
    </xf>
    <xf numFmtId="0" fontId="32" fillId="0" borderId="61" xfId="0" applyFont="1" applyBorder="1" applyAlignment="1">
      <alignment horizontal="center" vertical="center" wrapText="1"/>
    </xf>
    <xf numFmtId="9" fontId="33" fillId="0" borderId="25" xfId="0" applyNumberFormat="1" applyFont="1" applyBorder="1"/>
    <xf numFmtId="164" fontId="4" fillId="0" borderId="55" xfId="1" applyNumberFormat="1" applyFont="1" applyBorder="1"/>
    <xf numFmtId="164" fontId="4" fillId="0" borderId="55" xfId="0" applyNumberFormat="1" applyFont="1" applyBorder="1"/>
    <xf numFmtId="0" fontId="4" fillId="0" borderId="54" xfId="0" applyFont="1" applyBorder="1"/>
    <xf numFmtId="0" fontId="4" fillId="0" borderId="3" xfId="0" applyFont="1" applyBorder="1" applyAlignment="1">
      <alignment horizontal="center"/>
    </xf>
    <xf numFmtId="0" fontId="32" fillId="0" borderId="54" xfId="0" applyFont="1" applyBorder="1" applyAlignment="1">
      <alignment horizontal="center" vertical="center" wrapText="1"/>
    </xf>
    <xf numFmtId="0" fontId="32" fillId="0" borderId="3" xfId="0" applyFont="1" applyBorder="1" applyAlignment="1">
      <alignment horizontal="center" vertical="center" wrapText="1"/>
    </xf>
    <xf numFmtId="0" fontId="32" fillId="3" borderId="54" xfId="0" applyFont="1" applyFill="1" applyBorder="1" applyAlignment="1">
      <alignment horizontal="center" vertical="center" wrapText="1"/>
    </xf>
    <xf numFmtId="164" fontId="4" fillId="0" borderId="55" xfId="0" applyNumberFormat="1" applyFont="1" applyBorder="1" applyAlignment="1">
      <alignment horizontal="center" vertical="center"/>
    </xf>
    <xf numFmtId="9" fontId="0" fillId="10" borderId="25" xfId="0" applyNumberFormat="1" applyFill="1" applyBorder="1" applyAlignment="1">
      <alignment horizontal="center" vertical="center"/>
    </xf>
    <xf numFmtId="0" fontId="4" fillId="0" borderId="54" xfId="0" applyFont="1" applyBorder="1" applyAlignment="1">
      <alignment wrapText="1"/>
    </xf>
    <xf numFmtId="0" fontId="4" fillId="0" borderId="25" xfId="0" applyFont="1" applyBorder="1" applyAlignment="1">
      <alignment horizontal="left" vertical="center"/>
    </xf>
    <xf numFmtId="0" fontId="4" fillId="0" borderId="55" xfId="0" applyFont="1" applyBorder="1" applyAlignment="1">
      <alignment horizontal="left" vertical="center"/>
    </xf>
    <xf numFmtId="0" fontId="4" fillId="0" borderId="11" xfId="0" applyFont="1" applyBorder="1" applyAlignment="1">
      <alignment horizontal="left" vertical="center"/>
    </xf>
    <xf numFmtId="0" fontId="0" fillId="0" borderId="3" xfId="0" applyBorder="1"/>
    <xf numFmtId="9" fontId="4" fillId="0" borderId="25" xfId="0" applyNumberFormat="1" applyFont="1" applyBorder="1"/>
    <xf numFmtId="0" fontId="32" fillId="0" borderId="5" xfId="0" applyFont="1" applyBorder="1" applyAlignment="1">
      <alignment horizontal="left" vertical="center" wrapText="1"/>
    </xf>
    <xf numFmtId="0" fontId="32" fillId="3" borderId="5" xfId="0" applyFont="1" applyFill="1" applyBorder="1" applyAlignment="1">
      <alignment horizontal="left" vertical="center" wrapText="1"/>
    </xf>
    <xf numFmtId="0" fontId="32" fillId="3" borderId="69" xfId="0" applyFont="1" applyFill="1" applyBorder="1" applyAlignment="1">
      <alignment horizontal="left" vertical="center" wrapText="1"/>
    </xf>
    <xf numFmtId="0" fontId="32" fillId="3" borderId="65" xfId="0" applyFont="1" applyFill="1" applyBorder="1" applyAlignment="1">
      <alignment horizontal="left" vertical="center" wrapText="1"/>
    </xf>
    <xf numFmtId="0" fontId="34" fillId="0" borderId="22" xfId="0" applyFont="1" applyBorder="1" applyAlignment="1">
      <alignment horizontal="left" vertical="center" wrapText="1"/>
    </xf>
    <xf numFmtId="0" fontId="32" fillId="0" borderId="4" xfId="0" applyFont="1" applyBorder="1" applyAlignment="1">
      <alignment horizontal="left" vertical="center" wrapText="1"/>
    </xf>
    <xf numFmtId="0" fontId="32" fillId="3" borderId="44" xfId="0" applyFont="1" applyFill="1" applyBorder="1" applyAlignment="1">
      <alignment horizontal="left" vertical="center" wrapText="1"/>
    </xf>
    <xf numFmtId="0" fontId="4" fillId="0" borderId="11" xfId="0" applyFont="1" applyBorder="1" applyAlignment="1">
      <alignment horizontal="center"/>
    </xf>
    <xf numFmtId="0" fontId="4" fillId="0" borderId="0" xfId="0" applyFont="1" applyAlignment="1">
      <alignment horizontal="left" vertical="center"/>
    </xf>
    <xf numFmtId="0" fontId="4" fillId="0" borderId="11" xfId="0" applyFont="1" applyBorder="1" applyAlignment="1">
      <alignment horizontal="left" vertical="center" wrapText="1"/>
    </xf>
    <xf numFmtId="9" fontId="0" fillId="6" borderId="25" xfId="0" applyNumberFormat="1" applyFill="1" applyBorder="1" applyAlignment="1">
      <alignment horizontal="center" vertical="center"/>
    </xf>
    <xf numFmtId="164" fontId="33" fillId="0" borderId="55" xfId="0" applyNumberFormat="1" applyFont="1" applyBorder="1"/>
    <xf numFmtId="164" fontId="33" fillId="0" borderId="3" xfId="0" applyNumberFormat="1" applyFont="1" applyBorder="1"/>
    <xf numFmtId="0" fontId="33" fillId="0" borderId="4" xfId="0" applyFont="1" applyBorder="1"/>
    <xf numFmtId="0" fontId="4" fillId="0" borderId="3" xfId="0" applyFont="1" applyBorder="1" applyAlignment="1">
      <alignment horizontal="center" vertical="center" wrapText="1"/>
    </xf>
    <xf numFmtId="0" fontId="4" fillId="0" borderId="84" xfId="0" applyFont="1" applyBorder="1" applyAlignment="1">
      <alignment horizontal="center" vertical="center" wrapText="1"/>
    </xf>
    <xf numFmtId="164" fontId="4" fillId="0" borderId="3" xfId="0" applyNumberFormat="1" applyFont="1" applyBorder="1"/>
    <xf numFmtId="0" fontId="4" fillId="0" borderId="54" xfId="0" applyFont="1" applyBorder="1" applyAlignment="1">
      <alignment horizontal="left" vertical="center"/>
    </xf>
    <xf numFmtId="6" fontId="4" fillId="0" borderId="54" xfId="0" applyNumberFormat="1" applyFont="1" applyBorder="1" applyAlignment="1">
      <alignment horizontal="center" vertical="center"/>
    </xf>
    <xf numFmtId="164" fontId="4" fillId="0" borderId="54" xfId="1" applyNumberFormat="1" applyFont="1" applyBorder="1"/>
    <xf numFmtId="164" fontId="30" fillId="0" borderId="25" xfId="1" applyNumberFormat="1" applyFont="1" applyBorder="1" applyAlignment="1">
      <alignment horizontal="center" vertical="center"/>
    </xf>
    <xf numFmtId="164" fontId="4" fillId="0" borderId="12" xfId="0" applyNumberFormat="1" applyFont="1" applyBorder="1"/>
    <xf numFmtId="0" fontId="4" fillId="0" borderId="3" xfId="0" applyFont="1" applyBorder="1" applyAlignment="1">
      <alignment horizontal="left" vertical="center" wrapText="1"/>
    </xf>
    <xf numFmtId="0" fontId="4" fillId="0" borderId="3" xfId="0" applyFont="1" applyBorder="1" applyAlignment="1">
      <alignment wrapText="1"/>
    </xf>
    <xf numFmtId="9" fontId="4" fillId="10" borderId="25" xfId="0" applyNumberFormat="1" applyFont="1" applyFill="1" applyBorder="1" applyAlignment="1">
      <alignment horizontal="center" vertical="center"/>
    </xf>
    <xf numFmtId="8" fontId="4" fillId="0" borderId="3" xfId="0" applyNumberFormat="1" applyFont="1" applyBorder="1" applyAlignment="1">
      <alignment vertical="center"/>
    </xf>
    <xf numFmtId="0" fontId="4" fillId="0" borderId="45" xfId="0" applyFont="1" applyBorder="1" applyAlignment="1">
      <alignment horizontal="left" vertical="center" wrapText="1"/>
    </xf>
    <xf numFmtId="164" fontId="4" fillId="0" borderId="3" xfId="1" applyNumberFormat="1" applyFont="1" applyBorder="1" applyAlignment="1">
      <alignment horizontal="center" vertical="center"/>
    </xf>
    <xf numFmtId="0" fontId="4" fillId="0" borderId="14" xfId="0" applyFont="1" applyBorder="1" applyAlignment="1">
      <alignment horizontal="left" vertical="center" wrapText="1"/>
    </xf>
    <xf numFmtId="0" fontId="4" fillId="0" borderId="3" xfId="0" applyFont="1" applyBorder="1" applyAlignment="1">
      <alignment horizontal="left" vertical="center"/>
    </xf>
    <xf numFmtId="0" fontId="4" fillId="0" borderId="0" xfId="0" applyFont="1" applyAlignment="1">
      <alignment horizontal="left" vertical="center" wrapText="1"/>
    </xf>
    <xf numFmtId="0" fontId="4" fillId="0" borderId="25" xfId="0" applyFont="1" applyBorder="1" applyAlignment="1">
      <alignment wrapText="1"/>
    </xf>
    <xf numFmtId="0" fontId="4" fillId="0" borderId="54" xfId="0" applyFont="1" applyBorder="1" applyAlignment="1">
      <alignment vertical="center" wrapText="1"/>
    </xf>
    <xf numFmtId="44" fontId="4" fillId="0" borderId="3" xfId="1" applyFont="1" applyBorder="1"/>
    <xf numFmtId="164" fontId="4" fillId="0" borderId="3" xfId="0" applyNumberFormat="1" applyFont="1" applyBorder="1" applyAlignment="1">
      <alignment horizontal="center" vertical="center"/>
    </xf>
    <xf numFmtId="44" fontId="4" fillId="0" borderId="3" xfId="1" applyFont="1" applyBorder="1" applyAlignment="1">
      <alignment vertical="center"/>
    </xf>
    <xf numFmtId="0" fontId="0" fillId="0" borderId="45" xfId="0" applyBorder="1"/>
    <xf numFmtId="44" fontId="0" fillId="0" borderId="45" xfId="1" applyFont="1" applyBorder="1"/>
    <xf numFmtId="0" fontId="4" fillId="0" borderId="84" xfId="0" applyFont="1" applyBorder="1" applyAlignment="1">
      <alignment horizontal="left" vertical="center" wrapText="1"/>
    </xf>
    <xf numFmtId="9" fontId="4" fillId="6" borderId="25" xfId="0" applyNumberFormat="1" applyFont="1" applyFill="1" applyBorder="1" applyAlignment="1">
      <alignment horizontal="left" vertical="center"/>
    </xf>
    <xf numFmtId="9" fontId="4" fillId="5" borderId="25" xfId="0" applyNumberFormat="1" applyFont="1" applyFill="1" applyBorder="1" applyAlignment="1">
      <alignment horizontal="left" vertical="center"/>
    </xf>
    <xf numFmtId="9" fontId="4" fillId="0" borderId="25" xfId="0" applyNumberFormat="1" applyFont="1" applyBorder="1" applyAlignment="1">
      <alignment horizontal="left"/>
    </xf>
    <xf numFmtId="0" fontId="4" fillId="0" borderId="14" xfId="0" applyFont="1" applyBorder="1" applyAlignment="1">
      <alignment horizontal="left"/>
    </xf>
    <xf numFmtId="164" fontId="33" fillId="0" borderId="3" xfId="0" applyNumberFormat="1" applyFont="1" applyBorder="1" applyAlignment="1">
      <alignment horizontal="left"/>
    </xf>
    <xf numFmtId="164" fontId="4" fillId="0" borderId="55" xfId="1" applyNumberFormat="1" applyFont="1" applyBorder="1" applyAlignment="1">
      <alignment horizontal="left"/>
    </xf>
    <xf numFmtId="6" fontId="4" fillId="0" borderId="55" xfId="0" applyNumberFormat="1" applyFont="1" applyBorder="1" applyAlignment="1">
      <alignment horizontal="left" vertical="center"/>
    </xf>
    <xf numFmtId="164" fontId="30" fillId="0" borderId="3" xfId="1" applyNumberFormat="1" applyFont="1" applyBorder="1" applyAlignment="1">
      <alignment horizontal="left" vertical="center"/>
    </xf>
    <xf numFmtId="164" fontId="33" fillId="0" borderId="45" xfId="0" applyNumberFormat="1" applyFont="1" applyBorder="1" applyAlignment="1">
      <alignment horizontal="left"/>
    </xf>
    <xf numFmtId="0" fontId="4" fillId="0" borderId="3" xfId="0" applyFont="1" applyBorder="1" applyAlignment="1">
      <alignment vertical="center" wrapText="1"/>
    </xf>
    <xf numFmtId="164" fontId="33" fillId="0" borderId="54" xfId="0" applyNumberFormat="1" applyFont="1" applyBorder="1"/>
    <xf numFmtId="0" fontId="32" fillId="0" borderId="13" xfId="0" applyFont="1" applyBorder="1" applyAlignment="1">
      <alignment horizontal="left" vertical="center" wrapText="1"/>
    </xf>
    <xf numFmtId="9" fontId="4" fillId="5" borderId="54" xfId="0" applyNumberFormat="1" applyFont="1" applyFill="1" applyBorder="1" applyAlignment="1">
      <alignment horizontal="center" vertical="center"/>
    </xf>
    <xf numFmtId="9" fontId="4" fillId="6" borderId="54" xfId="0" applyNumberFormat="1" applyFont="1" applyFill="1" applyBorder="1" applyAlignment="1">
      <alignment horizontal="center" vertical="center"/>
    </xf>
    <xf numFmtId="9" fontId="4" fillId="0" borderId="54" xfId="0" applyNumberFormat="1" applyFont="1" applyBorder="1"/>
    <xf numFmtId="9" fontId="0" fillId="6" borderId="54" xfId="0" applyNumberFormat="1" applyFill="1" applyBorder="1" applyAlignment="1">
      <alignment horizontal="center" vertical="center"/>
    </xf>
    <xf numFmtId="44" fontId="4" fillId="0" borderId="12" xfId="1" applyFont="1" applyBorder="1" applyAlignment="1">
      <alignment vertical="center"/>
    </xf>
    <xf numFmtId="0" fontId="4" fillId="0" borderId="63" xfId="0" applyFont="1" applyBorder="1" applyAlignment="1">
      <alignment horizontal="center" vertical="center" wrapText="1"/>
    </xf>
    <xf numFmtId="9" fontId="4" fillId="6" borderId="25" xfId="0" applyNumberFormat="1" applyFont="1" applyFill="1" applyBorder="1"/>
    <xf numFmtId="0" fontId="31" fillId="9" borderId="7" xfId="0" applyFont="1" applyFill="1" applyBorder="1" applyAlignment="1">
      <alignment horizontal="center" vertical="center"/>
    </xf>
    <xf numFmtId="0" fontId="31" fillId="9" borderId="7" xfId="0" applyFont="1" applyFill="1" applyBorder="1" applyAlignment="1">
      <alignment horizontal="center" vertical="center" wrapText="1"/>
    </xf>
    <xf numFmtId="0" fontId="4" fillId="0" borderId="1" xfId="0" applyFont="1" applyBorder="1" applyAlignment="1">
      <alignment wrapText="1"/>
    </xf>
    <xf numFmtId="0" fontId="5" fillId="5" borderId="5" xfId="0" applyFont="1" applyFill="1" applyBorder="1" applyAlignment="1">
      <alignment horizontal="center" vertical="center"/>
    </xf>
    <xf numFmtId="0" fontId="5" fillId="5" borderId="22" xfId="0" applyFont="1" applyFill="1" applyBorder="1" applyAlignment="1">
      <alignment horizontal="center" vertical="center"/>
    </xf>
    <xf numFmtId="0" fontId="5" fillId="5" borderId="23" xfId="0" applyFont="1" applyFill="1" applyBorder="1" applyAlignment="1">
      <alignment horizontal="center" vertical="center"/>
    </xf>
    <xf numFmtId="0" fontId="8" fillId="5" borderId="5" xfId="0" applyFont="1" applyFill="1" applyBorder="1" applyAlignment="1">
      <alignment horizontal="center" vertical="center" wrapText="1"/>
    </xf>
    <xf numFmtId="0" fontId="8" fillId="5" borderId="22" xfId="0" applyFont="1" applyFill="1" applyBorder="1" applyAlignment="1">
      <alignment horizontal="center" vertical="center" wrapText="1"/>
    </xf>
    <xf numFmtId="0" fontId="8" fillId="5" borderId="23" xfId="0" applyFont="1" applyFill="1" applyBorder="1" applyAlignment="1">
      <alignment horizontal="center" vertical="center" wrapText="1"/>
    </xf>
    <xf numFmtId="0" fontId="8" fillId="5" borderId="6" xfId="0" applyFont="1" applyFill="1" applyBorder="1" applyAlignment="1">
      <alignment horizontal="center" vertical="center" wrapText="1"/>
    </xf>
    <xf numFmtId="0" fontId="8" fillId="5" borderId="39" xfId="0" applyFont="1" applyFill="1" applyBorder="1" applyAlignment="1">
      <alignment horizontal="center" vertical="center" wrapText="1"/>
    </xf>
    <xf numFmtId="0" fontId="8" fillId="5" borderId="40" xfId="0" applyFont="1" applyFill="1" applyBorder="1" applyAlignment="1">
      <alignment horizontal="center" vertical="center" wrapText="1"/>
    </xf>
    <xf numFmtId="0" fontId="5" fillId="4" borderId="24"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41" xfId="0" applyFont="1" applyFill="1" applyBorder="1" applyAlignment="1">
      <alignment horizontal="center" vertical="center"/>
    </xf>
    <xf numFmtId="0" fontId="0" fillId="5" borderId="38" xfId="0" applyFill="1" applyBorder="1" applyAlignment="1">
      <alignment horizontal="center" vertical="center" wrapText="1"/>
    </xf>
    <xf numFmtId="0" fontId="0" fillId="5" borderId="39" xfId="0" applyFill="1" applyBorder="1" applyAlignment="1">
      <alignment horizontal="center" vertical="center" wrapText="1"/>
    </xf>
    <xf numFmtId="0" fontId="0" fillId="5" borderId="40" xfId="0" applyFill="1" applyBorder="1" applyAlignment="1">
      <alignment horizontal="center" vertical="center" wrapText="1"/>
    </xf>
    <xf numFmtId="0" fontId="8" fillId="5" borderId="5" xfId="0" applyFont="1" applyFill="1" applyBorder="1" applyAlignment="1">
      <alignment horizontal="center" vertical="center"/>
    </xf>
    <xf numFmtId="0" fontId="8" fillId="5" borderId="22" xfId="0" applyFont="1" applyFill="1" applyBorder="1" applyAlignment="1">
      <alignment horizontal="center" vertical="center"/>
    </xf>
    <xf numFmtId="0" fontId="8" fillId="5" borderId="23" xfId="0" applyFont="1" applyFill="1" applyBorder="1" applyAlignment="1">
      <alignment horizontal="center" vertical="center"/>
    </xf>
    <xf numFmtId="0" fontId="0" fillId="5" borderId="10" xfId="0" applyFill="1" applyBorder="1" applyAlignment="1">
      <alignment horizontal="center" vertical="center" wrapText="1"/>
    </xf>
    <xf numFmtId="0" fontId="0" fillId="5" borderId="0" xfId="0" applyFill="1" applyAlignment="1">
      <alignment horizontal="center" vertical="center" wrapText="1"/>
    </xf>
    <xf numFmtId="0" fontId="0" fillId="5" borderId="36" xfId="0" applyFill="1" applyBorder="1" applyAlignment="1">
      <alignment horizontal="center" vertical="center" wrapText="1"/>
    </xf>
    <xf numFmtId="0" fontId="8" fillId="5" borderId="37" xfId="0" applyFont="1" applyFill="1" applyBorder="1" applyAlignment="1">
      <alignment horizontal="center" vertical="center" wrapText="1"/>
    </xf>
    <xf numFmtId="0" fontId="8" fillId="5" borderId="0" xfId="0" applyFont="1" applyFill="1" applyAlignment="1">
      <alignment horizontal="center" vertical="center" wrapText="1"/>
    </xf>
    <xf numFmtId="0" fontId="8" fillId="5" borderId="11" xfId="0" applyFont="1" applyFill="1" applyBorder="1" applyAlignment="1">
      <alignment horizontal="center" vertical="center" wrapText="1"/>
    </xf>
    <xf numFmtId="0" fontId="0" fillId="6" borderId="10" xfId="0" applyFill="1" applyBorder="1" applyAlignment="1">
      <alignment horizontal="center" vertical="center"/>
    </xf>
    <xf numFmtId="0" fontId="0" fillId="6" borderId="0" xfId="0" applyFill="1" applyAlignment="1">
      <alignment horizontal="center" vertical="center"/>
    </xf>
    <xf numFmtId="0" fontId="0" fillId="6" borderId="11" xfId="0"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6" borderId="10" xfId="0" applyFont="1" applyFill="1" applyBorder="1" applyAlignment="1">
      <alignment horizontal="center" vertical="center"/>
    </xf>
    <xf numFmtId="0" fontId="5" fillId="6" borderId="0" xfId="0" applyFont="1" applyFill="1" applyAlignment="1">
      <alignment horizontal="center" vertical="center"/>
    </xf>
    <xf numFmtId="0" fontId="5" fillId="6" borderId="11" xfId="0" applyFont="1" applyFill="1" applyBorder="1" applyAlignment="1">
      <alignment horizontal="center" vertical="center"/>
    </xf>
    <xf numFmtId="0" fontId="5" fillId="6" borderId="12" xfId="0" applyFont="1" applyFill="1" applyBorder="1" applyAlignment="1">
      <alignment horizontal="center" vertical="center"/>
    </xf>
    <xf numFmtId="0" fontId="5" fillId="6" borderId="13" xfId="0" applyFont="1" applyFill="1" applyBorder="1" applyAlignment="1">
      <alignment horizontal="center" vertical="center"/>
    </xf>
    <xf numFmtId="0" fontId="5" fillId="6" borderId="14"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0" xfId="0" applyFont="1" applyFill="1" applyAlignment="1">
      <alignment horizontal="center" vertical="center"/>
    </xf>
    <xf numFmtId="0" fontId="5" fillId="5" borderId="11" xfId="0" applyFont="1" applyFill="1" applyBorder="1" applyAlignment="1">
      <alignment horizontal="center" vertical="center"/>
    </xf>
    <xf numFmtId="0" fontId="5" fillId="6" borderId="10" xfId="0" applyFont="1" applyFill="1" applyBorder="1" applyAlignment="1">
      <alignment horizontal="center" vertical="center" wrapText="1"/>
    </xf>
    <xf numFmtId="0" fontId="5" fillId="6" borderId="0" xfId="0" applyFont="1" applyFill="1" applyAlignment="1">
      <alignment horizontal="center" vertical="center" wrapText="1"/>
    </xf>
    <xf numFmtId="0" fontId="5" fillId="6" borderId="11" xfId="0" applyFont="1" applyFill="1" applyBorder="1" applyAlignment="1">
      <alignment horizontal="center" vertical="center" wrapText="1"/>
    </xf>
    <xf numFmtId="0" fontId="4" fillId="0" borderId="25" xfId="0" applyFont="1" applyBorder="1" applyAlignment="1">
      <alignment horizontal="left" vertical="center" wrapText="1"/>
    </xf>
    <xf numFmtId="0" fontId="4" fillId="0" borderId="54" xfId="0" applyFont="1" applyBorder="1" applyAlignment="1">
      <alignment horizontal="left" vertical="center" wrapText="1"/>
    </xf>
    <xf numFmtId="0" fontId="4" fillId="0" borderId="55" xfId="0" applyFont="1" applyBorder="1" applyAlignment="1">
      <alignment horizontal="left" vertical="center" wrapText="1"/>
    </xf>
    <xf numFmtId="0" fontId="4" fillId="0" borderId="54" xfId="0" applyFont="1" applyBorder="1" applyAlignment="1">
      <alignment horizontal="center" vertical="center" wrapText="1"/>
    </xf>
    <xf numFmtId="0" fontId="4" fillId="0" borderId="55" xfId="0" applyFont="1" applyBorder="1" applyAlignment="1">
      <alignment horizontal="center" vertical="center" wrapText="1"/>
    </xf>
    <xf numFmtId="0" fontId="5" fillId="6" borderId="4" xfId="0" applyFont="1" applyFill="1" applyBorder="1" applyAlignment="1">
      <alignment horizontal="center" vertical="center"/>
    </xf>
    <xf numFmtId="0" fontId="5" fillId="6" borderId="44" xfId="0" applyFont="1" applyFill="1" applyBorder="1" applyAlignment="1">
      <alignment horizontal="center" vertical="center"/>
    </xf>
    <xf numFmtId="0" fontId="5" fillId="6" borderId="45" xfId="0" applyFont="1" applyFill="1" applyBorder="1" applyAlignment="1">
      <alignment horizontal="center" vertical="center"/>
    </xf>
    <xf numFmtId="0" fontId="5" fillId="5" borderId="44" xfId="0" applyFont="1" applyFill="1" applyBorder="1" applyAlignment="1">
      <alignment horizontal="center" vertical="center"/>
    </xf>
    <xf numFmtId="0" fontId="5" fillId="5" borderId="45" xfId="0" applyFont="1" applyFill="1" applyBorder="1" applyAlignment="1">
      <alignment horizontal="center" vertical="center"/>
    </xf>
    <xf numFmtId="0" fontId="5" fillId="4" borderId="44" xfId="0" applyFont="1" applyFill="1" applyBorder="1" applyAlignment="1">
      <alignment horizontal="center" vertical="center" wrapText="1"/>
    </xf>
    <xf numFmtId="0" fontId="5" fillId="4" borderId="45" xfId="0" applyFont="1" applyFill="1" applyBorder="1" applyAlignment="1">
      <alignment horizontal="center" vertical="center" wrapText="1"/>
    </xf>
    <xf numFmtId="0" fontId="5" fillId="4" borderId="4" xfId="0" applyFont="1" applyFill="1" applyBorder="1" applyAlignment="1">
      <alignment horizontal="center" vertical="center"/>
    </xf>
    <xf numFmtId="0" fontId="5" fillId="4" borderId="44" xfId="0" applyFont="1" applyFill="1" applyBorder="1" applyAlignment="1">
      <alignment horizontal="center" vertical="center"/>
    </xf>
    <xf numFmtId="0" fontId="5" fillId="4" borderId="45" xfId="0" applyFont="1" applyFill="1" applyBorder="1" applyAlignment="1">
      <alignment horizontal="center" vertical="center"/>
    </xf>
    <xf numFmtId="0" fontId="8" fillId="4" borderId="65" xfId="0" applyFont="1" applyFill="1" applyBorder="1" applyAlignment="1">
      <alignment horizontal="center" vertical="center" wrapText="1"/>
    </xf>
    <xf numFmtId="0" fontId="8" fillId="4" borderId="44" xfId="0" applyFont="1" applyFill="1" applyBorder="1" applyAlignment="1">
      <alignment horizontal="center" vertical="center" wrapText="1"/>
    </xf>
    <xf numFmtId="0" fontId="8" fillId="4" borderId="66"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4" borderId="22" xfId="0" applyFont="1" applyFill="1" applyBorder="1" applyAlignment="1">
      <alignment horizontal="center" vertical="center" wrapText="1"/>
    </xf>
    <xf numFmtId="0" fontId="8" fillId="4" borderId="41" xfId="0" applyFont="1" applyFill="1" applyBorder="1" applyAlignment="1">
      <alignment horizontal="center" vertical="center" wrapText="1"/>
    </xf>
    <xf numFmtId="0" fontId="8" fillId="5" borderId="36" xfId="0" applyFont="1" applyFill="1" applyBorder="1" applyAlignment="1">
      <alignment horizontal="center" vertical="center" wrapText="1"/>
    </xf>
    <xf numFmtId="0" fontId="8" fillId="5" borderId="37" xfId="0" applyFont="1" applyFill="1" applyBorder="1" applyAlignment="1">
      <alignment horizontal="center" vertical="center"/>
    </xf>
    <xf numFmtId="0" fontId="8" fillId="5" borderId="0" xfId="0" applyFont="1" applyFill="1" applyAlignment="1">
      <alignment horizontal="center" vertical="center"/>
    </xf>
    <xf numFmtId="0" fontId="8" fillId="5" borderId="36" xfId="0" applyFont="1" applyFill="1" applyBorder="1" applyAlignment="1">
      <alignment horizontal="center" vertical="center"/>
    </xf>
    <xf numFmtId="0" fontId="5" fillId="5" borderId="0" xfId="0" applyFont="1" applyFill="1" applyAlignment="1">
      <alignment horizontal="center" vertical="center" wrapText="1"/>
    </xf>
    <xf numFmtId="0" fontId="5" fillId="5" borderId="11" xfId="0" applyFont="1" applyFill="1" applyBorder="1" applyAlignment="1">
      <alignment horizontal="center" vertical="center" wrapText="1"/>
    </xf>
    <xf numFmtId="0" fontId="5" fillId="5" borderId="44" xfId="0" applyFont="1" applyFill="1" applyBorder="1" applyAlignment="1">
      <alignment horizontal="center" vertical="center" wrapText="1"/>
    </xf>
    <xf numFmtId="0" fontId="5" fillId="5" borderId="66" xfId="0" applyFont="1" applyFill="1" applyBorder="1" applyAlignment="1">
      <alignment horizontal="center" vertical="center" wrapText="1"/>
    </xf>
    <xf numFmtId="9" fontId="5" fillId="5" borderId="5" xfId="0" applyNumberFormat="1" applyFont="1" applyFill="1" applyBorder="1" applyAlignment="1">
      <alignment horizontal="center" vertical="center" wrapText="1"/>
    </xf>
    <xf numFmtId="9" fontId="5" fillId="5" borderId="22" xfId="0" applyNumberFormat="1" applyFont="1" applyFill="1" applyBorder="1" applyAlignment="1">
      <alignment horizontal="center" vertical="center" wrapText="1"/>
    </xf>
    <xf numFmtId="9" fontId="5" fillId="5" borderId="23" xfId="0" applyNumberFormat="1" applyFont="1" applyFill="1" applyBorder="1" applyAlignment="1">
      <alignment horizontal="center" vertical="center" wrapText="1"/>
    </xf>
    <xf numFmtId="0" fontId="8" fillId="5" borderId="44" xfId="0" applyFont="1" applyFill="1" applyBorder="1" applyAlignment="1">
      <alignment horizontal="center" vertical="center" wrapText="1"/>
    </xf>
    <xf numFmtId="0" fontId="24" fillId="0" borderId="4" xfId="0" applyFont="1" applyBorder="1" applyAlignment="1">
      <alignment horizontal="center"/>
    </xf>
    <xf numFmtId="0" fontId="24" fillId="0" borderId="45" xfId="0" applyFont="1" applyBorder="1" applyAlignment="1">
      <alignment horizontal="center"/>
    </xf>
    <xf numFmtId="0" fontId="4" fillId="0" borderId="0" xfId="0" applyFont="1" applyAlignment="1">
      <alignment horizontal="center" vertical="center"/>
    </xf>
    <xf numFmtId="0" fontId="4" fillId="0" borderId="0" xfId="0" applyFont="1" applyAlignment="1">
      <alignment horizont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12" xfId="0" applyFont="1" applyBorder="1" applyAlignment="1">
      <alignment horizontal="center" vertical="center"/>
    </xf>
    <xf numFmtId="0" fontId="7" fillId="0" borderId="14"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13" fillId="0" borderId="7" xfId="0" applyFont="1" applyBorder="1" applyAlignment="1">
      <alignment horizontal="center" wrapText="1"/>
    </xf>
    <xf numFmtId="0" fontId="13" fillId="0" borderId="8" xfId="0" applyFont="1" applyBorder="1" applyAlignment="1">
      <alignment horizontal="center" wrapText="1"/>
    </xf>
    <xf numFmtId="0" fontId="13" fillId="0" borderId="9" xfId="0" applyFont="1" applyBorder="1" applyAlignment="1">
      <alignment horizontal="center" wrapText="1"/>
    </xf>
    <xf numFmtId="0" fontId="13" fillId="0" borderId="12" xfId="0" applyFont="1" applyBorder="1" applyAlignment="1">
      <alignment horizontal="center" wrapText="1"/>
    </xf>
    <xf numFmtId="0" fontId="13" fillId="0" borderId="13" xfId="0" applyFont="1" applyBorder="1" applyAlignment="1">
      <alignment horizontal="center" wrapText="1"/>
    </xf>
    <xf numFmtId="0" fontId="13" fillId="0" borderId="14" xfId="0" applyFont="1" applyBorder="1" applyAlignment="1">
      <alignment horizontal="center" wrapText="1"/>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14" xfId="0" applyFont="1" applyBorder="1" applyAlignment="1">
      <alignment horizontal="center" vertical="center" wrapText="1"/>
    </xf>
    <xf numFmtId="44" fontId="0" fillId="0" borderId="25" xfId="1" applyFont="1" applyBorder="1" applyAlignment="1">
      <alignment horizontal="center" vertical="center"/>
    </xf>
    <xf numFmtId="44" fontId="0" fillId="0" borderId="55" xfId="1" applyFont="1" applyBorder="1" applyAlignment="1">
      <alignment horizontal="center" vertical="center"/>
    </xf>
    <xf numFmtId="44" fontId="0" fillId="0" borderId="7" xfId="1" applyFont="1" applyBorder="1" applyAlignment="1">
      <alignment horizontal="center" vertical="center"/>
    </xf>
    <xf numFmtId="44" fontId="0" fillId="0" borderId="12" xfId="1" applyFont="1" applyBorder="1" applyAlignment="1">
      <alignment horizontal="center" vertical="center"/>
    </xf>
    <xf numFmtId="44" fontId="5" fillId="0" borderId="25" xfId="1" applyFont="1" applyBorder="1" applyAlignment="1">
      <alignment horizontal="center" vertical="center"/>
    </xf>
    <xf numFmtId="44" fontId="5" fillId="0" borderId="55" xfId="1" applyFont="1" applyBorder="1" applyAlignment="1">
      <alignment horizontal="center" vertical="center"/>
    </xf>
    <xf numFmtId="0" fontId="5" fillId="0" borderId="7"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4" xfId="0" applyFont="1" applyBorder="1" applyAlignment="1">
      <alignment horizontal="center" vertical="center" wrapText="1"/>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44" fontId="0" fillId="0" borderId="8" xfId="1" applyFont="1" applyBorder="1" applyAlignment="1">
      <alignment horizontal="center" vertical="center"/>
    </xf>
    <xf numFmtId="44" fontId="0" fillId="0" borderId="13" xfId="1" applyFont="1" applyBorder="1" applyAlignment="1">
      <alignment horizontal="center" vertical="center"/>
    </xf>
    <xf numFmtId="0" fontId="7" fillId="0" borderId="8" xfId="0" applyFont="1" applyBorder="1" applyAlignment="1">
      <alignment horizontal="center" vertical="center"/>
    </xf>
    <xf numFmtId="0" fontId="7" fillId="0" borderId="13" xfId="0" applyFont="1" applyBorder="1" applyAlignment="1">
      <alignment horizontal="center" vertical="center"/>
    </xf>
    <xf numFmtId="44" fontId="5" fillId="0" borderId="7" xfId="1" applyFont="1" applyBorder="1" applyAlignment="1">
      <alignment horizontal="center" vertical="center"/>
    </xf>
    <xf numFmtId="44" fontId="5" fillId="0" borderId="12" xfId="1" applyFont="1" applyBorder="1" applyAlignment="1">
      <alignment horizontal="center" vertical="center"/>
    </xf>
    <xf numFmtId="0" fontId="22" fillId="0" borderId="8" xfId="0" applyFont="1" applyBorder="1" applyAlignment="1">
      <alignment horizontal="center" vertical="center"/>
    </xf>
    <xf numFmtId="0" fontId="22" fillId="0" borderId="9" xfId="0" applyFont="1" applyBorder="1" applyAlignment="1">
      <alignment horizontal="center" vertical="center"/>
    </xf>
    <xf numFmtId="0" fontId="22" fillId="0" borderId="13" xfId="0" applyFont="1" applyBorder="1" applyAlignment="1">
      <alignment horizontal="center" vertical="center"/>
    </xf>
    <xf numFmtId="0" fontId="22" fillId="0" borderId="14" xfId="0" applyFont="1" applyBorder="1" applyAlignment="1">
      <alignment horizontal="center" vertical="center"/>
    </xf>
    <xf numFmtId="0" fontId="9" fillId="0" borderId="8" xfId="0" applyFont="1" applyBorder="1" applyAlignment="1">
      <alignment horizontal="center" vertical="center"/>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9" xfId="0" applyFont="1" applyBorder="1" applyAlignment="1">
      <alignment horizontal="center" wrapText="1"/>
    </xf>
    <xf numFmtId="0" fontId="5" fillId="0" borderId="12" xfId="0" applyFont="1" applyBorder="1" applyAlignment="1">
      <alignment horizont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8" xfId="0" applyFont="1" applyBorder="1" applyAlignment="1">
      <alignment horizontal="center" vertical="center" wrapText="1"/>
    </xf>
    <xf numFmtId="0" fontId="5" fillId="0" borderId="13" xfId="0" applyFont="1" applyBorder="1" applyAlignment="1">
      <alignment horizontal="center" vertical="center" wrapText="1"/>
    </xf>
    <xf numFmtId="4" fontId="5" fillId="0" borderId="8" xfId="0" applyNumberFormat="1" applyFont="1" applyBorder="1" applyAlignment="1">
      <alignment horizontal="center" wrapText="1"/>
    </xf>
    <xf numFmtId="0" fontId="5" fillId="0" borderId="7" xfId="0" applyFont="1" applyBorder="1" applyAlignment="1">
      <alignment horizontal="center" vertical="center"/>
    </xf>
    <xf numFmtId="0" fontId="5" fillId="0" borderId="12" xfId="0" applyFont="1" applyBorder="1" applyAlignment="1">
      <alignment horizontal="center" vertical="center"/>
    </xf>
    <xf numFmtId="0" fontId="13" fillId="0" borderId="8" xfId="0" applyFont="1" applyBorder="1" applyAlignment="1">
      <alignment horizontal="center" vertical="center"/>
    </xf>
    <xf numFmtId="0" fontId="13" fillId="0" borderId="9" xfId="0" applyFont="1" applyBorder="1" applyAlignment="1">
      <alignment horizontal="center" vertical="center"/>
    </xf>
    <xf numFmtId="0" fontId="13" fillId="0" borderId="13" xfId="0" applyFont="1" applyBorder="1" applyAlignment="1">
      <alignment horizontal="center" vertical="center"/>
    </xf>
    <xf numFmtId="0" fontId="13" fillId="0" borderId="14"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3" xfId="0" applyFont="1" applyBorder="1" applyAlignment="1">
      <alignment horizontal="center" vertical="center"/>
    </xf>
    <xf numFmtId="0" fontId="23" fillId="0" borderId="14" xfId="0" applyFont="1" applyBorder="1" applyAlignment="1">
      <alignment horizontal="center" vertical="center"/>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8" xfId="0" applyFont="1" applyBorder="1" applyAlignment="1">
      <alignment horizontal="center" wrapText="1"/>
    </xf>
    <xf numFmtId="0" fontId="22" fillId="0" borderId="9" xfId="0" applyFont="1" applyBorder="1" applyAlignment="1">
      <alignment horizontal="center" wrapText="1"/>
    </xf>
    <xf numFmtId="0" fontId="22" fillId="0" borderId="13" xfId="0" applyFont="1" applyBorder="1" applyAlignment="1">
      <alignment horizontal="center" wrapText="1"/>
    </xf>
    <xf numFmtId="0" fontId="22" fillId="0" borderId="14" xfId="0" applyFont="1" applyBorder="1" applyAlignment="1">
      <alignment horizontal="center" wrapText="1"/>
    </xf>
    <xf numFmtId="0" fontId="23" fillId="0" borderId="8" xfId="0" applyFont="1" applyBorder="1" applyAlignment="1">
      <alignment horizontal="center" vertical="center" wrapText="1"/>
    </xf>
    <xf numFmtId="0" fontId="23" fillId="0" borderId="9" xfId="0" applyFont="1" applyBorder="1" applyAlignment="1">
      <alignment horizontal="center" vertical="center" wrapText="1"/>
    </xf>
    <xf numFmtId="0" fontId="23" fillId="0" borderId="13" xfId="0" applyFont="1" applyBorder="1" applyAlignment="1">
      <alignment horizontal="center" vertical="center" wrapText="1"/>
    </xf>
    <xf numFmtId="0" fontId="23" fillId="0" borderId="14" xfId="0" applyFont="1" applyBorder="1" applyAlignment="1">
      <alignment horizontal="center" vertical="center" wrapText="1"/>
    </xf>
    <xf numFmtId="44" fontId="22" fillId="0" borderId="25" xfId="1" applyFont="1" applyBorder="1" applyAlignment="1">
      <alignment horizontal="center" vertical="center"/>
    </xf>
    <xf numFmtId="44" fontId="22" fillId="0" borderId="55" xfId="1" applyFont="1" applyBorder="1" applyAlignment="1">
      <alignment horizontal="center" vertical="center"/>
    </xf>
    <xf numFmtId="44" fontId="22" fillId="0" borderId="7" xfId="1" applyFont="1" applyBorder="1" applyAlignment="1">
      <alignment horizontal="center" vertical="center"/>
    </xf>
    <xf numFmtId="44" fontId="22" fillId="0" borderId="12" xfId="1" applyFont="1" applyBorder="1" applyAlignment="1">
      <alignment horizontal="center" vertical="center"/>
    </xf>
    <xf numFmtId="0" fontId="28" fillId="9" borderId="7" xfId="0" applyFont="1" applyFill="1" applyBorder="1" applyAlignment="1">
      <alignment horizontal="center" vertical="center"/>
    </xf>
    <xf numFmtId="0" fontId="28" fillId="9" borderId="8" xfId="0" applyFont="1" applyFill="1" applyBorder="1" applyAlignment="1">
      <alignment horizontal="center" vertical="center"/>
    </xf>
    <xf numFmtId="0" fontId="28" fillId="9" borderId="12" xfId="0" applyFont="1" applyFill="1" applyBorder="1" applyAlignment="1">
      <alignment horizontal="center" vertical="center"/>
    </xf>
    <xf numFmtId="0" fontId="28" fillId="9" borderId="13" xfId="0" applyFont="1" applyFill="1" applyBorder="1" applyAlignment="1">
      <alignment horizontal="center" vertical="center"/>
    </xf>
    <xf numFmtId="164" fontId="28" fillId="9" borderId="7" xfId="0" applyNumberFormat="1" applyFont="1" applyFill="1" applyBorder="1" applyAlignment="1">
      <alignment horizontal="center" vertical="center"/>
    </xf>
    <xf numFmtId="0" fontId="28" fillId="9" borderId="9" xfId="0" applyFont="1" applyFill="1" applyBorder="1" applyAlignment="1">
      <alignment horizontal="center" vertical="center"/>
    </xf>
    <xf numFmtId="0" fontId="28" fillId="9" borderId="14" xfId="0" applyFont="1" applyFill="1" applyBorder="1" applyAlignment="1">
      <alignment horizontal="center" vertical="center"/>
    </xf>
    <xf numFmtId="164" fontId="28" fillId="9" borderId="9" xfId="0" applyNumberFormat="1" applyFont="1" applyFill="1" applyBorder="1" applyAlignment="1">
      <alignment horizontal="center" vertical="center"/>
    </xf>
    <xf numFmtId="0" fontId="38" fillId="0" borderId="0" xfId="0" applyFont="1" applyAlignment="1">
      <alignment horizontal="center"/>
    </xf>
    <xf numFmtId="164" fontId="37" fillId="4" borderId="25" xfId="1" applyNumberFormat="1" applyFont="1" applyFill="1" applyBorder="1" applyAlignment="1">
      <alignment horizontal="center" vertical="center"/>
    </xf>
    <xf numFmtId="164" fontId="37" fillId="4" borderId="55" xfId="1" applyNumberFormat="1" applyFont="1" applyFill="1" applyBorder="1" applyAlignment="1">
      <alignment horizontal="center" vertical="center"/>
    </xf>
    <xf numFmtId="0" fontId="35" fillId="4" borderId="7" xfId="0" applyFont="1" applyFill="1" applyBorder="1" applyAlignment="1">
      <alignment horizontal="center" vertical="center"/>
    </xf>
    <xf numFmtId="0" fontId="35" fillId="4" borderId="8" xfId="0" applyFont="1" applyFill="1" applyBorder="1" applyAlignment="1">
      <alignment horizontal="center" vertical="center"/>
    </xf>
    <xf numFmtId="0" fontId="35" fillId="4" borderId="9" xfId="0" applyFont="1" applyFill="1" applyBorder="1" applyAlignment="1">
      <alignment horizontal="center" vertical="center"/>
    </xf>
    <xf numFmtId="0" fontId="35" fillId="4" borderId="12" xfId="0" applyFont="1" applyFill="1" applyBorder="1" applyAlignment="1">
      <alignment horizontal="center" vertical="center"/>
    </xf>
    <xf numFmtId="0" fontId="35" fillId="4" borderId="13" xfId="0" applyFont="1" applyFill="1" applyBorder="1" applyAlignment="1">
      <alignment horizontal="center" vertical="center"/>
    </xf>
    <xf numFmtId="0" fontId="35" fillId="4" borderId="14" xfId="0" applyFont="1" applyFill="1" applyBorder="1" applyAlignment="1">
      <alignment horizontal="center" vertical="center"/>
    </xf>
    <xf numFmtId="164" fontId="36" fillId="4" borderId="25" xfId="0" applyNumberFormat="1" applyFont="1" applyFill="1" applyBorder="1" applyAlignment="1">
      <alignment horizontal="center" vertical="center"/>
    </xf>
    <xf numFmtId="164" fontId="36" fillId="4" borderId="55" xfId="0" applyNumberFormat="1" applyFont="1" applyFill="1" applyBorder="1" applyAlignment="1">
      <alignment horizontal="center" vertical="center"/>
    </xf>
    <xf numFmtId="0" fontId="35" fillId="4" borderId="7" xfId="0" applyFont="1" applyFill="1" applyBorder="1" applyAlignment="1">
      <alignment horizontal="center" vertical="center" wrapText="1"/>
    </xf>
    <xf numFmtId="0" fontId="35" fillId="4" borderId="8" xfId="0" applyFont="1" applyFill="1" applyBorder="1" applyAlignment="1">
      <alignment horizontal="center" vertical="center" wrapText="1"/>
    </xf>
    <xf numFmtId="0" fontId="35" fillId="4" borderId="9" xfId="0" applyFont="1" applyFill="1" applyBorder="1" applyAlignment="1">
      <alignment horizontal="center" vertical="center" wrapText="1"/>
    </xf>
    <xf numFmtId="0" fontId="35" fillId="4" borderId="12" xfId="0" applyFont="1" applyFill="1" applyBorder="1" applyAlignment="1">
      <alignment horizontal="center" vertical="center" wrapText="1"/>
    </xf>
    <xf numFmtId="0" fontId="35" fillId="4" borderId="13" xfId="0" applyFont="1" applyFill="1" applyBorder="1" applyAlignment="1">
      <alignment horizontal="center" vertical="center" wrapText="1"/>
    </xf>
    <xf numFmtId="0" fontId="35" fillId="4" borderId="14" xfId="0" applyFont="1" applyFill="1" applyBorder="1" applyAlignment="1">
      <alignment horizontal="center" vertical="center" wrapText="1"/>
    </xf>
    <xf numFmtId="0" fontId="4" fillId="0" borderId="25" xfId="0" applyFont="1" applyBorder="1" applyAlignment="1">
      <alignment horizontal="center" wrapText="1"/>
    </xf>
    <xf numFmtId="0" fontId="4" fillId="0" borderId="54" xfId="0" applyFont="1" applyBorder="1" applyAlignment="1">
      <alignment horizontal="center" wrapText="1"/>
    </xf>
    <xf numFmtId="0" fontId="4" fillId="0" borderId="25" xfId="0" applyFont="1" applyBorder="1" applyAlignment="1">
      <alignment horizontal="center" vertical="center"/>
    </xf>
    <xf numFmtId="0" fontId="4" fillId="0" borderId="55" xfId="0" applyFont="1" applyBorder="1" applyAlignment="1">
      <alignment horizontal="center" vertical="center"/>
    </xf>
    <xf numFmtId="0" fontId="32" fillId="0" borderId="25" xfId="0" applyFont="1" applyBorder="1" applyAlignment="1">
      <alignment horizontal="left" vertical="center" wrapText="1"/>
    </xf>
    <xf numFmtId="0" fontId="32" fillId="0" borderId="55" xfId="0" applyFont="1" applyBorder="1" applyAlignment="1">
      <alignment horizontal="left" vertical="center" wrapText="1"/>
    </xf>
    <xf numFmtId="0" fontId="32" fillId="0" borderId="25" xfId="0" applyFont="1" applyBorder="1" applyAlignment="1">
      <alignment horizontal="center" vertical="center" wrapText="1"/>
    </xf>
    <xf numFmtId="0" fontId="32" fillId="0" borderId="55" xfId="0" applyFont="1" applyBorder="1" applyAlignment="1">
      <alignment horizontal="center" vertical="center" wrapText="1"/>
    </xf>
    <xf numFmtId="0" fontId="4" fillId="0" borderId="25" xfId="0" applyFont="1" applyBorder="1" applyAlignment="1">
      <alignment horizontal="center"/>
    </xf>
    <xf numFmtId="0" fontId="4" fillId="0" borderId="55" xfId="0" applyFont="1" applyBorder="1" applyAlignment="1">
      <alignment horizont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4" fillId="0" borderId="9" xfId="0" applyFont="1" applyBorder="1" applyAlignment="1">
      <alignment horizontal="center" vertical="center"/>
    </xf>
    <xf numFmtId="0" fontId="4" fillId="0" borderId="11" xfId="0" applyFont="1" applyBorder="1" applyAlignment="1">
      <alignment horizontal="center" vertical="center"/>
    </xf>
    <xf numFmtId="0" fontId="4" fillId="0" borderId="25" xfId="0" applyFont="1" applyBorder="1" applyAlignment="1">
      <alignment horizontal="center" vertical="center" wrapText="1"/>
    </xf>
    <xf numFmtId="0" fontId="4" fillId="0" borderId="54"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32" fillId="0" borderId="54" xfId="0" applyFont="1" applyBorder="1" applyAlignment="1">
      <alignment horizontal="center" vertical="center" wrapText="1"/>
    </xf>
    <xf numFmtId="0" fontId="4" fillId="3" borderId="10"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4" fillId="0" borderId="7" xfId="0" applyFont="1" applyBorder="1" applyAlignment="1">
      <alignment horizontal="center" vertical="center"/>
    </xf>
    <xf numFmtId="0" fontId="4" fillId="0" borderId="12" xfId="0" applyFont="1" applyBorder="1" applyAlignment="1">
      <alignment horizontal="center" vertical="center"/>
    </xf>
    <xf numFmtId="0" fontId="4" fillId="3" borderId="25" xfId="0" applyFont="1" applyFill="1" applyBorder="1" applyAlignment="1">
      <alignment horizontal="center" vertical="center" wrapText="1"/>
    </xf>
    <xf numFmtId="0" fontId="4" fillId="3" borderId="55" xfId="0" applyFont="1" applyFill="1" applyBorder="1" applyAlignment="1">
      <alignment horizontal="center" vertical="center" wrapText="1"/>
    </xf>
    <xf numFmtId="0" fontId="32" fillId="3" borderId="25" xfId="0" applyFont="1" applyFill="1" applyBorder="1" applyAlignment="1">
      <alignment horizontal="center" vertical="center" wrapText="1"/>
    </xf>
    <xf numFmtId="0" fontId="32" fillId="3" borderId="55" xfId="0" applyFont="1" applyFill="1" applyBorder="1" applyAlignment="1">
      <alignment horizontal="center" vertical="center" wrapText="1"/>
    </xf>
    <xf numFmtId="0" fontId="4" fillId="3" borderId="7" xfId="0" applyFont="1" applyFill="1" applyBorder="1" applyAlignment="1">
      <alignment horizontal="center" vertical="center" wrapText="1"/>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31750" cap="rnd">
              <a:solidFill>
                <a:schemeClr val="accent1"/>
              </a:solidFill>
              <a:round/>
            </a:ln>
            <a:effectLst/>
          </c:spPr>
          <c:marker>
            <c:symbol val="circle"/>
            <c:size val="17"/>
            <c:spPr>
              <a:solidFill>
                <a:schemeClr val="accent1"/>
              </a:solidFill>
              <a:ln>
                <a:noFill/>
              </a:ln>
              <a:effectLst/>
            </c:spPr>
          </c:marker>
          <c:dLbls>
            <c:dLbl>
              <c:idx val="2"/>
              <c:layout>
                <c:manualLayout>
                  <c:x val="-2.6903602938210272E-2"/>
                  <c:y val="-8.213557673403152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356-4280-A0D3-3F5257245CE5}"/>
                </c:ext>
              </c:extLst>
            </c:dLbl>
            <c:dLbl>
              <c:idx val="3"/>
              <c:layout>
                <c:manualLayout>
                  <c:x val="-2.6903602938210272E-2"/>
                  <c:y val="-8.213557673403152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356-4280-A0D3-3F5257245CE5}"/>
                </c:ext>
              </c:extLst>
            </c:dLbl>
            <c:dLbl>
              <c:idx val="4"/>
              <c:layout>
                <c:manualLayout>
                  <c:x val="-3.1678120707902671E-2"/>
                  <c:y val="8.21355767340309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356-4280-A0D3-3F5257245CE5}"/>
                </c:ext>
              </c:extLst>
            </c:dLbl>
            <c:dLbl>
              <c:idx val="5"/>
              <c:layout>
                <c:manualLayout>
                  <c:x val="-3.3019277384782546E-2"/>
                  <c:y val="1.8822518895537583E-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356-4280-A0D3-3F5257245CE5}"/>
                </c:ext>
              </c:extLst>
            </c:dLbl>
            <c:dLbl>
              <c:idx val="7"/>
              <c:layout>
                <c:manualLayout>
                  <c:x val="-2.2504609038044285E-2"/>
                  <c:y val="-8.213557673403152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356-4280-A0D3-3F5257245CE5}"/>
                </c:ext>
              </c:extLst>
            </c:dLbl>
            <c:dLbl>
              <c:idx val="8"/>
              <c:layout>
                <c:manualLayout>
                  <c:x val="-2.3845765714924159E-2"/>
                  <c:y val="-2.46406730202092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356-4280-A0D3-3F5257245CE5}"/>
                </c:ext>
              </c:extLst>
            </c:dLbl>
            <c:dLbl>
              <c:idx val="9"/>
              <c:layout>
                <c:manualLayout>
                  <c:x val="-2.3845765714924257E-2"/>
                  <c:y val="8.213557673403077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356-4280-A0D3-3F5257245CE5}"/>
                </c:ext>
              </c:extLst>
            </c:dLbl>
            <c:dLbl>
              <c:idx val="10"/>
              <c:layout>
                <c:manualLayout>
                  <c:x val="-2.3845765714924257E-2"/>
                  <c:y val="8.213557673403077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356-4280-A0D3-3F5257245CE5}"/>
                </c:ext>
              </c:extLst>
            </c:dLbl>
            <c:dLbl>
              <c:idx val="11"/>
              <c:layout>
                <c:manualLayout>
                  <c:x val="-2.5186922391803934E-2"/>
                  <c:y val="8.213557673403077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356-4280-A0D3-3F5257245CE5}"/>
                </c:ext>
              </c:extLst>
            </c:dLbl>
            <c:dLbl>
              <c:idx val="12"/>
              <c:layout>
                <c:manualLayout>
                  <c:x val="-2.9961440161496385E-2"/>
                  <c:y val="-8.213557673403077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356-4280-A0D3-3F5257245CE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Atual!$E$3:$T$3</c:f>
              <c:numCache>
                <c:formatCode>0%</c:formatCode>
                <c:ptCount val="16"/>
                <c:pt idx="0" formatCode="General">
                  <c:v>0</c:v>
                </c:pt>
                <c:pt idx="1">
                  <c:v>1</c:v>
                </c:pt>
                <c:pt idx="4">
                  <c:v>99.99</c:v>
                </c:pt>
                <c:pt idx="5">
                  <c:v>99.99</c:v>
                </c:pt>
                <c:pt idx="6">
                  <c:v>9.99</c:v>
                </c:pt>
                <c:pt idx="7">
                  <c:v>9.99</c:v>
                </c:pt>
                <c:pt idx="8">
                  <c:v>0.99</c:v>
                </c:pt>
                <c:pt idx="9">
                  <c:v>0.09</c:v>
                </c:pt>
                <c:pt idx="10">
                  <c:v>1</c:v>
                </c:pt>
                <c:pt idx="11">
                  <c:v>0.09</c:v>
                </c:pt>
                <c:pt idx="12">
                  <c:v>0.09</c:v>
                </c:pt>
                <c:pt idx="13" formatCode="General">
                  <c:v>9</c:v>
                </c:pt>
                <c:pt idx="14" formatCode="General">
                  <c:v>9</c:v>
                </c:pt>
                <c:pt idx="15">
                  <c:v>0.09</c:v>
                </c:pt>
              </c:numCache>
              <c:extLst/>
            </c:numRef>
          </c:val>
          <c:smooth val="0"/>
          <c:extLst>
            <c:ext xmlns:c15="http://schemas.microsoft.com/office/drawing/2012/chart" uri="{02D57815-91ED-43cb-92C2-25804820EDAC}">
              <c15:filteredCategoryTitle>
                <c15:cat>
                  <c:multiLvlStrRef>
                    <c:extLst>
                      <c:ext uri="{02D57815-91ED-43cb-92C2-25804820EDAC}">
                        <c15:formulaRef>
                          <c15:sqref>Atual!#REF!</c15:sqref>
                        </c15:formulaRef>
                      </c:ext>
                    </c:extLst>
                  </c:multiLvlStrRef>
                </c15:cat>
              </c15:filteredCategoryTitle>
            </c:ext>
            <c:ext xmlns:c16="http://schemas.microsoft.com/office/drawing/2014/chart" uri="{C3380CC4-5D6E-409C-BE32-E72D297353CC}">
              <c16:uniqueId val="{00000000-C356-4280-A0D3-3F5257245CE5}"/>
            </c:ext>
          </c:extLst>
        </c:ser>
        <c:dLbls>
          <c:dLblPos val="ctr"/>
          <c:showLegendKey val="0"/>
          <c:showVal val="1"/>
          <c:showCatName val="0"/>
          <c:showSerName val="0"/>
          <c:showPercent val="0"/>
          <c:showBubbleSize val="0"/>
        </c:dLbls>
        <c:marker val="1"/>
        <c:smooth val="0"/>
        <c:axId val="1540908992"/>
        <c:axId val="1540924384"/>
        <c:extLst>
          <c:ext xmlns:c15="http://schemas.microsoft.com/office/drawing/2012/chart" uri="{02D57815-91ED-43cb-92C2-25804820EDAC}">
            <c15:filteredLineSeries>
              <c15:ser>
                <c:idx val="1"/>
                <c:order val="1"/>
                <c:spPr>
                  <a:ln w="31750" cap="rnd">
                    <a:solidFill>
                      <a:schemeClr val="accent2"/>
                    </a:solidFill>
                    <a:round/>
                  </a:ln>
                  <a:effectLst/>
                </c:spPr>
                <c:marker>
                  <c:symbol val="circle"/>
                  <c:size val="17"/>
                  <c:spPr>
                    <a:solidFill>
                      <a:schemeClr val="accent2"/>
                    </a:solidFill>
                    <a:ln>
                      <a:noFill/>
                    </a:ln>
                    <a:effectLst/>
                  </c:spPr>
                </c:marker>
                <c:dLbls>
                  <c:delete val="1"/>
                </c:dLbls>
                <c:val>
                  <c:numRef>
                    <c:extLst>
                      <c:ext uri="{02D57815-91ED-43cb-92C2-25804820EDAC}">
                        <c15:formulaRef>
                          <c15:sqref>Atual!#REF!</c15:sqref>
                        </c15:formulaRef>
                      </c:ext>
                    </c:extLst>
                  </c:numRef>
                </c:val>
                <c:smooth val="0"/>
                <c:extLst>
                  <c:ext uri="{02D57815-91ED-43cb-92C2-25804820EDAC}">
                    <c15:filteredCategoryTitle>
                      <c15:cat>
                        <c:multiLvlStrRef>
                          <c:extLst>
                            <c:ext uri="{02D57815-91ED-43cb-92C2-25804820EDAC}">
                              <c15:formulaRef>
                                <c15:sqref>Atual!#REF!</c15:sqref>
                              </c15:formulaRef>
                            </c:ext>
                          </c:extLst>
                        </c:multiLvlStrRef>
                      </c15:cat>
                    </c15:filteredCategoryTitle>
                  </c:ext>
                  <c:ext xmlns:c16="http://schemas.microsoft.com/office/drawing/2014/chart" uri="{C3380CC4-5D6E-409C-BE32-E72D297353CC}">
                    <c16:uniqueId val="{00000001-C356-4280-A0D3-3F5257245CE5}"/>
                  </c:ext>
                </c:extLst>
              </c15:ser>
            </c15:filteredLineSeries>
            <c15:filteredLineSeries>
              <c15:ser>
                <c:idx val="2"/>
                <c:order val="2"/>
                <c:spPr>
                  <a:ln w="31750" cap="rnd">
                    <a:solidFill>
                      <a:schemeClr val="accent3"/>
                    </a:solidFill>
                    <a:round/>
                  </a:ln>
                  <a:effectLst/>
                </c:spPr>
                <c:marker>
                  <c:symbol val="circle"/>
                  <c:size val="17"/>
                  <c:spPr>
                    <a:solidFill>
                      <a:srgbClr val="00B050"/>
                    </a:solidFill>
                    <a:ln>
                      <a:noFill/>
                    </a:ln>
                    <a:effectLst/>
                  </c:spPr>
                </c:marker>
                <c:dPt>
                  <c:idx val="2"/>
                  <c:marker>
                    <c:symbol val="circle"/>
                    <c:size val="17"/>
                    <c:spPr>
                      <a:solidFill>
                        <a:srgbClr val="FF0000"/>
                      </a:solidFill>
                      <a:ln>
                        <a:noFill/>
                      </a:ln>
                      <a:effectLst/>
                    </c:spPr>
                  </c:marker>
                  <c:bubble3D val="0"/>
                  <c:extLst xmlns:c15="http://schemas.microsoft.com/office/drawing/2012/chart">
                    <c:ext xmlns:c16="http://schemas.microsoft.com/office/drawing/2014/chart" uri="{C3380CC4-5D6E-409C-BE32-E72D297353CC}">
                      <c16:uniqueId val="{00000009-C356-4280-A0D3-3F5257245CE5}"/>
                    </c:ext>
                  </c:extLst>
                </c:dPt>
                <c:dPt>
                  <c:idx val="3"/>
                  <c:marker>
                    <c:symbol val="circle"/>
                    <c:size val="17"/>
                    <c:spPr>
                      <a:solidFill>
                        <a:srgbClr val="FF0000"/>
                      </a:solidFill>
                      <a:ln>
                        <a:noFill/>
                      </a:ln>
                      <a:effectLst/>
                    </c:spPr>
                  </c:marker>
                  <c:bubble3D val="0"/>
                  <c:extLst xmlns:c15="http://schemas.microsoft.com/office/drawing/2012/chart">
                    <c:ext xmlns:c16="http://schemas.microsoft.com/office/drawing/2014/chart" uri="{C3380CC4-5D6E-409C-BE32-E72D297353CC}">
                      <c16:uniqueId val="{0000000B-C356-4280-A0D3-3F5257245CE5}"/>
                    </c:ext>
                  </c:extLst>
                </c:dPt>
                <c:dPt>
                  <c:idx val="7"/>
                  <c:marker>
                    <c:symbol val="circle"/>
                    <c:size val="17"/>
                    <c:spPr>
                      <a:solidFill>
                        <a:sysClr val="window" lastClr="FFFFFF"/>
                      </a:solidFill>
                      <a:ln>
                        <a:noFill/>
                      </a:ln>
                      <a:effectLst/>
                    </c:spPr>
                  </c:marker>
                  <c:bubble3D val="0"/>
                  <c:extLst xmlns:c15="http://schemas.microsoft.com/office/drawing/2012/chart">
                    <c:ext xmlns:c16="http://schemas.microsoft.com/office/drawing/2014/chart" uri="{C3380CC4-5D6E-409C-BE32-E72D297353CC}">
                      <c16:uniqueId val="{00000017-C356-4280-A0D3-3F5257245CE5}"/>
                    </c:ext>
                  </c:extLst>
                </c:dPt>
                <c:dPt>
                  <c:idx val="8"/>
                  <c:marker>
                    <c:symbol val="circle"/>
                    <c:size val="17"/>
                    <c:spPr>
                      <a:solidFill>
                        <a:sysClr val="window" lastClr="FFFFFF"/>
                      </a:solidFill>
                      <a:ln>
                        <a:noFill/>
                      </a:ln>
                      <a:effectLst/>
                    </c:spPr>
                  </c:marker>
                  <c:bubble3D val="0"/>
                  <c:extLst xmlns:c15="http://schemas.microsoft.com/office/drawing/2012/chart">
                    <c:ext xmlns:c16="http://schemas.microsoft.com/office/drawing/2014/chart" uri="{C3380CC4-5D6E-409C-BE32-E72D297353CC}">
                      <c16:uniqueId val="{00000016-C356-4280-A0D3-3F5257245CE5}"/>
                    </c:ext>
                  </c:extLst>
                </c:dPt>
                <c:dPt>
                  <c:idx val="9"/>
                  <c:marker>
                    <c:symbol val="circle"/>
                    <c:size val="17"/>
                    <c:spPr>
                      <a:solidFill>
                        <a:sysClr val="window" lastClr="FFFFFF"/>
                      </a:solidFill>
                      <a:ln>
                        <a:noFill/>
                      </a:ln>
                      <a:effectLst/>
                    </c:spPr>
                  </c:marker>
                  <c:bubble3D val="0"/>
                  <c:extLst xmlns:c15="http://schemas.microsoft.com/office/drawing/2012/chart">
                    <c:ext xmlns:c16="http://schemas.microsoft.com/office/drawing/2014/chart" uri="{C3380CC4-5D6E-409C-BE32-E72D297353CC}">
                      <c16:uniqueId val="{00000015-C356-4280-A0D3-3F5257245CE5}"/>
                    </c:ext>
                  </c:extLst>
                </c:dPt>
                <c:dPt>
                  <c:idx val="10"/>
                  <c:marker>
                    <c:symbol val="circle"/>
                    <c:size val="17"/>
                    <c:spPr>
                      <a:solidFill>
                        <a:sysClr val="window" lastClr="FFFFFF"/>
                      </a:solidFill>
                      <a:ln>
                        <a:noFill/>
                      </a:ln>
                      <a:effectLst/>
                    </c:spPr>
                  </c:marker>
                  <c:bubble3D val="0"/>
                  <c:extLst xmlns:c15="http://schemas.microsoft.com/office/drawing/2012/chart">
                    <c:ext xmlns:c16="http://schemas.microsoft.com/office/drawing/2014/chart" uri="{C3380CC4-5D6E-409C-BE32-E72D297353CC}">
                      <c16:uniqueId val="{00000014-C356-4280-A0D3-3F5257245CE5}"/>
                    </c:ext>
                  </c:extLst>
                </c:dPt>
                <c:dPt>
                  <c:idx val="11"/>
                  <c:marker>
                    <c:symbol val="circle"/>
                    <c:size val="17"/>
                    <c:spPr>
                      <a:solidFill>
                        <a:sysClr val="window" lastClr="FFFFFF"/>
                      </a:solidFill>
                      <a:ln>
                        <a:noFill/>
                      </a:ln>
                      <a:effectLst/>
                    </c:spPr>
                  </c:marker>
                  <c:bubble3D val="0"/>
                  <c:extLst xmlns:c15="http://schemas.microsoft.com/office/drawing/2012/chart">
                    <c:ext xmlns:c16="http://schemas.microsoft.com/office/drawing/2014/chart" uri="{C3380CC4-5D6E-409C-BE32-E72D297353CC}">
                      <c16:uniqueId val="{00000013-C356-4280-A0D3-3F5257245CE5}"/>
                    </c:ext>
                  </c:extLst>
                </c:dPt>
                <c:dPt>
                  <c:idx val="12"/>
                  <c:marker>
                    <c:symbol val="circle"/>
                    <c:size val="17"/>
                    <c:spPr>
                      <a:solidFill>
                        <a:srgbClr val="FFFF00"/>
                      </a:solidFill>
                      <a:ln>
                        <a:noFill/>
                      </a:ln>
                      <a:effectLst/>
                    </c:spPr>
                  </c:marker>
                  <c:bubble3D val="0"/>
                  <c:extLst xmlns:c15="http://schemas.microsoft.com/office/drawing/2012/chart">
                    <c:ext xmlns:c16="http://schemas.microsoft.com/office/drawing/2014/chart" uri="{C3380CC4-5D6E-409C-BE32-E72D297353CC}">
                      <c16:uniqueId val="{00000012-C356-4280-A0D3-3F5257245CE5}"/>
                    </c:ext>
                  </c:extLst>
                </c:dPt>
                <c:dLbls>
                  <c:delete val="1"/>
                </c:dLbls>
                <c:val>
                  <c:numRef>
                    <c:extLst xmlns:c15="http://schemas.microsoft.com/office/drawing/2012/chart">
                      <c:ext xmlns:c15="http://schemas.microsoft.com/office/drawing/2012/chart" uri="{02D57815-91ED-43cb-92C2-25804820EDAC}">
                        <c15:formulaRef>
                          <c15:sqref>Atual!#REF!</c15:sqref>
                        </c15:formulaRef>
                      </c:ext>
                    </c:extLst>
                  </c:numRef>
                </c:val>
                <c:smooth val="0"/>
                <c:extLst xmlns:c15="http://schemas.microsoft.com/office/drawing/2012/chart">
                  <c:ext xmlns:c15="http://schemas.microsoft.com/office/drawing/2012/chart" uri="{02D57815-91ED-43cb-92C2-25804820EDAC}">
                    <c15:filteredCategoryTitle>
                      <c15:cat>
                        <c:multiLvlStrRef>
                          <c:extLst>
                            <c:ext uri="{02D57815-91ED-43cb-92C2-25804820EDAC}">
                              <c15:formulaRef>
                                <c15:sqref>Atual!#REF!</c15:sqref>
                              </c15:formulaRef>
                            </c:ext>
                          </c:extLst>
                        </c:multiLvlStrRef>
                      </c15:cat>
                    </c15:filteredCategoryTitle>
                  </c:ext>
                  <c:ext xmlns:c16="http://schemas.microsoft.com/office/drawing/2014/chart" uri="{C3380CC4-5D6E-409C-BE32-E72D297353CC}">
                    <c16:uniqueId val="{00000002-C356-4280-A0D3-3F5257245CE5}"/>
                  </c:ext>
                </c:extLst>
              </c15:ser>
            </c15:filteredLineSeries>
          </c:ext>
        </c:extLst>
      </c:lineChart>
      <c:catAx>
        <c:axId val="154090899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540924384"/>
        <c:crosses val="autoZero"/>
        <c:auto val="1"/>
        <c:lblAlgn val="ctr"/>
        <c:lblOffset val="100"/>
        <c:noMultiLvlLbl val="0"/>
      </c:catAx>
      <c:valAx>
        <c:axId val="15409243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crossAx val="1540908992"/>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Atual!$A$20:$E$20</c:f>
              <c:strCache>
                <c:ptCount val="5"/>
                <c:pt idx="0">
                  <c:v>Dr. Eduardo Lessa</c:v>
                </c:pt>
                <c:pt idx="1">
                  <c:v>IE15</c:v>
                </c:pt>
                <c:pt idx="2">
                  <c:v>Desenvolver um serviço eficaz de telefonia, chat on-line e website.</c:v>
                </c:pt>
                <c:pt idx="3">
                  <c:v>0497/2022</c:v>
                </c:pt>
                <c:pt idx="4">
                  <c:v>Em desenvolvimento</c:v>
                </c:pt>
              </c:strCache>
            </c:strRef>
          </c:tx>
          <c:spPr>
            <a:ln w="31750" cap="rnd">
              <a:solidFill>
                <a:schemeClr val="accent1"/>
              </a:solidFill>
              <a:round/>
            </a:ln>
            <a:effectLst/>
          </c:spPr>
          <c:marker>
            <c:symbol val="circle"/>
            <c:size val="17"/>
            <c:spPr>
              <a:solidFill>
                <a:srgbClr val="00B050"/>
              </a:solidFill>
              <a:ln>
                <a:noFill/>
              </a:ln>
              <a:effectLst/>
            </c:spPr>
          </c:marker>
          <c:dPt>
            <c:idx val="2"/>
            <c:marker>
              <c:symbol val="circle"/>
              <c:size val="17"/>
              <c:spPr>
                <a:solidFill>
                  <a:srgbClr val="FF0000"/>
                </a:solidFill>
                <a:ln>
                  <a:noFill/>
                </a:ln>
                <a:effectLst/>
              </c:spPr>
            </c:marker>
            <c:bubble3D val="0"/>
            <c:extLst>
              <c:ext xmlns:c16="http://schemas.microsoft.com/office/drawing/2014/chart" uri="{C3380CC4-5D6E-409C-BE32-E72D297353CC}">
                <c16:uniqueId val="{00000002-B1CD-4776-A74A-BF26034C60D7}"/>
              </c:ext>
            </c:extLst>
          </c:dPt>
          <c:dLbls>
            <c:dLbl>
              <c:idx val="0"/>
              <c:layout>
                <c:manualLayout>
                  <c:x val="-3.2753882553477498E-2"/>
                  <c:y val="1.65974995278860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1CD-4776-A74A-BF26034C60D7}"/>
                </c:ext>
              </c:extLst>
            </c:dLbl>
            <c:dLbl>
              <c:idx val="2"/>
              <c:layout>
                <c:manualLayout>
                  <c:x val="-2.8017740315850363E-2"/>
                  <c:y val="-8.2987497639429673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1CD-4776-A74A-BF26034C60D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Atual!$F$20:$T$20</c:f>
              <c:numCache>
                <c:formatCode>0%</c:formatCode>
                <c:ptCount val="15"/>
                <c:pt idx="0">
                  <c:v>1</c:v>
                </c:pt>
                <c:pt idx="3">
                  <c:v>1</c:v>
                </c:pt>
                <c:pt idx="4">
                  <c:v>0</c:v>
                </c:pt>
                <c:pt idx="5">
                  <c:v>1</c:v>
                </c:pt>
                <c:pt idx="6">
                  <c:v>1</c:v>
                </c:pt>
                <c:pt idx="7">
                  <c:v>1</c:v>
                </c:pt>
                <c:pt idx="8">
                  <c:v>1</c:v>
                </c:pt>
                <c:pt idx="9">
                  <c:v>1</c:v>
                </c:pt>
                <c:pt idx="10">
                  <c:v>1</c:v>
                </c:pt>
                <c:pt idx="11">
                  <c:v>1</c:v>
                </c:pt>
                <c:pt idx="12" formatCode="General">
                  <c:v>0</c:v>
                </c:pt>
                <c:pt idx="13" formatCode="General">
                  <c:v>0</c:v>
                </c:pt>
                <c:pt idx="14">
                  <c:v>0.89</c:v>
                </c:pt>
              </c:numCache>
            </c:numRef>
          </c:val>
          <c:smooth val="0"/>
          <c:extLst>
            <c:ext xmlns:c15="http://schemas.microsoft.com/office/drawing/2012/chart" uri="{02D57815-91ED-43cb-92C2-25804820EDAC}">
              <c15:filteredCategoryTitle>
                <c15:cat>
                  <c:strRef>
                    <c:extLst>
                      <c:ext uri="{02D57815-91ED-43cb-92C2-25804820EDAC}">
                        <c15:formulaRef>
                          <c15:sqref>Atual!$F$19:$T$19</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0-B1CD-4776-A74A-BF26034C60D7}"/>
            </c:ext>
          </c:extLst>
        </c:ser>
        <c:dLbls>
          <c:dLblPos val="ctr"/>
          <c:showLegendKey val="0"/>
          <c:showVal val="1"/>
          <c:showCatName val="0"/>
          <c:showSerName val="0"/>
          <c:showPercent val="0"/>
          <c:showBubbleSize val="0"/>
        </c:dLbls>
        <c:marker val="1"/>
        <c:smooth val="0"/>
        <c:axId val="1382717568"/>
        <c:axId val="1382726720"/>
      </c:lineChart>
      <c:catAx>
        <c:axId val="13827175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382726720"/>
        <c:crosses val="autoZero"/>
        <c:auto val="1"/>
        <c:lblAlgn val="ctr"/>
        <c:lblOffset val="100"/>
        <c:noMultiLvlLbl val="0"/>
      </c:catAx>
      <c:valAx>
        <c:axId val="1382726720"/>
        <c:scaling>
          <c:orientation val="minMax"/>
        </c:scaling>
        <c:delete val="1"/>
        <c:axPos val="l"/>
        <c:numFmt formatCode="0%" sourceLinked="1"/>
        <c:majorTickMark val="none"/>
        <c:minorTickMark val="none"/>
        <c:tickLblPos val="nextTo"/>
        <c:crossAx val="1382717568"/>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Atual!$A$24:$E$24</c:f>
              <c:strCache>
                <c:ptCount val="5"/>
                <c:pt idx="0">
                  <c:v>Dr. Rogério June</c:v>
                </c:pt>
                <c:pt idx="1">
                  <c:v>IE16</c:v>
                </c:pt>
                <c:pt idx="2">
                  <c:v>Pleitear junto ao Conselho Federal de Enfermagem a viabilização de uma nova sede em Recife.</c:v>
                </c:pt>
                <c:pt idx="3">
                  <c:v>0512/2022</c:v>
                </c:pt>
                <c:pt idx="4">
                  <c:v>Em desenvolvimento</c:v>
                </c:pt>
              </c:strCache>
            </c:strRef>
          </c:tx>
          <c:spPr>
            <a:ln w="31750" cap="rnd">
              <a:solidFill>
                <a:schemeClr val="accent1"/>
              </a:solidFill>
              <a:round/>
            </a:ln>
            <a:effectLst/>
          </c:spPr>
          <c:marker>
            <c:symbol val="circle"/>
            <c:size val="17"/>
            <c:spPr>
              <a:solidFill>
                <a:srgbClr val="FF0000"/>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Atual!$F$24:$T$24</c:f>
              <c:numCache>
                <c:formatCode>0%</c:formatCode>
                <c:ptCount val="15"/>
                <c:pt idx="0">
                  <c:v>0.15</c:v>
                </c:pt>
                <c:pt idx="3">
                  <c:v>0.3</c:v>
                </c:pt>
                <c:pt idx="4">
                  <c:v>0.35</c:v>
                </c:pt>
                <c:pt idx="5">
                  <c:v>0.4</c:v>
                </c:pt>
                <c:pt idx="6">
                  <c:v>0.4</c:v>
                </c:pt>
                <c:pt idx="7">
                  <c:v>0.45</c:v>
                </c:pt>
                <c:pt idx="8">
                  <c:v>0.45</c:v>
                </c:pt>
                <c:pt idx="9">
                  <c:v>0.45</c:v>
                </c:pt>
                <c:pt idx="10">
                  <c:v>0</c:v>
                </c:pt>
                <c:pt idx="11">
                  <c:v>0</c:v>
                </c:pt>
                <c:pt idx="12" formatCode="General">
                  <c:v>0</c:v>
                </c:pt>
                <c:pt idx="13" formatCode="General">
                  <c:v>0</c:v>
                </c:pt>
                <c:pt idx="14">
                  <c:v>0.33</c:v>
                </c:pt>
              </c:numCache>
            </c:numRef>
          </c:val>
          <c:smooth val="0"/>
          <c:extLst>
            <c:ext xmlns:c15="http://schemas.microsoft.com/office/drawing/2012/chart" uri="{02D57815-91ED-43cb-92C2-25804820EDAC}">
              <c15:filteredCategoryTitle>
                <c15:cat>
                  <c:strRef>
                    <c:extLst>
                      <c:ext uri="{02D57815-91ED-43cb-92C2-25804820EDAC}">
                        <c15:formulaRef>
                          <c15:sqref>Atual!$F$23:$T$23</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0-F941-4EB5-B899-4413BCDCAE8C}"/>
            </c:ext>
          </c:extLst>
        </c:ser>
        <c:dLbls>
          <c:dLblPos val="ctr"/>
          <c:showLegendKey val="0"/>
          <c:showVal val="1"/>
          <c:showCatName val="0"/>
          <c:showSerName val="0"/>
          <c:showPercent val="0"/>
          <c:showBubbleSize val="0"/>
        </c:dLbls>
        <c:marker val="1"/>
        <c:smooth val="0"/>
        <c:axId val="1347725088"/>
        <c:axId val="1347730080"/>
      </c:lineChart>
      <c:catAx>
        <c:axId val="13477250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347730080"/>
        <c:crosses val="autoZero"/>
        <c:auto val="1"/>
        <c:lblAlgn val="ctr"/>
        <c:lblOffset val="100"/>
        <c:noMultiLvlLbl val="0"/>
      </c:catAx>
      <c:valAx>
        <c:axId val="1347730080"/>
        <c:scaling>
          <c:orientation val="minMax"/>
        </c:scaling>
        <c:delete val="1"/>
        <c:axPos val="l"/>
        <c:numFmt formatCode="0%" sourceLinked="1"/>
        <c:majorTickMark val="none"/>
        <c:minorTickMark val="none"/>
        <c:tickLblPos val="nextTo"/>
        <c:crossAx val="1347725088"/>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Atual!$A$246:$E$246</c:f>
              <c:strCache>
                <c:ptCount val="5"/>
                <c:pt idx="0">
                  <c:v>Dr. Gidelson Gabriel</c:v>
                </c:pt>
                <c:pt idx="1">
                  <c:v>IE85</c:v>
                </c:pt>
                <c:pt idx="2">
                  <c:v>Aumentar arrecadação Anual do Coren-PE</c:v>
                </c:pt>
                <c:pt idx="4">
                  <c:v>Em desenvolvimento</c:v>
                </c:pt>
              </c:strCache>
            </c:strRef>
          </c:tx>
          <c:spPr>
            <a:ln w="31750" cap="rnd">
              <a:solidFill>
                <a:schemeClr val="accent1"/>
              </a:solidFill>
              <a:round/>
            </a:ln>
            <a:effectLst/>
          </c:spPr>
          <c:marker>
            <c:symbol val="circle"/>
            <c:size val="17"/>
            <c:spPr>
              <a:solidFill>
                <a:srgbClr val="FF0000"/>
              </a:solidFill>
              <a:ln>
                <a:noFill/>
              </a:ln>
              <a:effectLst/>
            </c:spPr>
          </c:marker>
          <c:dPt>
            <c:idx val="1"/>
            <c:marker>
              <c:symbol val="circle"/>
              <c:size val="17"/>
              <c:spPr>
                <a:solidFill>
                  <a:srgbClr val="00B050"/>
                </a:solidFill>
                <a:ln>
                  <a:noFill/>
                </a:ln>
                <a:effectLst/>
              </c:spPr>
            </c:marker>
            <c:bubble3D val="0"/>
            <c:extLst>
              <c:ext xmlns:c16="http://schemas.microsoft.com/office/drawing/2014/chart" uri="{C3380CC4-5D6E-409C-BE32-E72D297353CC}">
                <c16:uniqueId val="{00000001-7CB3-4824-9482-287755B9147B}"/>
              </c:ext>
            </c:extLst>
          </c:dPt>
          <c:dPt>
            <c:idx val="9"/>
            <c:marker>
              <c:symbol val="circle"/>
              <c:size val="17"/>
              <c:spPr>
                <a:solidFill>
                  <a:srgbClr val="00B050"/>
                </a:solidFill>
                <a:ln>
                  <a:noFill/>
                </a:ln>
                <a:effectLst/>
              </c:spPr>
            </c:marker>
            <c:bubble3D val="0"/>
            <c:extLst>
              <c:ext xmlns:c16="http://schemas.microsoft.com/office/drawing/2014/chart" uri="{C3380CC4-5D6E-409C-BE32-E72D297353CC}">
                <c16:uniqueId val="{00000001-0F2A-4E4C-95D7-9C19E14C6CCA}"/>
              </c:ext>
            </c:extLst>
          </c:dPt>
          <c:dLbls>
            <c:dLbl>
              <c:idx val="1"/>
              <c:layout>
                <c:manualLayout>
                  <c:x val="-3.802316139930547E-2"/>
                  <c:y val="6.993006993006993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B3-4824-9482-287755B9147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Atual!$F$246:$T$246</c:f>
              <c:numCache>
                <c:formatCode>0%</c:formatCode>
                <c:ptCount val="15"/>
                <c:pt idx="0">
                  <c:v>0</c:v>
                </c:pt>
                <c:pt idx="3">
                  <c:v>1</c:v>
                </c:pt>
                <c:pt idx="4">
                  <c:v>0</c:v>
                </c:pt>
                <c:pt idx="5">
                  <c:v>0</c:v>
                </c:pt>
                <c:pt idx="6">
                  <c:v>0</c:v>
                </c:pt>
                <c:pt idx="7">
                  <c:v>0</c:v>
                </c:pt>
                <c:pt idx="8">
                  <c:v>0</c:v>
                </c:pt>
                <c:pt idx="9">
                  <c:v>0</c:v>
                </c:pt>
                <c:pt idx="10">
                  <c:v>0</c:v>
                </c:pt>
                <c:pt idx="11">
                  <c:v>1</c:v>
                </c:pt>
                <c:pt idx="12" formatCode="General">
                  <c:v>0</c:v>
                </c:pt>
                <c:pt idx="13" formatCode="General">
                  <c:v>0</c:v>
                </c:pt>
                <c:pt idx="14">
                  <c:v>0.11</c:v>
                </c:pt>
              </c:numCache>
            </c:numRef>
          </c:val>
          <c:smooth val="0"/>
          <c:extLst>
            <c:ext xmlns:c15="http://schemas.microsoft.com/office/drawing/2012/chart" uri="{02D57815-91ED-43cb-92C2-25804820EDAC}">
              <c15:filteredCategoryTitle>
                <c15:cat>
                  <c:strRef>
                    <c:extLst>
                      <c:ext uri="{02D57815-91ED-43cb-92C2-25804820EDAC}">
                        <c15:formulaRef>
                          <c15:sqref>Atual!$F$245:$T$245</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0-7CB3-4824-9482-287755B9147B}"/>
            </c:ext>
          </c:extLst>
        </c:ser>
        <c:dLbls>
          <c:dLblPos val="ctr"/>
          <c:showLegendKey val="0"/>
          <c:showVal val="1"/>
          <c:showCatName val="0"/>
          <c:showSerName val="0"/>
          <c:showPercent val="0"/>
          <c:showBubbleSize val="0"/>
        </c:dLbls>
        <c:marker val="1"/>
        <c:smooth val="0"/>
        <c:axId val="1544539648"/>
        <c:axId val="1544545472"/>
      </c:lineChart>
      <c:catAx>
        <c:axId val="15445396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544545472"/>
        <c:crosses val="autoZero"/>
        <c:auto val="1"/>
        <c:lblAlgn val="ctr"/>
        <c:lblOffset val="100"/>
        <c:noMultiLvlLbl val="0"/>
      </c:catAx>
      <c:valAx>
        <c:axId val="1544545472"/>
        <c:scaling>
          <c:orientation val="minMax"/>
        </c:scaling>
        <c:delete val="1"/>
        <c:axPos val="l"/>
        <c:numFmt formatCode="0%" sourceLinked="1"/>
        <c:majorTickMark val="none"/>
        <c:minorTickMark val="none"/>
        <c:tickLblPos val="nextTo"/>
        <c:crossAx val="1544539648"/>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Atual!$A$48:$E$48</c:f>
              <c:strCache>
                <c:ptCount val="5"/>
                <c:pt idx="0">
                  <c:v>Dr. Fred Feitosa</c:v>
                </c:pt>
                <c:pt idx="1">
                  <c:v>IE87</c:v>
                </c:pt>
                <c:pt idx="2">
                  <c:v>Desenvolver Ações de Governança e Compliance.</c:v>
                </c:pt>
                <c:pt idx="4">
                  <c:v>Em desenvolvimento</c:v>
                </c:pt>
              </c:strCache>
            </c:strRef>
          </c:tx>
          <c:spPr>
            <a:ln w="31750" cap="rnd">
              <a:solidFill>
                <a:schemeClr val="accent1"/>
              </a:solidFill>
              <a:round/>
            </a:ln>
            <a:effectLst/>
          </c:spPr>
          <c:marker>
            <c:symbol val="circle"/>
            <c:size val="17"/>
            <c:spPr>
              <a:solidFill>
                <a:schemeClr val="accent1"/>
              </a:solidFill>
              <a:ln>
                <a:noFill/>
              </a:ln>
              <a:effectLst/>
            </c:spPr>
          </c:marker>
          <c:dPt>
            <c:idx val="0"/>
            <c:marker>
              <c:symbol val="circle"/>
              <c:size val="17"/>
              <c:spPr>
                <a:solidFill>
                  <a:srgbClr val="FFFF00"/>
                </a:solidFill>
                <a:ln>
                  <a:noFill/>
                </a:ln>
                <a:effectLst/>
              </c:spPr>
            </c:marker>
            <c:bubble3D val="0"/>
            <c:extLst>
              <c:ext xmlns:c16="http://schemas.microsoft.com/office/drawing/2014/chart" uri="{C3380CC4-5D6E-409C-BE32-E72D297353CC}">
                <c16:uniqueId val="{00000003-33D5-45DA-AD8C-0729B7BC3088}"/>
              </c:ext>
            </c:extLst>
          </c:dPt>
          <c:dPt>
            <c:idx val="1"/>
            <c:marker>
              <c:symbol val="circle"/>
              <c:size val="17"/>
              <c:spPr>
                <a:solidFill>
                  <a:srgbClr val="00B050"/>
                </a:solidFill>
                <a:ln>
                  <a:noFill/>
                </a:ln>
                <a:effectLst/>
              </c:spPr>
            </c:marker>
            <c:bubble3D val="0"/>
            <c:extLst>
              <c:ext xmlns:c16="http://schemas.microsoft.com/office/drawing/2014/chart" uri="{C3380CC4-5D6E-409C-BE32-E72D297353CC}">
                <c16:uniqueId val="{00000001-33D5-45DA-AD8C-0729B7BC3088}"/>
              </c:ext>
            </c:extLst>
          </c:dPt>
          <c:dPt>
            <c:idx val="2"/>
            <c:marker>
              <c:symbol val="circle"/>
              <c:size val="17"/>
              <c:spPr>
                <a:solidFill>
                  <a:srgbClr val="00B050"/>
                </a:solidFill>
                <a:ln>
                  <a:noFill/>
                </a:ln>
                <a:effectLst/>
              </c:spPr>
            </c:marker>
            <c:bubble3D val="0"/>
            <c:extLst>
              <c:ext xmlns:c16="http://schemas.microsoft.com/office/drawing/2014/chart" uri="{C3380CC4-5D6E-409C-BE32-E72D297353CC}">
                <c16:uniqueId val="{00000002-33D5-45DA-AD8C-0729B7BC3088}"/>
              </c:ext>
            </c:extLst>
          </c:dPt>
          <c:dPt>
            <c:idx val="3"/>
            <c:marker>
              <c:symbol val="circle"/>
              <c:size val="17"/>
              <c:spPr>
                <a:solidFill>
                  <a:srgbClr val="FFFF00"/>
                </a:solidFill>
                <a:ln>
                  <a:noFill/>
                </a:ln>
                <a:effectLst/>
              </c:spPr>
            </c:marker>
            <c:bubble3D val="0"/>
            <c:extLst>
              <c:ext xmlns:c16="http://schemas.microsoft.com/office/drawing/2014/chart" uri="{C3380CC4-5D6E-409C-BE32-E72D297353CC}">
                <c16:uniqueId val="{00000004-33D5-45DA-AD8C-0729B7BC3088}"/>
              </c:ext>
            </c:extLst>
          </c:dPt>
          <c:dPt>
            <c:idx val="4"/>
            <c:marker>
              <c:symbol val="circle"/>
              <c:size val="17"/>
              <c:spPr>
                <a:solidFill>
                  <a:srgbClr val="FF0000"/>
                </a:solidFill>
                <a:ln>
                  <a:noFill/>
                </a:ln>
                <a:effectLst/>
              </c:spPr>
            </c:marker>
            <c:bubble3D val="0"/>
            <c:extLst>
              <c:ext xmlns:c16="http://schemas.microsoft.com/office/drawing/2014/chart" uri="{C3380CC4-5D6E-409C-BE32-E72D297353CC}">
                <c16:uniqueId val="{00000005-33D5-45DA-AD8C-0729B7BC3088}"/>
              </c:ext>
            </c:extLst>
          </c:dPt>
          <c:dPt>
            <c:idx val="5"/>
            <c:marker>
              <c:symbol val="circle"/>
              <c:size val="17"/>
              <c:spPr>
                <a:solidFill>
                  <a:srgbClr val="FFFF00"/>
                </a:solidFill>
                <a:ln>
                  <a:noFill/>
                </a:ln>
                <a:effectLst/>
              </c:spPr>
            </c:marker>
            <c:bubble3D val="0"/>
            <c:extLst>
              <c:ext xmlns:c16="http://schemas.microsoft.com/office/drawing/2014/chart" uri="{C3380CC4-5D6E-409C-BE32-E72D297353CC}">
                <c16:uniqueId val="{00000006-33D5-45DA-AD8C-0729B7BC3088}"/>
              </c:ext>
            </c:extLst>
          </c:dPt>
          <c:dPt>
            <c:idx val="6"/>
            <c:marker>
              <c:symbol val="circle"/>
              <c:size val="17"/>
              <c:spPr>
                <a:solidFill>
                  <a:srgbClr val="FF0000"/>
                </a:solidFill>
                <a:ln>
                  <a:noFill/>
                </a:ln>
                <a:effectLst/>
              </c:spPr>
            </c:marker>
            <c:bubble3D val="0"/>
            <c:extLst>
              <c:ext xmlns:c16="http://schemas.microsoft.com/office/drawing/2014/chart" uri="{C3380CC4-5D6E-409C-BE32-E72D297353CC}">
                <c16:uniqueId val="{00000007-33D5-45DA-AD8C-0729B7BC3088}"/>
              </c:ext>
            </c:extLst>
          </c:dPt>
          <c:dPt>
            <c:idx val="12"/>
            <c:marker>
              <c:symbol val="circle"/>
              <c:size val="17"/>
              <c:spPr>
                <a:solidFill>
                  <a:srgbClr val="FFFF00"/>
                </a:solidFill>
                <a:ln>
                  <a:noFill/>
                </a:ln>
                <a:effectLst/>
              </c:spPr>
            </c:marker>
            <c:bubble3D val="0"/>
            <c:extLst>
              <c:ext xmlns:c16="http://schemas.microsoft.com/office/drawing/2014/chart" uri="{C3380CC4-5D6E-409C-BE32-E72D297353CC}">
                <c16:uniqueId val="{00000008-33D5-45DA-AD8C-0729B7BC3088}"/>
              </c:ext>
            </c:extLst>
          </c:dPt>
          <c:dLbls>
            <c:dLbl>
              <c:idx val="0"/>
              <c:layout>
                <c:manualLayout>
                  <c:x val="-3.3848480810250443E-2"/>
                  <c:y val="-8.487518837643200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D5-45DA-AD8C-0729B7BC3088}"/>
                </c:ext>
              </c:extLst>
            </c:dLbl>
            <c:dLbl>
              <c:idx val="1"/>
              <c:layout>
                <c:manualLayout>
                  <c:x val="-3.3848480810250429E-2"/>
                  <c:y val="-8.352355194894604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3D5-45DA-AD8C-0729B7BC3088}"/>
                </c:ext>
              </c:extLst>
            </c:dLbl>
            <c:dLbl>
              <c:idx val="2"/>
              <c:layout>
                <c:manualLayout>
                  <c:x val="-3.3848480810250443E-2"/>
                  <c:y val="-3.3096144299189144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D5-45DA-AD8C-0729B7BC3088}"/>
                </c:ext>
              </c:extLst>
            </c:dLbl>
            <c:dLbl>
              <c:idx val="3"/>
              <c:layout>
                <c:manualLayout>
                  <c:x val="-3.5363632144639445E-2"/>
                  <c:y val="-1.19720880761666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3D5-45DA-AD8C-0729B7BC3088}"/>
                </c:ext>
              </c:extLst>
            </c:dLbl>
            <c:dLbl>
              <c:idx val="4"/>
              <c:layout>
                <c:manualLayout>
                  <c:x val="-3.3424238436621519E-2"/>
                  <c:y val="-1.19720880761667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3D5-45DA-AD8C-0729B7BC3088}"/>
                </c:ext>
              </c:extLst>
            </c:dLbl>
            <c:dLbl>
              <c:idx val="5"/>
              <c:layout>
                <c:manualLayout>
                  <c:x val="-3.3848480810250499E-2"/>
                  <c:y val="2.31243518145403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3D5-45DA-AD8C-0729B7BC3088}"/>
                </c:ext>
              </c:extLst>
            </c:dLbl>
            <c:dLbl>
              <c:idx val="6"/>
              <c:layout>
                <c:manualLayout>
                  <c:x val="-3.3848480810250499E-2"/>
                  <c:y val="4.0706994276388173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3D5-45DA-AD8C-0729B7BC3088}"/>
                </c:ext>
              </c:extLst>
            </c:dLbl>
            <c:dLbl>
              <c:idx val="12"/>
              <c:layout>
                <c:manualLayout>
                  <c:x val="-3.3848480810250443E-2"/>
                  <c:y val="-3.9506943242638946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3D5-45DA-AD8C-0729B7BC308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Atual!$F$48:$T$48</c:f>
              <c:numCache>
                <c:formatCode>0%</c:formatCode>
                <c:ptCount val="15"/>
                <c:pt idx="0">
                  <c:v>0.74</c:v>
                </c:pt>
                <c:pt idx="3">
                  <c:v>0.76</c:v>
                </c:pt>
                <c:pt idx="4">
                  <c:v>0.76</c:v>
                </c:pt>
                <c:pt idx="5">
                  <c:v>0.60329999999999995</c:v>
                </c:pt>
                <c:pt idx="6">
                  <c:v>0</c:v>
                </c:pt>
                <c:pt idx="7">
                  <c:v>0.67</c:v>
                </c:pt>
                <c:pt idx="8">
                  <c:v>0.54</c:v>
                </c:pt>
                <c:pt idx="9">
                  <c:v>0.76</c:v>
                </c:pt>
                <c:pt idx="10">
                  <c:v>0</c:v>
                </c:pt>
                <c:pt idx="11">
                  <c:v>0</c:v>
                </c:pt>
                <c:pt idx="12" formatCode="General">
                  <c:v>0</c:v>
                </c:pt>
                <c:pt idx="13" formatCode="General">
                  <c:v>0</c:v>
                </c:pt>
                <c:pt idx="14">
                  <c:v>0.54</c:v>
                </c:pt>
              </c:numCache>
            </c:numRef>
          </c:val>
          <c:smooth val="0"/>
          <c:extLst>
            <c:ext xmlns:c15="http://schemas.microsoft.com/office/drawing/2012/chart" uri="{02D57815-91ED-43cb-92C2-25804820EDAC}">
              <c15:filteredCategoryTitle>
                <c15:cat>
                  <c:strRef>
                    <c:extLst>
                      <c:ext uri="{02D57815-91ED-43cb-92C2-25804820EDAC}">
                        <c15:formulaRef>
                          <c15:sqref>Atual!$F$47:$T$47</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0-33D5-45DA-AD8C-0729B7BC3088}"/>
            </c:ext>
          </c:extLst>
        </c:ser>
        <c:dLbls>
          <c:dLblPos val="t"/>
          <c:showLegendKey val="0"/>
          <c:showVal val="1"/>
          <c:showCatName val="0"/>
          <c:showSerName val="0"/>
          <c:showPercent val="0"/>
          <c:showBubbleSize val="0"/>
        </c:dLbls>
        <c:marker val="1"/>
        <c:smooth val="0"/>
        <c:axId val="1481634768"/>
        <c:axId val="1481637680"/>
      </c:lineChart>
      <c:catAx>
        <c:axId val="14816347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481637680"/>
        <c:crosses val="autoZero"/>
        <c:auto val="1"/>
        <c:lblAlgn val="ctr"/>
        <c:lblOffset val="100"/>
        <c:noMultiLvlLbl val="0"/>
      </c:catAx>
      <c:valAx>
        <c:axId val="1481637680"/>
        <c:scaling>
          <c:orientation val="minMax"/>
        </c:scaling>
        <c:delete val="1"/>
        <c:axPos val="l"/>
        <c:numFmt formatCode="0%" sourceLinked="1"/>
        <c:majorTickMark val="none"/>
        <c:minorTickMark val="none"/>
        <c:tickLblPos val="nextTo"/>
        <c:crossAx val="1481634768"/>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Atual!$A$32:$E$32</c:f>
              <c:strCache>
                <c:ptCount val="5"/>
                <c:pt idx="0">
                  <c:v>Dr. Eduardo Lessa</c:v>
                </c:pt>
                <c:pt idx="1">
                  <c:v>IE18</c:v>
                </c:pt>
                <c:pt idx="2">
                  <c:v>Modernizar a estrutura do parque tecnológico e otimizar o tempo de entrega de novas carteiras.</c:v>
                </c:pt>
                <c:pt idx="3">
                  <c:v>0498/2022</c:v>
                </c:pt>
                <c:pt idx="4">
                  <c:v>Em desenvolvimento</c:v>
                </c:pt>
              </c:strCache>
            </c:strRef>
          </c:tx>
          <c:spPr>
            <a:ln w="31750" cap="rnd">
              <a:solidFill>
                <a:schemeClr val="accent1"/>
              </a:solidFill>
              <a:round/>
            </a:ln>
            <a:effectLst/>
          </c:spPr>
          <c:marker>
            <c:symbol val="circle"/>
            <c:size val="17"/>
            <c:spPr>
              <a:solidFill>
                <a:srgbClr val="00B050"/>
              </a:solidFill>
              <a:ln>
                <a:noFill/>
              </a:ln>
              <a:effectLst/>
            </c:spPr>
          </c:marker>
          <c:dPt>
            <c:idx val="2"/>
            <c:marker>
              <c:symbol val="circle"/>
              <c:size val="17"/>
              <c:spPr>
                <a:solidFill>
                  <a:srgbClr val="FF0000"/>
                </a:solidFill>
                <a:ln>
                  <a:noFill/>
                </a:ln>
                <a:effectLst/>
              </c:spPr>
            </c:marker>
            <c:bubble3D val="0"/>
            <c:extLst>
              <c:ext xmlns:c16="http://schemas.microsoft.com/office/drawing/2014/chart" uri="{C3380CC4-5D6E-409C-BE32-E72D297353CC}">
                <c16:uniqueId val="{00000002-283E-4DB9-91F0-499C7D5CBF3F}"/>
              </c:ext>
            </c:extLst>
          </c:dPt>
          <c:dLbls>
            <c:dLbl>
              <c:idx val="0"/>
              <c:layout>
                <c:manualLayout>
                  <c:x val="-3.2753879122374464E-2"/>
                  <c:y val="8.1855371226998933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83E-4DB9-91F0-499C7D5CBF3F}"/>
                </c:ext>
              </c:extLst>
            </c:dLbl>
            <c:dLbl>
              <c:idx val="2"/>
              <c:layout>
                <c:manualLayout>
                  <c:x val="-2.6687360487198684E-2"/>
                  <c:y val="-7.5033223501215144E-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83E-4DB9-91F0-499C7D5CBF3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Atual!$F$32:$T$32</c:f>
              <c:numCache>
                <c:formatCode>0%</c:formatCode>
                <c:ptCount val="15"/>
                <c:pt idx="0">
                  <c:v>1</c:v>
                </c:pt>
                <c:pt idx="3">
                  <c:v>1</c:v>
                </c:pt>
                <c:pt idx="4">
                  <c:v>0</c:v>
                </c:pt>
                <c:pt idx="5">
                  <c:v>1</c:v>
                </c:pt>
                <c:pt idx="6">
                  <c:v>1</c:v>
                </c:pt>
                <c:pt idx="7">
                  <c:v>1</c:v>
                </c:pt>
                <c:pt idx="8">
                  <c:v>1</c:v>
                </c:pt>
                <c:pt idx="9">
                  <c:v>1</c:v>
                </c:pt>
                <c:pt idx="10">
                  <c:v>1</c:v>
                </c:pt>
                <c:pt idx="11">
                  <c:v>1</c:v>
                </c:pt>
                <c:pt idx="12" formatCode="General">
                  <c:v>0</c:v>
                </c:pt>
                <c:pt idx="13" formatCode="General">
                  <c:v>0</c:v>
                </c:pt>
                <c:pt idx="14">
                  <c:v>0.89</c:v>
                </c:pt>
              </c:numCache>
            </c:numRef>
          </c:val>
          <c:smooth val="0"/>
          <c:extLst>
            <c:ext xmlns:c15="http://schemas.microsoft.com/office/drawing/2012/chart" uri="{02D57815-91ED-43cb-92C2-25804820EDAC}">
              <c15:filteredCategoryTitle>
                <c15:cat>
                  <c:strRef>
                    <c:extLst>
                      <c:ext uri="{02D57815-91ED-43cb-92C2-25804820EDAC}">
                        <c15:formulaRef>
                          <c15:sqref>Atual!$F$31:$T$31</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0-283E-4DB9-91F0-499C7D5CBF3F}"/>
            </c:ext>
          </c:extLst>
        </c:ser>
        <c:dLbls>
          <c:dLblPos val="ctr"/>
          <c:showLegendKey val="0"/>
          <c:showVal val="1"/>
          <c:showCatName val="0"/>
          <c:showSerName val="0"/>
          <c:showPercent val="0"/>
          <c:showBubbleSize val="0"/>
        </c:dLbls>
        <c:marker val="1"/>
        <c:smooth val="0"/>
        <c:axId val="1396936544"/>
        <c:axId val="1396931136"/>
      </c:lineChart>
      <c:catAx>
        <c:axId val="13969365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396931136"/>
        <c:crosses val="autoZero"/>
        <c:auto val="1"/>
        <c:lblAlgn val="ctr"/>
        <c:lblOffset val="100"/>
        <c:noMultiLvlLbl val="0"/>
      </c:catAx>
      <c:valAx>
        <c:axId val="1396931136"/>
        <c:scaling>
          <c:orientation val="minMax"/>
        </c:scaling>
        <c:delete val="1"/>
        <c:axPos val="l"/>
        <c:numFmt formatCode="0%" sourceLinked="1"/>
        <c:majorTickMark val="none"/>
        <c:minorTickMark val="none"/>
        <c:tickLblPos val="nextTo"/>
        <c:crossAx val="1396936544"/>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Atual!$A$44:$E$44</c:f>
              <c:strCache>
                <c:ptCount val="5"/>
                <c:pt idx="0">
                  <c:v>Dr. Luis Victor</c:v>
                </c:pt>
                <c:pt idx="1">
                  <c:v>IE83</c:v>
                </c:pt>
                <c:pt idx="2">
                  <c:v>Construir um projeto de audiências regulares de conciliação entre o Coren, Responsáveis Técnicos e Gestores.</c:v>
                </c:pt>
                <c:pt idx="4">
                  <c:v>Em desenvolvimento</c:v>
                </c:pt>
              </c:strCache>
            </c:strRef>
          </c:tx>
          <c:spPr>
            <a:ln w="31750" cap="rnd">
              <a:solidFill>
                <a:schemeClr val="accent1"/>
              </a:solidFill>
              <a:round/>
            </a:ln>
            <a:effectLst/>
          </c:spPr>
          <c:marker>
            <c:symbol val="circle"/>
            <c:size val="17"/>
            <c:spPr>
              <a:solidFill>
                <a:srgbClr val="FF0000"/>
              </a:solidFill>
              <a:ln>
                <a:noFill/>
              </a:ln>
              <a:effectLst/>
            </c:spPr>
          </c:marker>
          <c:dPt>
            <c:idx val="5"/>
            <c:marker>
              <c:symbol val="circle"/>
              <c:size val="17"/>
              <c:spPr>
                <a:solidFill>
                  <a:srgbClr val="FFFF00"/>
                </a:solidFill>
                <a:ln>
                  <a:noFill/>
                </a:ln>
                <a:effectLst/>
              </c:spPr>
            </c:marker>
            <c:bubble3D val="0"/>
            <c:extLst>
              <c:ext xmlns:c16="http://schemas.microsoft.com/office/drawing/2014/chart" uri="{C3380CC4-5D6E-409C-BE32-E72D297353CC}">
                <c16:uniqueId val="{00000002-BC98-48C7-A731-793042E027AF}"/>
              </c:ext>
            </c:extLst>
          </c:dPt>
          <c:dLbls>
            <c:dLbl>
              <c:idx val="0"/>
              <c:layout>
                <c:manualLayout>
                  <c:x val="-2.6628319511822155E-2"/>
                  <c:y val="-9.022558527632201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98-48C7-A731-793042E027AF}"/>
                </c:ext>
              </c:extLst>
            </c:dLbl>
            <c:dLbl>
              <c:idx val="5"/>
              <c:layout>
                <c:manualLayout>
                  <c:x val="-3.0982301964403196E-2"/>
                  <c:y val="-9.0225585276321393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C98-48C7-A731-793042E027A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Atual!$F$44:$T$44</c:f>
              <c:numCache>
                <c:formatCode>0%</c:formatCode>
                <c:ptCount val="15"/>
                <c:pt idx="0">
                  <c:v>0</c:v>
                </c:pt>
                <c:pt idx="3">
                  <c:v>0</c:v>
                </c:pt>
                <c:pt idx="4">
                  <c:v>0</c:v>
                </c:pt>
                <c:pt idx="5">
                  <c:v>0</c:v>
                </c:pt>
                <c:pt idx="6">
                  <c:v>0.4</c:v>
                </c:pt>
                <c:pt idx="7">
                  <c:v>0.6</c:v>
                </c:pt>
                <c:pt idx="8">
                  <c:v>0</c:v>
                </c:pt>
                <c:pt idx="9">
                  <c:v>0</c:v>
                </c:pt>
                <c:pt idx="10">
                  <c:v>0</c:v>
                </c:pt>
                <c:pt idx="11">
                  <c:v>0</c:v>
                </c:pt>
                <c:pt idx="12" formatCode="General">
                  <c:v>0</c:v>
                </c:pt>
                <c:pt idx="13" formatCode="General">
                  <c:v>0</c:v>
                </c:pt>
                <c:pt idx="14">
                  <c:v>0.13</c:v>
                </c:pt>
              </c:numCache>
            </c:numRef>
          </c:val>
          <c:smooth val="0"/>
          <c:extLst>
            <c:ext xmlns:c15="http://schemas.microsoft.com/office/drawing/2012/chart" uri="{02D57815-91ED-43cb-92C2-25804820EDAC}">
              <c15:filteredCategoryTitle>
                <c15:cat>
                  <c:strRef>
                    <c:extLst>
                      <c:ext uri="{02D57815-91ED-43cb-92C2-25804820EDAC}">
                        <c15:formulaRef>
                          <c15:sqref>Atual!$F$43:$T$43</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0-BC98-48C7-A731-793042E027AF}"/>
            </c:ext>
          </c:extLst>
        </c:ser>
        <c:dLbls>
          <c:dLblPos val="ctr"/>
          <c:showLegendKey val="0"/>
          <c:showVal val="1"/>
          <c:showCatName val="0"/>
          <c:showSerName val="0"/>
          <c:showPercent val="0"/>
          <c:showBubbleSize val="0"/>
        </c:dLbls>
        <c:marker val="1"/>
        <c:smooth val="0"/>
        <c:axId val="1539430992"/>
        <c:axId val="1539423920"/>
      </c:lineChart>
      <c:catAx>
        <c:axId val="15394309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539423920"/>
        <c:crosses val="autoZero"/>
        <c:auto val="1"/>
        <c:lblAlgn val="ctr"/>
        <c:lblOffset val="100"/>
        <c:noMultiLvlLbl val="0"/>
      </c:catAx>
      <c:valAx>
        <c:axId val="1539423920"/>
        <c:scaling>
          <c:orientation val="minMax"/>
        </c:scaling>
        <c:delete val="1"/>
        <c:axPos val="l"/>
        <c:numFmt formatCode="0%" sourceLinked="1"/>
        <c:majorTickMark val="none"/>
        <c:minorTickMark val="none"/>
        <c:tickLblPos val="nextTo"/>
        <c:crossAx val="1539430992"/>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Atual!$A$40:$E$40</c:f>
              <c:strCache>
                <c:ptCount val="5"/>
                <c:pt idx="0">
                  <c:v>Sr. Angelo Giuseppe</c:v>
                </c:pt>
                <c:pt idx="1">
                  <c:v>IE82</c:v>
                </c:pt>
                <c:pt idx="2">
                  <c:v>Implementar o setor de arquivo permanente para guarda de documentos do COREN-PE. </c:v>
                </c:pt>
                <c:pt idx="4">
                  <c:v>Em desenvolvimento</c:v>
                </c:pt>
              </c:strCache>
            </c:strRef>
          </c:tx>
          <c:spPr>
            <a:ln w="31750" cap="rnd">
              <a:solidFill>
                <a:schemeClr val="accent1"/>
              </a:solidFill>
              <a:round/>
            </a:ln>
            <a:effectLst/>
          </c:spPr>
          <c:marker>
            <c:symbol val="circle"/>
            <c:size val="17"/>
            <c:spPr>
              <a:solidFill>
                <a:schemeClr val="accent1"/>
              </a:solidFill>
              <a:ln>
                <a:noFill/>
              </a:ln>
              <a:effectLst/>
            </c:spPr>
          </c:marker>
          <c:dPt>
            <c:idx val="0"/>
            <c:marker>
              <c:symbol val="circle"/>
              <c:size val="17"/>
              <c:spPr>
                <a:solidFill>
                  <a:srgbClr val="FF0000"/>
                </a:solidFill>
                <a:ln>
                  <a:noFill/>
                </a:ln>
                <a:effectLst/>
              </c:spPr>
            </c:marker>
            <c:bubble3D val="0"/>
            <c:extLst>
              <c:ext xmlns:c16="http://schemas.microsoft.com/office/drawing/2014/chart" uri="{C3380CC4-5D6E-409C-BE32-E72D297353CC}">
                <c16:uniqueId val="{00000005-6E31-4EDE-B876-197EDBB8B881}"/>
              </c:ext>
            </c:extLst>
          </c:dPt>
          <c:dPt>
            <c:idx val="1"/>
            <c:marker>
              <c:symbol val="circle"/>
              <c:size val="17"/>
              <c:spPr>
                <a:solidFill>
                  <a:srgbClr val="FF0000"/>
                </a:solidFill>
                <a:ln>
                  <a:noFill/>
                </a:ln>
                <a:effectLst/>
              </c:spPr>
            </c:marker>
            <c:bubble3D val="0"/>
            <c:extLst>
              <c:ext xmlns:c16="http://schemas.microsoft.com/office/drawing/2014/chart" uri="{C3380CC4-5D6E-409C-BE32-E72D297353CC}">
                <c16:uniqueId val="{00000004-6E31-4EDE-B876-197EDBB8B881}"/>
              </c:ext>
            </c:extLst>
          </c:dPt>
          <c:dPt>
            <c:idx val="2"/>
            <c:marker>
              <c:symbol val="circle"/>
              <c:size val="17"/>
              <c:spPr>
                <a:solidFill>
                  <a:srgbClr val="FF0000"/>
                </a:solidFill>
                <a:ln>
                  <a:noFill/>
                </a:ln>
                <a:effectLst/>
              </c:spPr>
            </c:marker>
            <c:bubble3D val="0"/>
            <c:extLst>
              <c:ext xmlns:c16="http://schemas.microsoft.com/office/drawing/2014/chart" uri="{C3380CC4-5D6E-409C-BE32-E72D297353CC}">
                <c16:uniqueId val="{00000003-6E31-4EDE-B876-197EDBB8B881}"/>
              </c:ext>
            </c:extLst>
          </c:dPt>
          <c:dPt>
            <c:idx val="3"/>
            <c:marker>
              <c:symbol val="circle"/>
              <c:size val="17"/>
              <c:spPr>
                <a:solidFill>
                  <a:srgbClr val="00B050"/>
                </a:solidFill>
                <a:ln>
                  <a:noFill/>
                </a:ln>
                <a:effectLst/>
              </c:spPr>
            </c:marker>
            <c:bubble3D val="0"/>
            <c:extLst>
              <c:ext xmlns:c16="http://schemas.microsoft.com/office/drawing/2014/chart" uri="{C3380CC4-5D6E-409C-BE32-E72D297353CC}">
                <c16:uniqueId val="{00000001-6E31-4EDE-B876-197EDBB8B881}"/>
              </c:ext>
            </c:extLst>
          </c:dPt>
          <c:dPt>
            <c:idx val="4"/>
            <c:marker>
              <c:symbol val="circle"/>
              <c:size val="17"/>
              <c:spPr>
                <a:solidFill>
                  <a:srgbClr val="00B050"/>
                </a:solidFill>
                <a:ln>
                  <a:noFill/>
                </a:ln>
                <a:effectLst/>
              </c:spPr>
            </c:marker>
            <c:bubble3D val="0"/>
            <c:extLst>
              <c:ext xmlns:c16="http://schemas.microsoft.com/office/drawing/2014/chart" uri="{C3380CC4-5D6E-409C-BE32-E72D297353CC}">
                <c16:uniqueId val="{00000002-6E31-4EDE-B876-197EDBB8B881}"/>
              </c:ext>
            </c:extLst>
          </c:dPt>
          <c:dPt>
            <c:idx val="5"/>
            <c:marker>
              <c:symbol val="circle"/>
              <c:size val="17"/>
              <c:spPr>
                <a:solidFill>
                  <a:srgbClr val="00B050"/>
                </a:solidFill>
                <a:ln>
                  <a:noFill/>
                </a:ln>
                <a:effectLst/>
              </c:spPr>
            </c:marker>
            <c:bubble3D val="0"/>
            <c:extLst>
              <c:ext xmlns:c16="http://schemas.microsoft.com/office/drawing/2014/chart" uri="{C3380CC4-5D6E-409C-BE32-E72D297353CC}">
                <c16:uniqueId val="{00000006-6E31-4EDE-B876-197EDBB8B881}"/>
              </c:ext>
            </c:extLst>
          </c:dPt>
          <c:dPt>
            <c:idx val="6"/>
            <c:marker>
              <c:symbol val="circle"/>
              <c:size val="17"/>
              <c:spPr>
                <a:solidFill>
                  <a:srgbClr val="FF0000"/>
                </a:solidFill>
                <a:ln>
                  <a:noFill/>
                </a:ln>
                <a:effectLst/>
              </c:spPr>
            </c:marker>
            <c:bubble3D val="0"/>
            <c:extLst>
              <c:ext xmlns:c16="http://schemas.microsoft.com/office/drawing/2014/chart" uri="{C3380CC4-5D6E-409C-BE32-E72D297353CC}">
                <c16:uniqueId val="{00000007-6E31-4EDE-B876-197EDBB8B881}"/>
              </c:ext>
            </c:extLst>
          </c:dPt>
          <c:dLbls>
            <c:dLbl>
              <c:idx val="0"/>
              <c:layout>
                <c:manualLayout>
                  <c:x val="-2.944605323122302E-2"/>
                  <c:y val="-1.68302870955430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E31-4EDE-B876-197EDBB8B881}"/>
                </c:ext>
              </c:extLst>
            </c:dLbl>
            <c:dLbl>
              <c:idx val="1"/>
              <c:layout>
                <c:manualLayout>
                  <c:x val="-2.6776420118691493E-2"/>
                  <c:y val="-8.415143547771510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E31-4EDE-B876-197EDBB8B881}"/>
                </c:ext>
              </c:extLst>
            </c:dLbl>
            <c:dLbl>
              <c:idx val="2"/>
              <c:layout>
                <c:manualLayout>
                  <c:x val="-2.8111236674957268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E31-4EDE-B876-197EDBB8B881}"/>
                </c:ext>
              </c:extLst>
            </c:dLbl>
            <c:dLbl>
              <c:idx val="3"/>
              <c:layout>
                <c:manualLayout>
                  <c:x val="-3.2863183615263407E-2"/>
                  <c:y val="1.68302870955430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E31-4EDE-B876-197EDBB8B881}"/>
                </c:ext>
              </c:extLst>
            </c:dLbl>
            <c:dLbl>
              <c:idx val="5"/>
              <c:layout>
                <c:manualLayout>
                  <c:x val="-3.2863183615263407E-2"/>
                  <c:y val="8.4151435477714913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E31-4EDE-B876-197EDBB8B881}"/>
                </c:ext>
              </c:extLst>
            </c:dLbl>
            <c:dLbl>
              <c:idx val="6"/>
              <c:layout>
                <c:manualLayout>
                  <c:x val="-2.6776420118691469E-2"/>
                  <c:y val="-0.1935483015987447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E31-4EDE-B876-197EDBB8B88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Atual!$F$40:$T$40</c:f>
              <c:numCache>
                <c:formatCode>0%</c:formatCode>
                <c:ptCount val="15"/>
                <c:pt idx="0">
                  <c:v>0</c:v>
                </c:pt>
                <c:pt idx="3">
                  <c:v>0</c:v>
                </c:pt>
                <c:pt idx="4">
                  <c:v>0</c:v>
                </c:pt>
                <c:pt idx="5">
                  <c:v>1</c:v>
                </c:pt>
                <c:pt idx="6">
                  <c:v>1</c:v>
                </c:pt>
                <c:pt idx="7">
                  <c:v>1</c:v>
                </c:pt>
                <c:pt idx="8">
                  <c:v>0</c:v>
                </c:pt>
                <c:pt idx="9">
                  <c:v>0</c:v>
                </c:pt>
                <c:pt idx="10">
                  <c:v>0</c:v>
                </c:pt>
                <c:pt idx="11">
                  <c:v>1</c:v>
                </c:pt>
                <c:pt idx="12" formatCode="General">
                  <c:v>0</c:v>
                </c:pt>
                <c:pt idx="13" formatCode="General">
                  <c:v>0</c:v>
                </c:pt>
                <c:pt idx="14">
                  <c:v>0.4</c:v>
                </c:pt>
              </c:numCache>
            </c:numRef>
          </c:val>
          <c:smooth val="0"/>
          <c:extLst>
            <c:ext xmlns:c15="http://schemas.microsoft.com/office/drawing/2012/chart" uri="{02D57815-91ED-43cb-92C2-25804820EDAC}">
              <c15:filteredCategoryTitle>
                <c15:cat>
                  <c:strRef>
                    <c:extLst>
                      <c:ext uri="{02D57815-91ED-43cb-92C2-25804820EDAC}">
                        <c15:formulaRef>
                          <c15:sqref>Atual!$F$39:$T$39</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0-6E31-4EDE-B876-197EDBB8B881}"/>
            </c:ext>
          </c:extLst>
        </c:ser>
        <c:dLbls>
          <c:dLblPos val="ctr"/>
          <c:showLegendKey val="0"/>
          <c:showVal val="1"/>
          <c:showCatName val="0"/>
          <c:showSerName val="0"/>
          <c:showPercent val="0"/>
          <c:showBubbleSize val="0"/>
        </c:dLbls>
        <c:marker val="1"/>
        <c:smooth val="0"/>
        <c:axId val="1481643088"/>
        <c:axId val="1481641008"/>
      </c:lineChart>
      <c:catAx>
        <c:axId val="14816430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481641008"/>
        <c:crosses val="autoZero"/>
        <c:auto val="1"/>
        <c:lblAlgn val="ctr"/>
        <c:lblOffset val="100"/>
        <c:noMultiLvlLbl val="0"/>
      </c:catAx>
      <c:valAx>
        <c:axId val="1481641008"/>
        <c:scaling>
          <c:orientation val="minMax"/>
        </c:scaling>
        <c:delete val="1"/>
        <c:axPos val="l"/>
        <c:numFmt formatCode="0%" sourceLinked="1"/>
        <c:majorTickMark val="none"/>
        <c:minorTickMark val="none"/>
        <c:tickLblPos val="nextTo"/>
        <c:crossAx val="1481643088"/>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Atual!$A$36:$E$36</c:f>
              <c:strCache>
                <c:ptCount val="5"/>
                <c:pt idx="0">
                  <c:v>Dr. Fred Feitosa</c:v>
                </c:pt>
                <c:pt idx="1">
                  <c:v>IE21</c:v>
                </c:pt>
                <c:pt idx="2">
                  <c:v>Criar o Projeto “JUNTOS”, atualizando os profissionais sobre a legislação da categoria, através de palestras presencialmente ou no formato online;</c:v>
                </c:pt>
                <c:pt idx="4">
                  <c:v>Em desenvolvimento</c:v>
                </c:pt>
              </c:strCache>
            </c:strRef>
          </c:tx>
          <c:spPr>
            <a:ln w="31750" cap="rnd">
              <a:solidFill>
                <a:schemeClr val="accent1"/>
              </a:solidFill>
              <a:round/>
            </a:ln>
            <a:effectLst/>
          </c:spPr>
          <c:marker>
            <c:symbol val="circle"/>
            <c:size val="17"/>
            <c:spPr>
              <a:solidFill>
                <a:srgbClr val="FF0000"/>
              </a:solidFill>
              <a:ln>
                <a:noFill/>
              </a:ln>
              <a:effectLst/>
            </c:spPr>
          </c:marker>
          <c:dPt>
            <c:idx val="0"/>
            <c:marker>
              <c:symbol val="circle"/>
              <c:size val="17"/>
              <c:spPr>
                <a:solidFill>
                  <a:srgbClr val="00B050"/>
                </a:solidFill>
                <a:ln>
                  <a:noFill/>
                </a:ln>
                <a:effectLst/>
              </c:spPr>
            </c:marker>
            <c:bubble3D val="0"/>
            <c:extLst>
              <c:ext xmlns:c16="http://schemas.microsoft.com/office/drawing/2014/chart" uri="{C3380CC4-5D6E-409C-BE32-E72D297353CC}">
                <c16:uniqueId val="{00000002-B034-44CE-BBCE-8465EFA613B3}"/>
              </c:ext>
            </c:extLst>
          </c:dPt>
          <c:dLbls>
            <c:dLbl>
              <c:idx val="0"/>
              <c:layout>
                <c:manualLayout>
                  <c:x val="-3.408425601605336E-2"/>
                  <c:y val="1.896527755499611E-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034-44CE-BBCE-8465EFA613B3}"/>
                </c:ext>
              </c:extLst>
            </c:dLbl>
            <c:dLbl>
              <c:idx val="1"/>
              <c:layout>
                <c:manualLayout>
                  <c:x val="-2.5356983593519809E-2"/>
                  <c:y val="8.27585308080034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34-44CE-BBCE-8465EFA613B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Atual!$F$36:$T$36</c:f>
              <c:numCache>
                <c:formatCode>0%</c:formatCode>
                <c:ptCount val="15"/>
                <c:pt idx="0">
                  <c:v>1</c:v>
                </c:pt>
                <c:pt idx="3">
                  <c:v>0</c:v>
                </c:pt>
                <c:pt idx="4">
                  <c:v>0</c:v>
                </c:pt>
                <c:pt idx="5">
                  <c:v>0</c:v>
                </c:pt>
                <c:pt idx="6">
                  <c:v>0</c:v>
                </c:pt>
                <c:pt idx="7">
                  <c:v>0</c:v>
                </c:pt>
                <c:pt idx="8">
                  <c:v>0</c:v>
                </c:pt>
                <c:pt idx="9">
                  <c:v>0</c:v>
                </c:pt>
                <c:pt idx="10">
                  <c:v>0</c:v>
                </c:pt>
                <c:pt idx="11">
                  <c:v>0</c:v>
                </c:pt>
                <c:pt idx="12" formatCode="General">
                  <c:v>0</c:v>
                </c:pt>
                <c:pt idx="13" formatCode="General">
                  <c:v>0</c:v>
                </c:pt>
                <c:pt idx="14">
                  <c:v>0.11</c:v>
                </c:pt>
              </c:numCache>
            </c:numRef>
          </c:val>
          <c:smooth val="0"/>
          <c:extLst>
            <c:ext xmlns:c15="http://schemas.microsoft.com/office/drawing/2012/chart" uri="{02D57815-91ED-43cb-92C2-25804820EDAC}">
              <c15:filteredCategoryTitle>
                <c15:cat>
                  <c:strRef>
                    <c:extLst>
                      <c:ext uri="{02D57815-91ED-43cb-92C2-25804820EDAC}">
                        <c15:formulaRef>
                          <c15:sqref>Atual!$F$35:$T$35</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0-B034-44CE-BBCE-8465EFA613B3}"/>
            </c:ext>
          </c:extLst>
        </c:ser>
        <c:dLbls>
          <c:dLblPos val="ctr"/>
          <c:showLegendKey val="0"/>
          <c:showVal val="1"/>
          <c:showCatName val="0"/>
          <c:showSerName val="0"/>
          <c:showPercent val="0"/>
          <c:showBubbleSize val="0"/>
        </c:dLbls>
        <c:marker val="1"/>
        <c:smooth val="0"/>
        <c:axId val="1396929888"/>
        <c:axId val="1396940704"/>
      </c:lineChart>
      <c:catAx>
        <c:axId val="13969298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396940704"/>
        <c:crosses val="autoZero"/>
        <c:auto val="1"/>
        <c:lblAlgn val="ctr"/>
        <c:lblOffset val="100"/>
        <c:noMultiLvlLbl val="0"/>
      </c:catAx>
      <c:valAx>
        <c:axId val="1396940704"/>
        <c:scaling>
          <c:orientation val="minMax"/>
        </c:scaling>
        <c:delete val="1"/>
        <c:axPos val="l"/>
        <c:numFmt formatCode="0%" sourceLinked="1"/>
        <c:majorTickMark val="none"/>
        <c:minorTickMark val="none"/>
        <c:tickLblPos val="nextTo"/>
        <c:crossAx val="1396929888"/>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666665126859305E-2"/>
          <c:y val="8.943089430894309E-2"/>
          <c:w val="0.97066666974628135"/>
          <c:h val="0.63265668011010823"/>
        </c:manualLayout>
      </c:layout>
      <c:lineChart>
        <c:grouping val="stacked"/>
        <c:varyColors val="0"/>
        <c:ser>
          <c:idx val="0"/>
          <c:order val="0"/>
          <c:tx>
            <c:strRef>
              <c:f>Atual!$A$62:$E$62</c:f>
              <c:strCache>
                <c:ptCount val="5"/>
                <c:pt idx="0">
                  <c:v>Dr. Fred Feitosa</c:v>
                </c:pt>
                <c:pt idx="1">
                  <c:v>IE21</c:v>
                </c:pt>
                <c:pt idx="2">
                  <c:v>Criar o Projeto “JUNTOS”, atualizando os profissionais sobre a legislação da categoria, através de palestras presencialmente ou no formato online;</c:v>
                </c:pt>
                <c:pt idx="4">
                  <c:v>Em desenvolvimento</c:v>
                </c:pt>
              </c:strCache>
            </c:strRef>
          </c:tx>
          <c:spPr>
            <a:ln w="31750" cap="rnd">
              <a:solidFill>
                <a:schemeClr val="accent1"/>
              </a:solidFill>
              <a:round/>
            </a:ln>
            <a:effectLst/>
          </c:spPr>
          <c:marker>
            <c:symbol val="circle"/>
            <c:size val="17"/>
            <c:spPr>
              <a:solidFill>
                <a:srgbClr val="FF0000"/>
              </a:solidFill>
              <a:ln>
                <a:noFill/>
              </a:ln>
              <a:effectLst/>
            </c:spPr>
          </c:marker>
          <c:dPt>
            <c:idx val="0"/>
            <c:marker>
              <c:symbol val="circle"/>
              <c:size val="17"/>
              <c:spPr>
                <a:solidFill>
                  <a:srgbClr val="00B050"/>
                </a:solidFill>
                <a:ln>
                  <a:noFill/>
                </a:ln>
                <a:effectLst/>
              </c:spPr>
            </c:marker>
            <c:bubble3D val="0"/>
            <c:extLst>
              <c:ext xmlns:c16="http://schemas.microsoft.com/office/drawing/2014/chart" uri="{C3380CC4-5D6E-409C-BE32-E72D297353CC}">
                <c16:uniqueId val="{00000001-5421-42BD-80FB-77AF94C566CC}"/>
              </c:ext>
            </c:extLst>
          </c:dPt>
          <c:dLbls>
            <c:dLbl>
              <c:idx val="0"/>
              <c:layout>
                <c:manualLayout>
                  <c:x val="-4.082666238040291E-2"/>
                  <c:y val="-1.8631221084907306E-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21-42BD-80FB-77AF94C566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Atual!$F$62:$T$62</c:f>
              <c:numCache>
                <c:formatCode>0%</c:formatCode>
                <c:ptCount val="15"/>
                <c:pt idx="0">
                  <c:v>1</c:v>
                </c:pt>
                <c:pt idx="3">
                  <c:v>0</c:v>
                </c:pt>
                <c:pt idx="4">
                  <c:v>0</c:v>
                </c:pt>
                <c:pt idx="5">
                  <c:v>0</c:v>
                </c:pt>
                <c:pt idx="6">
                  <c:v>0</c:v>
                </c:pt>
                <c:pt idx="7">
                  <c:v>0</c:v>
                </c:pt>
                <c:pt idx="8">
                  <c:v>0</c:v>
                </c:pt>
                <c:pt idx="9">
                  <c:v>0</c:v>
                </c:pt>
                <c:pt idx="10">
                  <c:v>0</c:v>
                </c:pt>
                <c:pt idx="11">
                  <c:v>0</c:v>
                </c:pt>
                <c:pt idx="12" formatCode="General">
                  <c:v>0</c:v>
                </c:pt>
                <c:pt idx="13" formatCode="General">
                  <c:v>0</c:v>
                </c:pt>
                <c:pt idx="14">
                  <c:v>0.11</c:v>
                </c:pt>
              </c:numCache>
            </c:numRef>
          </c:val>
          <c:smooth val="0"/>
          <c:extLst>
            <c:ext xmlns:c15="http://schemas.microsoft.com/office/drawing/2012/chart" uri="{02D57815-91ED-43cb-92C2-25804820EDAC}">
              <c15:filteredCategoryTitle>
                <c15:cat>
                  <c:strRef>
                    <c:extLst>
                      <c:ext uri="{02D57815-91ED-43cb-92C2-25804820EDAC}">
                        <c15:formulaRef>
                          <c15:sqref>Atual!$F$61:$T$61</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0-5421-42BD-80FB-77AF94C566CC}"/>
            </c:ext>
          </c:extLst>
        </c:ser>
        <c:dLbls>
          <c:dLblPos val="ctr"/>
          <c:showLegendKey val="0"/>
          <c:showVal val="1"/>
          <c:showCatName val="0"/>
          <c:showSerName val="0"/>
          <c:showPercent val="0"/>
          <c:showBubbleSize val="0"/>
        </c:dLbls>
        <c:marker val="1"/>
        <c:smooth val="0"/>
        <c:axId val="1347724672"/>
        <c:axId val="1347737152"/>
      </c:lineChart>
      <c:catAx>
        <c:axId val="13477246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347737152"/>
        <c:crosses val="autoZero"/>
        <c:auto val="1"/>
        <c:lblAlgn val="ctr"/>
        <c:lblOffset val="100"/>
        <c:noMultiLvlLbl val="0"/>
      </c:catAx>
      <c:valAx>
        <c:axId val="1347737152"/>
        <c:scaling>
          <c:orientation val="minMax"/>
        </c:scaling>
        <c:delete val="1"/>
        <c:axPos val="l"/>
        <c:numFmt formatCode="0%" sourceLinked="1"/>
        <c:majorTickMark val="none"/>
        <c:minorTickMark val="none"/>
        <c:tickLblPos val="nextTo"/>
        <c:crossAx val="1347724672"/>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Atual!$A$66:$E$66</c:f>
              <c:strCache>
                <c:ptCount val="5"/>
                <c:pt idx="0">
                  <c:v>Sra. Susane Macedo</c:v>
                </c:pt>
                <c:pt idx="1">
                  <c:v>IE22</c:v>
                </c:pt>
                <c:pt idx="2">
                  <c:v>Apoiar psicológicamente os profissionais;</c:v>
                </c:pt>
                <c:pt idx="4">
                  <c:v>Em desenvolvimento</c:v>
                </c:pt>
              </c:strCache>
            </c:strRef>
          </c:tx>
          <c:spPr>
            <a:ln w="31750" cap="rnd">
              <a:solidFill>
                <a:schemeClr val="accent1"/>
              </a:solidFill>
              <a:round/>
            </a:ln>
            <a:effectLst/>
          </c:spPr>
          <c:marker>
            <c:symbol val="circle"/>
            <c:size val="17"/>
            <c:spPr>
              <a:solidFill>
                <a:srgbClr val="FF0000"/>
              </a:solidFill>
              <a:ln>
                <a:noFill/>
              </a:ln>
              <a:effectLst/>
            </c:spPr>
          </c:marker>
          <c:dPt>
            <c:idx val="0"/>
            <c:marker>
              <c:symbol val="circle"/>
              <c:size val="17"/>
              <c:spPr>
                <a:solidFill>
                  <a:srgbClr val="00B050"/>
                </a:solidFill>
                <a:ln>
                  <a:noFill/>
                </a:ln>
                <a:effectLst/>
              </c:spPr>
            </c:marker>
            <c:bubble3D val="0"/>
            <c:extLst>
              <c:ext xmlns:c16="http://schemas.microsoft.com/office/drawing/2014/chart" uri="{C3380CC4-5D6E-409C-BE32-E72D297353CC}">
                <c16:uniqueId val="{00000001-20BB-4C82-A1C8-BAF3FFD0EBA3}"/>
              </c:ext>
            </c:extLst>
          </c:dPt>
          <c:dPt>
            <c:idx val="4"/>
            <c:marker>
              <c:symbol val="circle"/>
              <c:size val="17"/>
              <c:spPr>
                <a:solidFill>
                  <a:srgbClr val="00B050"/>
                </a:solidFill>
                <a:ln>
                  <a:noFill/>
                </a:ln>
                <a:effectLst/>
              </c:spPr>
            </c:marker>
            <c:bubble3D val="0"/>
            <c:extLst>
              <c:ext xmlns:c16="http://schemas.microsoft.com/office/drawing/2014/chart" uri="{C3380CC4-5D6E-409C-BE32-E72D297353CC}">
                <c16:uniqueId val="{00000002-20BB-4C82-A1C8-BAF3FFD0EBA3}"/>
              </c:ext>
            </c:extLst>
          </c:dPt>
          <c:dPt>
            <c:idx val="5"/>
            <c:marker>
              <c:symbol val="circle"/>
              <c:size val="17"/>
              <c:spPr>
                <a:solidFill>
                  <a:srgbClr val="00B050"/>
                </a:solidFill>
                <a:ln>
                  <a:noFill/>
                </a:ln>
                <a:effectLst/>
              </c:spPr>
            </c:marker>
            <c:bubble3D val="0"/>
            <c:extLst>
              <c:ext xmlns:c16="http://schemas.microsoft.com/office/drawing/2014/chart" uri="{C3380CC4-5D6E-409C-BE32-E72D297353CC}">
                <c16:uniqueId val="{00000003-20BB-4C82-A1C8-BAF3FFD0EBA3}"/>
              </c:ext>
            </c:extLst>
          </c:dPt>
          <c:dLbls>
            <c:dLbl>
              <c:idx val="0"/>
              <c:layout>
                <c:manualLayout>
                  <c:x val="-3.1528367058997628E-2"/>
                  <c:y val="-8.185537122699912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0BB-4C82-A1C8-BAF3FFD0EBA3}"/>
                </c:ext>
              </c:extLst>
            </c:dLbl>
            <c:dLbl>
              <c:idx val="5"/>
              <c:layout>
                <c:manualLayout>
                  <c:x val="-3.4198000171529234E-2"/>
                  <c:y val="-1.8758305875303786E-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0BB-4C82-A1C8-BAF3FFD0EBA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Atual!$F$66:$T$66</c:f>
              <c:numCache>
                <c:formatCode>0%</c:formatCode>
                <c:ptCount val="15"/>
                <c:pt idx="0">
                  <c:v>1</c:v>
                </c:pt>
                <c:pt idx="3">
                  <c:v>0</c:v>
                </c:pt>
                <c:pt idx="4">
                  <c:v>0</c:v>
                </c:pt>
                <c:pt idx="5">
                  <c:v>0</c:v>
                </c:pt>
                <c:pt idx="6">
                  <c:v>1</c:v>
                </c:pt>
                <c:pt idx="7">
                  <c:v>1</c:v>
                </c:pt>
                <c:pt idx="8">
                  <c:v>0</c:v>
                </c:pt>
                <c:pt idx="9">
                  <c:v>0</c:v>
                </c:pt>
                <c:pt idx="10">
                  <c:v>0</c:v>
                </c:pt>
                <c:pt idx="11">
                  <c:v>0</c:v>
                </c:pt>
                <c:pt idx="12" formatCode="General">
                  <c:v>0</c:v>
                </c:pt>
                <c:pt idx="13" formatCode="General">
                  <c:v>0</c:v>
                </c:pt>
                <c:pt idx="14">
                  <c:v>0.33</c:v>
                </c:pt>
              </c:numCache>
            </c:numRef>
          </c:val>
          <c:smooth val="0"/>
          <c:extLst>
            <c:ext xmlns:c15="http://schemas.microsoft.com/office/drawing/2012/chart" uri="{02D57815-91ED-43cb-92C2-25804820EDAC}">
              <c15:filteredCategoryTitle>
                <c15:cat>
                  <c:strRef>
                    <c:extLst>
                      <c:ext uri="{02D57815-91ED-43cb-92C2-25804820EDAC}">
                        <c15:formulaRef>
                          <c15:sqref>Atual!$F$65:$T$65</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0-20BB-4C82-A1C8-BAF3FFD0EBA3}"/>
            </c:ext>
          </c:extLst>
        </c:ser>
        <c:dLbls>
          <c:dLblPos val="ctr"/>
          <c:showLegendKey val="0"/>
          <c:showVal val="1"/>
          <c:showCatName val="0"/>
          <c:showSerName val="0"/>
          <c:showPercent val="0"/>
          <c:showBubbleSize val="0"/>
        </c:dLbls>
        <c:marker val="1"/>
        <c:smooth val="0"/>
        <c:axId val="1542248064"/>
        <c:axId val="1542240992"/>
      </c:lineChart>
      <c:catAx>
        <c:axId val="15422480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542240992"/>
        <c:crosses val="autoZero"/>
        <c:auto val="1"/>
        <c:lblAlgn val="ctr"/>
        <c:lblOffset val="100"/>
        <c:noMultiLvlLbl val="0"/>
      </c:catAx>
      <c:valAx>
        <c:axId val="1542240992"/>
        <c:scaling>
          <c:orientation val="minMax"/>
        </c:scaling>
        <c:delete val="1"/>
        <c:axPos val="l"/>
        <c:numFmt formatCode="0%" sourceLinked="1"/>
        <c:majorTickMark val="none"/>
        <c:minorTickMark val="none"/>
        <c:tickLblPos val="nextTo"/>
        <c:crossAx val="1542248064"/>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31750" cap="rnd">
              <a:solidFill>
                <a:schemeClr val="accent1"/>
              </a:solidFill>
              <a:round/>
            </a:ln>
            <a:effectLst/>
          </c:spPr>
          <c:marker>
            <c:symbol val="circle"/>
            <c:size val="17"/>
            <c:spPr>
              <a:solidFill>
                <a:schemeClr val="accent1"/>
              </a:solidFill>
              <a:ln>
                <a:noFill/>
              </a:ln>
              <a:effectLst/>
            </c:spPr>
          </c:marker>
          <c:dLbls>
            <c:dLbl>
              <c:idx val="0"/>
              <c:layout>
                <c:manualLayout>
                  <c:x val="-2.8117489986648866E-2"/>
                  <c:y val="-8.219181628381750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FC4-4744-AD3D-5DC70EAB40D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Atual!$E$4:$T$4</c:f>
              <c:numCache>
                <c:formatCode>0%</c:formatCode>
                <c:ptCount val="16"/>
                <c:pt idx="0" formatCode="General">
                  <c:v>0</c:v>
                </c:pt>
                <c:pt idx="1">
                  <c:v>0</c:v>
                </c:pt>
                <c:pt idx="4">
                  <c:v>0</c:v>
                </c:pt>
                <c:pt idx="5">
                  <c:v>0</c:v>
                </c:pt>
                <c:pt idx="6">
                  <c:v>0</c:v>
                </c:pt>
                <c:pt idx="7">
                  <c:v>0</c:v>
                </c:pt>
                <c:pt idx="8">
                  <c:v>0</c:v>
                </c:pt>
                <c:pt idx="9">
                  <c:v>0</c:v>
                </c:pt>
                <c:pt idx="10">
                  <c:v>0.98</c:v>
                </c:pt>
                <c:pt idx="11">
                  <c:v>0</c:v>
                </c:pt>
                <c:pt idx="12">
                  <c:v>1</c:v>
                </c:pt>
                <c:pt idx="13" formatCode="General">
                  <c:v>0</c:v>
                </c:pt>
                <c:pt idx="14" formatCode="General">
                  <c:v>0</c:v>
                </c:pt>
                <c:pt idx="15">
                  <c:v>0.2</c:v>
                </c:pt>
              </c:numCache>
              <c:extLst/>
            </c:numRef>
          </c:val>
          <c:smooth val="0"/>
          <c:extLst>
            <c:ext xmlns:c15="http://schemas.microsoft.com/office/drawing/2012/chart" uri="{02D57815-91ED-43cb-92C2-25804820EDAC}">
              <c15:filteredCategoryTitle>
                <c15:cat>
                  <c:multiLvlStrRef>
                    <c:extLst>
                      <c:ext uri="{02D57815-91ED-43cb-92C2-25804820EDAC}">
                        <c15:formulaRef>
                          <c15:sqref>Atual!#REF!</c15:sqref>
                        </c15:formulaRef>
                      </c:ext>
                    </c:extLst>
                  </c:multiLvlStrRef>
                </c15:cat>
              </c15:filteredCategoryTitle>
            </c:ext>
            <c:ext xmlns:c16="http://schemas.microsoft.com/office/drawing/2014/chart" uri="{C3380CC4-5D6E-409C-BE32-E72D297353CC}">
              <c16:uniqueId val="{00000000-CFC4-4744-AD3D-5DC70EAB40DD}"/>
            </c:ext>
          </c:extLst>
        </c:ser>
        <c:dLbls>
          <c:dLblPos val="ctr"/>
          <c:showLegendKey val="0"/>
          <c:showVal val="1"/>
          <c:showCatName val="0"/>
          <c:showSerName val="0"/>
          <c:showPercent val="0"/>
          <c:showBubbleSize val="0"/>
        </c:dLbls>
        <c:marker val="1"/>
        <c:smooth val="0"/>
        <c:axId val="1542201360"/>
        <c:axId val="1542200944"/>
        <c:extLst>
          <c:ext xmlns:c15="http://schemas.microsoft.com/office/drawing/2012/chart" uri="{02D57815-91ED-43cb-92C2-25804820EDAC}">
            <c15:filteredLineSeries>
              <c15:ser>
                <c:idx val="1"/>
                <c:order val="1"/>
                <c:spPr>
                  <a:ln w="31750" cap="rnd">
                    <a:solidFill>
                      <a:schemeClr val="accent2"/>
                    </a:solidFill>
                    <a:round/>
                  </a:ln>
                  <a:effectLst/>
                </c:spPr>
                <c:marker>
                  <c:symbol val="circle"/>
                  <c:size val="17"/>
                  <c:spPr>
                    <a:solidFill>
                      <a:schemeClr val="accent2"/>
                    </a:solidFill>
                    <a:ln>
                      <a:noFill/>
                    </a:ln>
                    <a:effectLst/>
                  </c:spPr>
                </c:marker>
                <c:dLbls>
                  <c:delete val="1"/>
                </c:dLbls>
                <c:val>
                  <c:numRef>
                    <c:extLst>
                      <c:ext uri="{02D57815-91ED-43cb-92C2-25804820EDAC}">
                        <c15:formulaRef>
                          <c15:sqref>Atual!#REF!</c15:sqref>
                        </c15:formulaRef>
                      </c:ext>
                    </c:extLst>
                  </c:numRef>
                </c:val>
                <c:smooth val="0"/>
                <c:extLst>
                  <c:ext uri="{02D57815-91ED-43cb-92C2-25804820EDAC}">
                    <c15:filteredCategoryTitle>
                      <c15:cat>
                        <c:multiLvlStrRef>
                          <c:extLst>
                            <c:ext uri="{02D57815-91ED-43cb-92C2-25804820EDAC}">
                              <c15:formulaRef>
                                <c15:sqref>Atual!#REF!</c15:sqref>
                              </c15:formulaRef>
                            </c:ext>
                          </c:extLst>
                        </c:multiLvlStrRef>
                      </c15:cat>
                    </c15:filteredCategoryTitle>
                  </c:ext>
                  <c:ext xmlns:c16="http://schemas.microsoft.com/office/drawing/2014/chart" uri="{C3380CC4-5D6E-409C-BE32-E72D297353CC}">
                    <c16:uniqueId val="{00000001-CFC4-4744-AD3D-5DC70EAB40DD}"/>
                  </c:ext>
                </c:extLst>
              </c15:ser>
            </c15:filteredLineSeries>
            <c15:filteredLineSeries>
              <c15:ser>
                <c:idx val="2"/>
                <c:order val="2"/>
                <c:spPr>
                  <a:ln w="31750" cap="rnd">
                    <a:solidFill>
                      <a:schemeClr val="accent3"/>
                    </a:solidFill>
                    <a:round/>
                  </a:ln>
                  <a:effectLst/>
                </c:spPr>
                <c:marker>
                  <c:symbol val="circle"/>
                  <c:size val="17"/>
                  <c:spPr>
                    <a:solidFill>
                      <a:srgbClr val="FF0000"/>
                    </a:solidFill>
                    <a:ln>
                      <a:noFill/>
                    </a:ln>
                    <a:effectLst/>
                  </c:spPr>
                </c:marker>
                <c:dLbls>
                  <c:delete val="1"/>
                </c:dLbls>
                <c:val>
                  <c:numRef>
                    <c:extLst xmlns:c15="http://schemas.microsoft.com/office/drawing/2012/chart">
                      <c:ext xmlns:c15="http://schemas.microsoft.com/office/drawing/2012/chart" uri="{02D57815-91ED-43cb-92C2-25804820EDAC}">
                        <c15:formulaRef>
                          <c15:sqref>Atual!#REF!</c15:sqref>
                        </c15:formulaRef>
                      </c:ext>
                    </c:extLst>
                  </c:numRef>
                </c:val>
                <c:smooth val="0"/>
                <c:extLst xmlns:c15="http://schemas.microsoft.com/office/drawing/2012/chart">
                  <c:ext xmlns:c15="http://schemas.microsoft.com/office/drawing/2012/chart" uri="{02D57815-91ED-43cb-92C2-25804820EDAC}">
                    <c15:filteredCategoryTitle>
                      <c15:cat>
                        <c:multiLvlStrRef>
                          <c:extLst>
                            <c:ext uri="{02D57815-91ED-43cb-92C2-25804820EDAC}">
                              <c15:formulaRef>
                                <c15:sqref>Atual!#REF!</c15:sqref>
                              </c15:formulaRef>
                            </c:ext>
                          </c:extLst>
                        </c:multiLvlStrRef>
                      </c15:cat>
                    </c15:filteredCategoryTitle>
                  </c:ext>
                  <c:ext xmlns:c16="http://schemas.microsoft.com/office/drawing/2014/chart" uri="{C3380CC4-5D6E-409C-BE32-E72D297353CC}">
                    <c16:uniqueId val="{00000002-CFC4-4744-AD3D-5DC70EAB40DD}"/>
                  </c:ext>
                </c:extLst>
              </c15:ser>
            </c15:filteredLineSeries>
          </c:ext>
        </c:extLst>
      </c:lineChart>
      <c:catAx>
        <c:axId val="154220136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542200944"/>
        <c:crosses val="autoZero"/>
        <c:auto val="1"/>
        <c:lblAlgn val="ctr"/>
        <c:lblOffset val="100"/>
        <c:noMultiLvlLbl val="0"/>
      </c:catAx>
      <c:valAx>
        <c:axId val="15422009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crossAx val="1542201360"/>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Atual!$A$242:$E$242</c:f>
              <c:strCache>
                <c:ptCount val="5"/>
                <c:pt idx="0">
                  <c:v>Dr. Deiglison Santana</c:v>
                </c:pt>
                <c:pt idx="1">
                  <c:v>IE84</c:v>
                </c:pt>
                <c:pt idx="2">
                  <c:v>Contratar serviços de publicidade para realização de campanha, produção de peças e material institucional  de divulgação do  meeting Institucional, do Coren-PE.</c:v>
                </c:pt>
                <c:pt idx="3">
                  <c:v>solicitar abertura</c:v>
                </c:pt>
                <c:pt idx="4">
                  <c:v>Alcançado</c:v>
                </c:pt>
              </c:strCache>
            </c:strRef>
          </c:tx>
          <c:spPr>
            <a:ln w="31750" cap="rnd">
              <a:solidFill>
                <a:schemeClr val="accent1"/>
              </a:solidFill>
              <a:round/>
            </a:ln>
            <a:effectLst/>
          </c:spPr>
          <c:marker>
            <c:symbol val="circle"/>
            <c:size val="17"/>
            <c:spPr>
              <a:solidFill>
                <a:schemeClr val="accent1"/>
              </a:solidFill>
              <a:ln>
                <a:noFill/>
              </a:ln>
              <a:effectLst/>
            </c:spPr>
          </c:marker>
          <c:dPt>
            <c:idx val="0"/>
            <c:marker>
              <c:symbol val="circle"/>
              <c:size val="17"/>
              <c:spPr>
                <a:solidFill>
                  <a:srgbClr val="FF0000"/>
                </a:solidFill>
                <a:ln>
                  <a:noFill/>
                </a:ln>
                <a:effectLst/>
              </c:spPr>
            </c:marker>
            <c:bubble3D val="0"/>
            <c:extLst>
              <c:ext xmlns:c16="http://schemas.microsoft.com/office/drawing/2014/chart" uri="{C3380CC4-5D6E-409C-BE32-E72D297353CC}">
                <c16:uniqueId val="{00000007-C124-4A5F-81D7-AA9AB865A6A1}"/>
              </c:ext>
            </c:extLst>
          </c:dPt>
          <c:dPt>
            <c:idx val="1"/>
            <c:marker>
              <c:symbol val="circle"/>
              <c:size val="17"/>
              <c:spPr>
                <a:solidFill>
                  <a:srgbClr val="00B050"/>
                </a:solidFill>
                <a:ln>
                  <a:noFill/>
                </a:ln>
                <a:effectLst/>
              </c:spPr>
            </c:marker>
            <c:bubble3D val="0"/>
            <c:extLst>
              <c:ext xmlns:c16="http://schemas.microsoft.com/office/drawing/2014/chart" uri="{C3380CC4-5D6E-409C-BE32-E72D297353CC}">
                <c16:uniqueId val="{00000001-C124-4A5F-81D7-AA9AB865A6A1}"/>
              </c:ext>
            </c:extLst>
          </c:dPt>
          <c:dPt>
            <c:idx val="2"/>
            <c:marker>
              <c:symbol val="circle"/>
              <c:size val="17"/>
              <c:spPr>
                <a:solidFill>
                  <a:srgbClr val="FF0000"/>
                </a:solidFill>
                <a:ln>
                  <a:noFill/>
                </a:ln>
                <a:effectLst/>
              </c:spPr>
            </c:marker>
            <c:bubble3D val="0"/>
            <c:extLst>
              <c:ext xmlns:c16="http://schemas.microsoft.com/office/drawing/2014/chart" uri="{C3380CC4-5D6E-409C-BE32-E72D297353CC}">
                <c16:uniqueId val="{00000006-C124-4A5F-81D7-AA9AB865A6A1}"/>
              </c:ext>
            </c:extLst>
          </c:dPt>
          <c:dPt>
            <c:idx val="3"/>
            <c:marker>
              <c:symbol val="circle"/>
              <c:size val="17"/>
              <c:spPr>
                <a:solidFill>
                  <a:srgbClr val="00B050"/>
                </a:solidFill>
                <a:ln>
                  <a:noFill/>
                </a:ln>
                <a:effectLst/>
              </c:spPr>
            </c:marker>
            <c:bubble3D val="0"/>
            <c:extLst>
              <c:ext xmlns:c16="http://schemas.microsoft.com/office/drawing/2014/chart" uri="{C3380CC4-5D6E-409C-BE32-E72D297353CC}">
                <c16:uniqueId val="{00000002-C124-4A5F-81D7-AA9AB865A6A1}"/>
              </c:ext>
            </c:extLst>
          </c:dPt>
          <c:dPt>
            <c:idx val="4"/>
            <c:marker>
              <c:symbol val="circle"/>
              <c:size val="17"/>
              <c:spPr>
                <a:solidFill>
                  <a:srgbClr val="00B050"/>
                </a:solidFill>
                <a:ln>
                  <a:noFill/>
                </a:ln>
                <a:effectLst/>
              </c:spPr>
            </c:marker>
            <c:bubble3D val="0"/>
            <c:extLst>
              <c:ext xmlns:c16="http://schemas.microsoft.com/office/drawing/2014/chart" uri="{C3380CC4-5D6E-409C-BE32-E72D297353CC}">
                <c16:uniqueId val="{00000003-C124-4A5F-81D7-AA9AB865A6A1}"/>
              </c:ext>
            </c:extLst>
          </c:dPt>
          <c:dPt>
            <c:idx val="5"/>
            <c:marker>
              <c:symbol val="circle"/>
              <c:size val="17"/>
              <c:spPr>
                <a:solidFill>
                  <a:srgbClr val="FF0000"/>
                </a:solidFill>
                <a:ln>
                  <a:noFill/>
                </a:ln>
                <a:effectLst/>
              </c:spPr>
            </c:marker>
            <c:bubble3D val="0"/>
            <c:extLst>
              <c:ext xmlns:c16="http://schemas.microsoft.com/office/drawing/2014/chart" uri="{C3380CC4-5D6E-409C-BE32-E72D297353CC}">
                <c16:uniqueId val="{00000005-C124-4A5F-81D7-AA9AB865A6A1}"/>
              </c:ext>
            </c:extLst>
          </c:dPt>
          <c:dPt>
            <c:idx val="6"/>
            <c:marker>
              <c:symbol val="circle"/>
              <c:size val="17"/>
              <c:spPr>
                <a:solidFill>
                  <a:srgbClr val="00B050"/>
                </a:solidFill>
                <a:ln>
                  <a:noFill/>
                </a:ln>
                <a:effectLst/>
              </c:spPr>
            </c:marker>
            <c:bubble3D val="0"/>
            <c:extLst>
              <c:ext xmlns:c16="http://schemas.microsoft.com/office/drawing/2014/chart" uri="{C3380CC4-5D6E-409C-BE32-E72D297353CC}">
                <c16:uniqueId val="{00000004-C124-4A5F-81D7-AA9AB865A6A1}"/>
              </c:ext>
            </c:extLst>
          </c:dPt>
          <c:dPt>
            <c:idx val="12"/>
            <c:marker>
              <c:symbol val="circle"/>
              <c:size val="17"/>
              <c:spPr>
                <a:solidFill>
                  <a:srgbClr val="FFFF00"/>
                </a:solidFill>
                <a:ln>
                  <a:noFill/>
                </a:ln>
                <a:effectLst/>
              </c:spPr>
            </c:marker>
            <c:bubble3D val="0"/>
            <c:extLst>
              <c:ext xmlns:c16="http://schemas.microsoft.com/office/drawing/2014/chart" uri="{C3380CC4-5D6E-409C-BE32-E72D297353CC}">
                <c16:uniqueId val="{00000008-C124-4A5F-81D7-AA9AB865A6A1}"/>
              </c:ext>
            </c:extLst>
          </c:dPt>
          <c:dLbls>
            <c:dLbl>
              <c:idx val="0"/>
              <c:layout>
                <c:manualLayout>
                  <c:x val="-3.0901154077965731E-2"/>
                  <c:y val="-1.01416948053441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124-4A5F-81D7-AA9AB865A6A1}"/>
                </c:ext>
              </c:extLst>
            </c:dLbl>
            <c:dLbl>
              <c:idx val="1"/>
              <c:layout>
                <c:manualLayout>
                  <c:x val="-3.9465980432576375E-2"/>
                  <c:y val="-1.20100566233479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124-4A5F-81D7-AA9AB865A6A1}"/>
                </c:ext>
              </c:extLst>
            </c:dLbl>
            <c:dLbl>
              <c:idx val="2"/>
              <c:layout>
                <c:manualLayout>
                  <c:x val="-3.0901154077965731E-2"/>
                  <c:y val="3.44833674600070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124-4A5F-81D7-AA9AB865A6A1}"/>
                </c:ext>
              </c:extLst>
            </c:dLbl>
            <c:dLbl>
              <c:idx val="3"/>
              <c:layout>
                <c:manualLayout>
                  <c:x val="-3.7925544037862226E-2"/>
                  <c:y val="1.51700064793418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24-4A5F-81D7-AA9AB865A6A1}"/>
                </c:ext>
              </c:extLst>
            </c:dLbl>
            <c:dLbl>
              <c:idx val="4"/>
              <c:layout>
                <c:manualLayout>
                  <c:x val="-3.7925544037862226E-2"/>
                  <c:y val="8.374990703669361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24-4A5F-81D7-AA9AB865A6A1}"/>
                </c:ext>
              </c:extLst>
            </c:dLbl>
            <c:dLbl>
              <c:idx val="5"/>
              <c:layout>
                <c:manualLayout>
                  <c:x val="-3.2441590472679818E-2"/>
                  <c:y val="1.02433525216731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24-4A5F-81D7-AA9AB865A6A1}"/>
                </c:ext>
              </c:extLst>
            </c:dLbl>
            <c:dLbl>
              <c:idx val="6"/>
              <c:layout>
                <c:manualLayout>
                  <c:x val="-3.7925544037862288E-2"/>
                  <c:y val="-1.20100566233479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124-4A5F-81D7-AA9AB865A6A1}"/>
                </c:ext>
              </c:extLst>
            </c:dLbl>
            <c:dLbl>
              <c:idx val="12"/>
              <c:layout>
                <c:manualLayout>
                  <c:x val="-3.1332476268485579E-2"/>
                  <c:y val="1.02433525216731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124-4A5F-81D7-AA9AB865A6A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Atual!$F$242:$T$242</c:f>
              <c:numCache>
                <c:formatCode>0%</c:formatCode>
                <c:ptCount val="15"/>
                <c:pt idx="0">
                  <c:v>0</c:v>
                </c:pt>
                <c:pt idx="3">
                  <c:v>1</c:v>
                </c:pt>
                <c:pt idx="4">
                  <c:v>0</c:v>
                </c:pt>
                <c:pt idx="5">
                  <c:v>1</c:v>
                </c:pt>
                <c:pt idx="6">
                  <c:v>1</c:v>
                </c:pt>
                <c:pt idx="7">
                  <c:v>0</c:v>
                </c:pt>
                <c:pt idx="8">
                  <c:v>1</c:v>
                </c:pt>
                <c:pt idx="9">
                  <c:v>0</c:v>
                </c:pt>
                <c:pt idx="10">
                  <c:v>0</c:v>
                </c:pt>
                <c:pt idx="11">
                  <c:v>1</c:v>
                </c:pt>
                <c:pt idx="12" formatCode="General">
                  <c:v>0</c:v>
                </c:pt>
                <c:pt idx="13" formatCode="General">
                  <c:v>0</c:v>
                </c:pt>
                <c:pt idx="14">
                  <c:v>0.44</c:v>
                </c:pt>
              </c:numCache>
            </c:numRef>
          </c:val>
          <c:smooth val="0"/>
          <c:extLst>
            <c:ext xmlns:c15="http://schemas.microsoft.com/office/drawing/2012/chart" uri="{02D57815-91ED-43cb-92C2-25804820EDAC}">
              <c15:filteredCategoryTitle>
                <c15:cat>
                  <c:strRef>
                    <c:extLst>
                      <c:ext uri="{02D57815-91ED-43cb-92C2-25804820EDAC}">
                        <c15:formulaRef>
                          <c15:sqref>Atual!$F$241:$T$241</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0-C124-4A5F-81D7-AA9AB865A6A1}"/>
            </c:ext>
          </c:extLst>
        </c:ser>
        <c:dLbls>
          <c:dLblPos val="t"/>
          <c:showLegendKey val="0"/>
          <c:showVal val="1"/>
          <c:showCatName val="0"/>
          <c:showSerName val="0"/>
          <c:showPercent val="0"/>
          <c:showBubbleSize val="0"/>
        </c:dLbls>
        <c:marker val="1"/>
        <c:smooth val="0"/>
        <c:axId val="1542199280"/>
        <c:axId val="1542197616"/>
      </c:lineChart>
      <c:catAx>
        <c:axId val="15421992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542197616"/>
        <c:crosses val="autoZero"/>
        <c:auto val="1"/>
        <c:lblAlgn val="ctr"/>
        <c:lblOffset val="100"/>
        <c:noMultiLvlLbl val="0"/>
      </c:catAx>
      <c:valAx>
        <c:axId val="1542197616"/>
        <c:scaling>
          <c:orientation val="minMax"/>
        </c:scaling>
        <c:delete val="1"/>
        <c:axPos val="l"/>
        <c:numFmt formatCode="0%" sourceLinked="1"/>
        <c:majorTickMark val="none"/>
        <c:minorTickMark val="none"/>
        <c:tickLblPos val="nextTo"/>
        <c:crossAx val="1542199280"/>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Atual!$A$70:$E$70</c:f>
              <c:strCache>
                <c:ptCount val="5"/>
                <c:pt idx="0">
                  <c:v>Dra. Ivana Andrade</c:v>
                </c:pt>
                <c:pt idx="1">
                  <c:v>IE23</c:v>
                </c:pt>
                <c:pt idx="2">
                  <c:v>Projeto profissional de assessoramento técnico a Enfermeiros, Técnicos de Enfermagem e Auxiliares de Enfermagem, no desenvolvimento de um perfil profissional focado no poder e no combate da arbitrariedade do mercado de trabalho; </c:v>
                </c:pt>
                <c:pt idx="4">
                  <c:v>Em desenvolvimento</c:v>
                </c:pt>
              </c:strCache>
            </c:strRef>
          </c:tx>
          <c:spPr>
            <a:ln w="31750" cap="rnd">
              <a:solidFill>
                <a:schemeClr val="accent1"/>
              </a:solidFill>
              <a:round/>
            </a:ln>
            <a:effectLst/>
          </c:spPr>
          <c:marker>
            <c:symbol val="circle"/>
            <c:size val="17"/>
            <c:spPr>
              <a:solidFill>
                <a:schemeClr val="accent1"/>
              </a:solidFill>
              <a:ln>
                <a:noFill/>
              </a:ln>
              <a:effectLst/>
            </c:spPr>
          </c:marker>
          <c:dPt>
            <c:idx val="0"/>
            <c:marker>
              <c:symbol val="circle"/>
              <c:size val="17"/>
              <c:spPr>
                <a:solidFill>
                  <a:srgbClr val="00B050"/>
                </a:solidFill>
                <a:ln>
                  <a:noFill/>
                </a:ln>
                <a:effectLst/>
              </c:spPr>
            </c:marker>
            <c:bubble3D val="0"/>
            <c:extLst>
              <c:ext xmlns:c16="http://schemas.microsoft.com/office/drawing/2014/chart" uri="{C3380CC4-5D6E-409C-BE32-E72D297353CC}">
                <c16:uniqueId val="{00000001-2E74-47F8-BAD6-12E6545DC894}"/>
              </c:ext>
            </c:extLst>
          </c:dPt>
          <c:dPt>
            <c:idx val="1"/>
            <c:marker>
              <c:symbol val="circle"/>
              <c:size val="17"/>
              <c:spPr>
                <a:solidFill>
                  <a:srgbClr val="FF0000"/>
                </a:solidFill>
                <a:ln>
                  <a:noFill/>
                </a:ln>
                <a:effectLst/>
              </c:spPr>
            </c:marker>
            <c:bubble3D val="0"/>
            <c:extLst>
              <c:ext xmlns:c16="http://schemas.microsoft.com/office/drawing/2014/chart" uri="{C3380CC4-5D6E-409C-BE32-E72D297353CC}">
                <c16:uniqueId val="{00000005-2E74-47F8-BAD6-12E6545DC894}"/>
              </c:ext>
            </c:extLst>
          </c:dPt>
          <c:dPt>
            <c:idx val="2"/>
            <c:marker>
              <c:symbol val="circle"/>
              <c:size val="17"/>
              <c:spPr>
                <a:solidFill>
                  <a:srgbClr val="00B050"/>
                </a:solidFill>
                <a:ln>
                  <a:noFill/>
                </a:ln>
                <a:effectLst/>
              </c:spPr>
            </c:marker>
            <c:bubble3D val="0"/>
            <c:extLst>
              <c:ext xmlns:c16="http://schemas.microsoft.com/office/drawing/2014/chart" uri="{C3380CC4-5D6E-409C-BE32-E72D297353CC}">
                <c16:uniqueId val="{00000002-2E74-47F8-BAD6-12E6545DC894}"/>
              </c:ext>
            </c:extLst>
          </c:dPt>
          <c:dPt>
            <c:idx val="3"/>
            <c:marker>
              <c:symbol val="circle"/>
              <c:size val="17"/>
              <c:spPr>
                <a:solidFill>
                  <a:srgbClr val="00B050"/>
                </a:solidFill>
                <a:ln>
                  <a:noFill/>
                </a:ln>
                <a:effectLst/>
              </c:spPr>
            </c:marker>
            <c:bubble3D val="0"/>
            <c:extLst>
              <c:ext xmlns:c16="http://schemas.microsoft.com/office/drawing/2014/chart" uri="{C3380CC4-5D6E-409C-BE32-E72D297353CC}">
                <c16:uniqueId val="{00000003-2E74-47F8-BAD6-12E6545DC894}"/>
              </c:ext>
            </c:extLst>
          </c:dPt>
          <c:dPt>
            <c:idx val="4"/>
            <c:marker>
              <c:symbol val="circle"/>
              <c:size val="17"/>
              <c:spPr>
                <a:solidFill>
                  <a:srgbClr val="FF0000"/>
                </a:solidFill>
                <a:ln>
                  <a:noFill/>
                </a:ln>
                <a:effectLst/>
              </c:spPr>
            </c:marker>
            <c:bubble3D val="0"/>
            <c:extLst>
              <c:ext xmlns:c16="http://schemas.microsoft.com/office/drawing/2014/chart" uri="{C3380CC4-5D6E-409C-BE32-E72D297353CC}">
                <c16:uniqueId val="{00000006-2E74-47F8-BAD6-12E6545DC894}"/>
              </c:ext>
            </c:extLst>
          </c:dPt>
          <c:dPt>
            <c:idx val="5"/>
            <c:marker>
              <c:symbol val="circle"/>
              <c:size val="17"/>
              <c:spPr>
                <a:solidFill>
                  <a:srgbClr val="FF0000"/>
                </a:solidFill>
                <a:ln>
                  <a:noFill/>
                </a:ln>
                <a:effectLst/>
              </c:spPr>
            </c:marker>
            <c:bubble3D val="0"/>
            <c:extLst>
              <c:ext xmlns:c16="http://schemas.microsoft.com/office/drawing/2014/chart" uri="{C3380CC4-5D6E-409C-BE32-E72D297353CC}">
                <c16:uniqueId val="{00000007-2E74-47F8-BAD6-12E6545DC894}"/>
              </c:ext>
            </c:extLst>
          </c:dPt>
          <c:dPt>
            <c:idx val="6"/>
            <c:marker>
              <c:symbol val="circle"/>
              <c:size val="17"/>
              <c:spPr>
                <a:solidFill>
                  <a:srgbClr val="FF0000"/>
                </a:solidFill>
                <a:ln>
                  <a:noFill/>
                </a:ln>
                <a:effectLst/>
              </c:spPr>
            </c:marker>
            <c:bubble3D val="0"/>
            <c:extLst>
              <c:ext xmlns:c16="http://schemas.microsoft.com/office/drawing/2014/chart" uri="{C3380CC4-5D6E-409C-BE32-E72D297353CC}">
                <c16:uniqueId val="{00000008-2E74-47F8-BAD6-12E6545DC894}"/>
              </c:ext>
            </c:extLst>
          </c:dPt>
          <c:dPt>
            <c:idx val="12"/>
            <c:marker>
              <c:symbol val="circle"/>
              <c:size val="17"/>
              <c:spPr>
                <a:solidFill>
                  <a:srgbClr val="FF0000"/>
                </a:solidFill>
                <a:ln>
                  <a:noFill/>
                </a:ln>
                <a:effectLst/>
              </c:spPr>
            </c:marker>
            <c:bubble3D val="0"/>
            <c:extLst>
              <c:ext xmlns:c16="http://schemas.microsoft.com/office/drawing/2014/chart" uri="{C3380CC4-5D6E-409C-BE32-E72D297353CC}">
                <c16:uniqueId val="{00000004-2E74-47F8-BAD6-12E6545DC894}"/>
              </c:ext>
            </c:extLst>
          </c:dPt>
          <c:dLbls>
            <c:dLbl>
              <c:idx val="0"/>
              <c:layout>
                <c:manualLayout>
                  <c:x val="-3.2790230781879745E-2"/>
                  <c:y val="-1.0376732032870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E74-47F8-BAD6-12E6545DC894}"/>
                </c:ext>
              </c:extLst>
            </c:dLbl>
            <c:dLbl>
              <c:idx val="1"/>
              <c:layout>
                <c:manualLayout>
                  <c:x val="-2.8048832667196891E-2"/>
                  <c:y val="-1.0376732032870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E74-47F8-BAD6-12E6545DC894}"/>
                </c:ext>
              </c:extLst>
            </c:dLbl>
            <c:dLbl>
              <c:idx val="2"/>
              <c:layout>
                <c:manualLayout>
                  <c:x val="-3.2790230781879773E-2"/>
                  <c:y val="1.04807457013614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E74-47F8-BAD6-12E6545DC894}"/>
                </c:ext>
              </c:extLst>
            </c:dLbl>
            <c:dLbl>
              <c:idx val="3"/>
              <c:layout>
                <c:manualLayout>
                  <c:x val="-3.2790230781879745E-2"/>
                  <c:y val="3.5282531232840846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E74-47F8-BAD6-12E6545DC894}"/>
                </c:ext>
              </c:extLst>
            </c:dLbl>
            <c:dLbl>
              <c:idx val="4"/>
              <c:layout>
                <c:manualLayout>
                  <c:x val="-2.671697926419609E-2"/>
                  <c:y val="1.04807457013613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E74-47F8-BAD6-12E6545DC894}"/>
                </c:ext>
              </c:extLst>
            </c:dLbl>
            <c:dLbl>
              <c:idx val="5"/>
              <c:layout>
                <c:manualLayout>
                  <c:x val="-2.9380686070197743E-2"/>
                  <c:y val="-1.0376732032870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E74-47F8-BAD6-12E6545DC894}"/>
                </c:ext>
              </c:extLst>
            </c:dLbl>
            <c:dLbl>
              <c:idx val="6"/>
              <c:layout>
                <c:manualLayout>
                  <c:x val="-3.0712539473198495E-2"/>
                  <c:y val="1.04807457013613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E74-47F8-BAD6-12E6545DC894}"/>
                </c:ext>
              </c:extLst>
            </c:dLbl>
            <c:dLbl>
              <c:idx val="12"/>
              <c:layout>
                <c:manualLayout>
                  <c:x val="-2.9753605023037918E-2"/>
                  <c:y val="-3.4242394547931961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74-47F8-BAD6-12E6545DC89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Atual!$F$70:$T$70</c:f>
              <c:numCache>
                <c:formatCode>0%</c:formatCode>
                <c:ptCount val="15"/>
                <c:pt idx="0">
                  <c:v>1</c:v>
                </c:pt>
                <c:pt idx="3">
                  <c:v>0</c:v>
                </c:pt>
                <c:pt idx="4">
                  <c:v>1</c:v>
                </c:pt>
                <c:pt idx="5">
                  <c:v>1</c:v>
                </c:pt>
                <c:pt idx="6">
                  <c:v>0</c:v>
                </c:pt>
                <c:pt idx="7">
                  <c:v>0</c:v>
                </c:pt>
                <c:pt idx="8">
                  <c:v>0</c:v>
                </c:pt>
                <c:pt idx="9">
                  <c:v>0</c:v>
                </c:pt>
                <c:pt idx="10">
                  <c:v>0</c:v>
                </c:pt>
                <c:pt idx="11">
                  <c:v>0</c:v>
                </c:pt>
                <c:pt idx="12" formatCode="General">
                  <c:v>0</c:v>
                </c:pt>
                <c:pt idx="13" formatCode="General">
                  <c:v>0</c:v>
                </c:pt>
                <c:pt idx="14">
                  <c:v>0.33</c:v>
                </c:pt>
              </c:numCache>
            </c:numRef>
          </c:val>
          <c:smooth val="0"/>
          <c:extLst>
            <c:ext xmlns:c15="http://schemas.microsoft.com/office/drawing/2012/chart" uri="{02D57815-91ED-43cb-92C2-25804820EDAC}">
              <c15:filteredCategoryTitle>
                <c15:cat>
                  <c:strRef>
                    <c:extLst>
                      <c:ext uri="{02D57815-91ED-43cb-92C2-25804820EDAC}">
                        <c15:formulaRef>
                          <c15:sqref>Atual!$F$69:$T$69</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0-2E74-47F8-BAD6-12E6545DC894}"/>
            </c:ext>
          </c:extLst>
        </c:ser>
        <c:dLbls>
          <c:dLblPos val="t"/>
          <c:showLegendKey val="0"/>
          <c:showVal val="1"/>
          <c:showCatName val="0"/>
          <c:showSerName val="0"/>
          <c:showPercent val="0"/>
          <c:showBubbleSize val="0"/>
        </c:dLbls>
        <c:marker val="1"/>
        <c:smooth val="0"/>
        <c:axId val="1540913152"/>
        <c:axId val="1540906080"/>
      </c:lineChart>
      <c:catAx>
        <c:axId val="15409131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540906080"/>
        <c:crosses val="autoZero"/>
        <c:auto val="1"/>
        <c:lblAlgn val="ctr"/>
        <c:lblOffset val="100"/>
        <c:noMultiLvlLbl val="0"/>
      </c:catAx>
      <c:valAx>
        <c:axId val="1540906080"/>
        <c:scaling>
          <c:orientation val="minMax"/>
        </c:scaling>
        <c:delete val="1"/>
        <c:axPos val="l"/>
        <c:numFmt formatCode="0%" sourceLinked="1"/>
        <c:majorTickMark val="none"/>
        <c:minorTickMark val="none"/>
        <c:tickLblPos val="nextTo"/>
        <c:crossAx val="1540913152"/>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5254294280830553E-2"/>
          <c:y val="7.407407407407407E-2"/>
          <c:w val="0.9739027283511269"/>
          <c:h val="0.79081838728492271"/>
        </c:manualLayout>
      </c:layout>
      <c:lineChart>
        <c:grouping val="stacked"/>
        <c:varyColors val="0"/>
        <c:ser>
          <c:idx val="0"/>
          <c:order val="0"/>
          <c:tx>
            <c:strRef>
              <c:f>Atual!$A$74:$E$74</c:f>
              <c:strCache>
                <c:ptCount val="5"/>
                <c:pt idx="0">
                  <c:v>Dra. Suzana Costa</c:v>
                </c:pt>
                <c:pt idx="1">
                  <c:v>IE24</c:v>
                </c:pt>
                <c:pt idx="2">
                  <c:v>Criar um prêmio anual, a ser entregue na Semana de Enfermagem, a 5 representantes da categoria e dar publicidade à menção honrosa para conhecimento de toda a sociedade;</c:v>
                </c:pt>
                <c:pt idx="3">
                  <c:v>57/2021</c:v>
                </c:pt>
                <c:pt idx="4">
                  <c:v>Alcançado</c:v>
                </c:pt>
              </c:strCache>
            </c:strRef>
          </c:tx>
          <c:spPr>
            <a:ln w="31750" cap="rnd">
              <a:solidFill>
                <a:schemeClr val="accent1"/>
              </a:solidFill>
              <a:round/>
            </a:ln>
            <a:effectLst/>
          </c:spPr>
          <c:marker>
            <c:symbol val="circle"/>
            <c:size val="17"/>
            <c:spPr>
              <a:solidFill>
                <a:srgbClr val="00B050"/>
              </a:solidFill>
              <a:ln>
                <a:noFill/>
              </a:ln>
              <a:effectLst/>
            </c:spPr>
          </c:marker>
          <c:dLbls>
            <c:dLbl>
              <c:idx val="2"/>
              <c:layout>
                <c:manualLayout>
                  <c:x val="-3.1674330935273096E-2"/>
                  <c:y val="-7.212778089511176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C18-46FF-92AC-66D2323EAE7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Atual!$F$74:$T$74</c:f>
              <c:numCache>
                <c:formatCode>0%</c:formatCode>
                <c:ptCount val="15"/>
                <c:pt idx="0">
                  <c:v>1</c:v>
                </c:pt>
                <c:pt idx="3">
                  <c:v>1</c:v>
                </c:pt>
                <c:pt idx="4">
                  <c:v>1</c:v>
                </c:pt>
                <c:pt idx="5">
                  <c:v>1</c:v>
                </c:pt>
                <c:pt idx="6">
                  <c:v>1</c:v>
                </c:pt>
                <c:pt idx="7">
                  <c:v>1</c:v>
                </c:pt>
                <c:pt idx="8">
                  <c:v>1</c:v>
                </c:pt>
                <c:pt idx="9">
                  <c:v>1</c:v>
                </c:pt>
                <c:pt idx="10">
                  <c:v>1</c:v>
                </c:pt>
                <c:pt idx="11">
                  <c:v>1</c:v>
                </c:pt>
                <c:pt idx="12" formatCode="General">
                  <c:v>0</c:v>
                </c:pt>
                <c:pt idx="13" formatCode="General">
                  <c:v>0</c:v>
                </c:pt>
                <c:pt idx="14">
                  <c:v>1</c:v>
                </c:pt>
              </c:numCache>
            </c:numRef>
          </c:val>
          <c:smooth val="0"/>
          <c:extLst>
            <c:ext xmlns:c15="http://schemas.microsoft.com/office/drawing/2012/chart" uri="{02D57815-91ED-43cb-92C2-25804820EDAC}">
              <c15:filteredCategoryTitle>
                <c15:cat>
                  <c:strRef>
                    <c:extLst>
                      <c:ext uri="{02D57815-91ED-43cb-92C2-25804820EDAC}">
                        <c15:formulaRef>
                          <c15:sqref>Atual!$F$73:$T$73</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0-FC18-46FF-92AC-66D2323EAE7D}"/>
            </c:ext>
          </c:extLst>
        </c:ser>
        <c:dLbls>
          <c:dLblPos val="ctr"/>
          <c:showLegendKey val="0"/>
          <c:showVal val="1"/>
          <c:showCatName val="0"/>
          <c:showSerName val="0"/>
          <c:showPercent val="0"/>
          <c:showBubbleSize val="0"/>
        </c:dLbls>
        <c:marker val="1"/>
        <c:smooth val="0"/>
        <c:axId val="1178760448"/>
        <c:axId val="1178760864"/>
      </c:lineChart>
      <c:catAx>
        <c:axId val="11787604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178760864"/>
        <c:crosses val="autoZero"/>
        <c:auto val="1"/>
        <c:lblAlgn val="ctr"/>
        <c:lblOffset val="100"/>
        <c:noMultiLvlLbl val="0"/>
      </c:catAx>
      <c:valAx>
        <c:axId val="1178760864"/>
        <c:scaling>
          <c:orientation val="minMax"/>
        </c:scaling>
        <c:delete val="1"/>
        <c:axPos val="l"/>
        <c:numFmt formatCode="0%" sourceLinked="1"/>
        <c:majorTickMark val="none"/>
        <c:minorTickMark val="none"/>
        <c:tickLblPos val="nextTo"/>
        <c:crossAx val="1178760448"/>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Atual!$A$114:$E$114</c:f>
              <c:strCache>
                <c:ptCount val="5"/>
                <c:pt idx="0">
                  <c:v>Dra. Hélia Sibely</c:v>
                </c:pt>
                <c:pt idx="1">
                  <c:v>IE39</c:v>
                </c:pt>
                <c:pt idx="2">
                  <c:v>Encaminhar e acompanhar processos relacionados à repousos inadequados, estacionamentos pagos e separados dos demais profissionais, refeitórios falsamente coletivos, exigência de que a Enfermagem proceda com pagamento de bens que desaparecem nos serviços d</c:v>
                </c:pt>
                <c:pt idx="3">
                  <c:v>0525/2022</c:v>
                </c:pt>
                <c:pt idx="4">
                  <c:v>Em desenvolvimento</c:v>
                </c:pt>
              </c:strCache>
            </c:strRef>
          </c:tx>
          <c:spPr>
            <a:ln w="31750" cap="rnd">
              <a:solidFill>
                <a:schemeClr val="accent1"/>
              </a:solidFill>
              <a:round/>
            </a:ln>
            <a:effectLst/>
          </c:spPr>
          <c:marker>
            <c:symbol val="circle"/>
            <c:size val="17"/>
            <c:spPr>
              <a:solidFill>
                <a:srgbClr val="FF0000"/>
              </a:solidFill>
              <a:ln>
                <a:noFill/>
              </a:ln>
              <a:effectLst/>
            </c:spPr>
          </c:marker>
          <c:dPt>
            <c:idx val="1"/>
            <c:marker>
              <c:symbol val="circle"/>
              <c:size val="17"/>
              <c:spPr>
                <a:solidFill>
                  <a:srgbClr val="00B050"/>
                </a:solidFill>
                <a:ln>
                  <a:noFill/>
                </a:ln>
                <a:effectLst/>
              </c:spPr>
            </c:marker>
            <c:bubble3D val="0"/>
            <c:extLst>
              <c:ext xmlns:c16="http://schemas.microsoft.com/office/drawing/2014/chart" uri="{C3380CC4-5D6E-409C-BE32-E72D297353CC}">
                <c16:uniqueId val="{00000001-0744-4B6C-AFE9-9A2BEA391950}"/>
              </c:ext>
            </c:extLst>
          </c:dPt>
          <c:dLbls>
            <c:dLbl>
              <c:idx val="0"/>
              <c:layout>
                <c:manualLayout>
                  <c:x val="-1.011942579584249E-2"/>
                  <c:y val="3.687826674332205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744-4B6C-AFE9-9A2BEA391950}"/>
                </c:ext>
              </c:extLst>
            </c:dLbl>
            <c:dLbl>
              <c:idx val="1"/>
              <c:layout>
                <c:manualLayout>
                  <c:x val="-1.4457919206358564E-2"/>
                  <c:y val="-1.08465168947056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44-4B6C-AFE9-9A2BEA391950}"/>
                </c:ext>
              </c:extLst>
            </c:dLbl>
            <c:dLbl>
              <c:idx val="2"/>
              <c:layout>
                <c:manualLayout>
                  <c:x val="-9.5858116105791234E-3"/>
                  <c:y val="-3.03622683085182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44-4B6C-AFE9-9A2BEA391950}"/>
                </c:ext>
              </c:extLst>
            </c:dLbl>
            <c:dLbl>
              <c:idx val="3"/>
              <c:layout>
                <c:manualLayout>
                  <c:x val="-1.0653039981105896E-2"/>
                  <c:y val="1.09552717121615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744-4B6C-AFE9-9A2BEA391950}"/>
                </c:ext>
              </c:extLst>
            </c:dLbl>
            <c:dLbl>
              <c:idx val="4"/>
              <c:layout>
                <c:manualLayout>
                  <c:x val="-1.1186654166369223E-2"/>
                  <c:y val="-1.74603400145589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744-4B6C-AFE9-9A2BEA391950}"/>
                </c:ext>
              </c:extLst>
            </c:dLbl>
            <c:dLbl>
              <c:idx val="5"/>
              <c:layout>
                <c:manualLayout>
                  <c:x val="-1.1186654166369301E-2"/>
                  <c:y val="-2.37478986820446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744-4B6C-AFE9-9A2BEA391950}"/>
                </c:ext>
              </c:extLst>
            </c:dLbl>
            <c:dLbl>
              <c:idx val="6"/>
              <c:layout>
                <c:manualLayout>
                  <c:x val="-1.1186654166369301E-2"/>
                  <c:y val="-3.06885327608858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744-4B6C-AFE9-9A2BEA39195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Atual!$F$114:$T$114</c:f>
              <c:numCache>
                <c:formatCode>0%</c:formatCode>
                <c:ptCount val="15"/>
                <c:pt idx="0">
                  <c:v>0</c:v>
                </c:pt>
                <c:pt idx="3">
                  <c:v>1</c:v>
                </c:pt>
                <c:pt idx="4">
                  <c:v>0</c:v>
                </c:pt>
                <c:pt idx="5">
                  <c:v>0</c:v>
                </c:pt>
                <c:pt idx="6">
                  <c:v>0</c:v>
                </c:pt>
                <c:pt idx="7">
                  <c:v>0</c:v>
                </c:pt>
                <c:pt idx="8">
                  <c:v>0</c:v>
                </c:pt>
                <c:pt idx="9">
                  <c:v>0</c:v>
                </c:pt>
                <c:pt idx="10">
                  <c:v>0</c:v>
                </c:pt>
                <c:pt idx="11">
                  <c:v>0</c:v>
                </c:pt>
                <c:pt idx="12" formatCode="General">
                  <c:v>0</c:v>
                </c:pt>
                <c:pt idx="13" formatCode="General">
                  <c:v>0</c:v>
                </c:pt>
                <c:pt idx="14">
                  <c:v>0.11</c:v>
                </c:pt>
              </c:numCache>
            </c:numRef>
          </c:val>
          <c:smooth val="0"/>
          <c:extLst>
            <c:ext xmlns:c15="http://schemas.microsoft.com/office/drawing/2012/chart" uri="{02D57815-91ED-43cb-92C2-25804820EDAC}">
              <c15:filteredCategoryTitle>
                <c15:cat>
                  <c:strRef>
                    <c:extLst>
                      <c:ext uri="{02D57815-91ED-43cb-92C2-25804820EDAC}">
                        <c15:formulaRef>
                          <c15:sqref>Atual!$F$113:$T$113</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0-0744-4B6C-AFE9-9A2BEA391950}"/>
            </c:ext>
          </c:extLst>
        </c:ser>
        <c:dLbls>
          <c:dLblPos val="t"/>
          <c:showLegendKey val="0"/>
          <c:showVal val="1"/>
          <c:showCatName val="0"/>
          <c:showSerName val="0"/>
          <c:showPercent val="0"/>
          <c:showBubbleSize val="0"/>
        </c:dLbls>
        <c:marker val="1"/>
        <c:smooth val="0"/>
        <c:axId val="1173804096"/>
        <c:axId val="1173797024"/>
      </c:lineChart>
      <c:catAx>
        <c:axId val="11738040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173797024"/>
        <c:crosses val="autoZero"/>
        <c:auto val="1"/>
        <c:lblAlgn val="ctr"/>
        <c:lblOffset val="100"/>
        <c:noMultiLvlLbl val="0"/>
      </c:catAx>
      <c:valAx>
        <c:axId val="1173797024"/>
        <c:scaling>
          <c:orientation val="minMax"/>
        </c:scaling>
        <c:delete val="1"/>
        <c:axPos val="l"/>
        <c:numFmt formatCode="0%" sourceLinked="1"/>
        <c:majorTickMark val="none"/>
        <c:minorTickMark val="none"/>
        <c:tickLblPos val="nextTo"/>
        <c:crossAx val="1173804096"/>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Atual!$A$78:$E$78</c:f>
              <c:strCache>
                <c:ptCount val="5"/>
                <c:pt idx="0">
                  <c:v>Dra. Suzana Costa</c:v>
                </c:pt>
                <c:pt idx="1">
                  <c:v>IE25</c:v>
                </c:pt>
                <c:pt idx="2">
                  <c:v>Promover a valorização e defesa da imagem e identidade da profissão perante a mídia, opinião pública e a sociedade. Imprescindível no reconhecimento social do trabalho da enfermagem;</c:v>
                </c:pt>
                <c:pt idx="4">
                  <c:v>Alcançado</c:v>
                </c:pt>
              </c:strCache>
            </c:strRef>
          </c:tx>
          <c:spPr>
            <a:ln w="31750" cap="rnd">
              <a:solidFill>
                <a:schemeClr val="accent1"/>
              </a:solidFill>
              <a:round/>
            </a:ln>
            <a:effectLst/>
          </c:spPr>
          <c:marker>
            <c:symbol val="circle"/>
            <c:size val="17"/>
            <c:spPr>
              <a:solidFill>
                <a:schemeClr val="accent1"/>
              </a:solidFill>
              <a:ln>
                <a:noFill/>
              </a:ln>
              <a:effectLst/>
            </c:spPr>
          </c:marker>
          <c:dLbls>
            <c:dLbl>
              <c:idx val="0"/>
              <c:layout>
                <c:manualLayout>
                  <c:x val="-3.5818104064818834E-2"/>
                  <c:y val="3.418283920700056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5EA-47FE-8416-1D47021D6331}"/>
                </c:ext>
              </c:extLst>
            </c:dLbl>
            <c:dLbl>
              <c:idx val="1"/>
              <c:layout>
                <c:manualLayout>
                  <c:x val="-2.8607797815709751E-2"/>
                  <c:y val="-2.35249004348567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5EA-47FE-8416-1D47021D6331}"/>
                </c:ext>
              </c:extLst>
            </c:dLbl>
            <c:dLbl>
              <c:idx val="2"/>
              <c:layout>
                <c:manualLayout>
                  <c:x val="-3.4521286394115759E-2"/>
                  <c:y val="-1.67891043459674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5EA-47FE-8416-1D47021D6331}"/>
                </c:ext>
              </c:extLst>
            </c:dLbl>
            <c:dLbl>
              <c:idx val="3"/>
              <c:layout>
                <c:manualLayout>
                  <c:x val="-2.6014162474303607E-2"/>
                  <c:y val="-1.67891043459675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5EA-47FE-8416-1D47021D6331}"/>
                </c:ext>
              </c:extLst>
            </c:dLbl>
            <c:dLbl>
              <c:idx val="4"/>
              <c:layout>
                <c:manualLayout>
                  <c:x val="-2.7310980145006727E-2"/>
                  <c:y val="-3.02606965237458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5EA-47FE-8416-1D47021D6331}"/>
                </c:ext>
              </c:extLst>
            </c:dLbl>
            <c:dLbl>
              <c:idx val="5"/>
              <c:layout>
                <c:manualLayout>
                  <c:x val="-2.7310980145006727E-2"/>
                  <c:y val="-2.35249004348567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5EA-47FE-8416-1D47021D6331}"/>
                </c:ext>
              </c:extLst>
            </c:dLbl>
            <c:dLbl>
              <c:idx val="6"/>
              <c:layout>
                <c:manualLayout>
                  <c:x val="-2.9904615486412919E-2"/>
                  <c:y val="-3.317512168189115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5EA-47FE-8416-1D47021D6331}"/>
                </c:ext>
              </c:extLst>
            </c:dLbl>
            <c:dLbl>
              <c:idx val="12"/>
              <c:layout>
                <c:manualLayout>
                  <c:x val="-2.897090676350661E-2"/>
                  <c:y val="3.418283920699932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5EA-47FE-8416-1D47021D633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Atual!$F$78:$T$78</c:f>
              <c:numCache>
                <c:formatCode>0%</c:formatCode>
                <c:ptCount val="15"/>
                <c:pt idx="0">
                  <c:v>1</c:v>
                </c:pt>
                <c:pt idx="3">
                  <c:v>0</c:v>
                </c:pt>
                <c:pt idx="4">
                  <c:v>1</c:v>
                </c:pt>
                <c:pt idx="5">
                  <c:v>0</c:v>
                </c:pt>
                <c:pt idx="6">
                  <c:v>0</c:v>
                </c:pt>
                <c:pt idx="7">
                  <c:v>0</c:v>
                </c:pt>
                <c:pt idx="8">
                  <c:v>0</c:v>
                </c:pt>
                <c:pt idx="9">
                  <c:v>0</c:v>
                </c:pt>
                <c:pt idx="10">
                  <c:v>0</c:v>
                </c:pt>
                <c:pt idx="11">
                  <c:v>1</c:v>
                </c:pt>
                <c:pt idx="12" formatCode="General">
                  <c:v>0</c:v>
                </c:pt>
                <c:pt idx="13" formatCode="General">
                  <c:v>0</c:v>
                </c:pt>
                <c:pt idx="14">
                  <c:v>0.3</c:v>
                </c:pt>
              </c:numCache>
            </c:numRef>
          </c:val>
          <c:smooth val="0"/>
          <c:extLst>
            <c:ext xmlns:c15="http://schemas.microsoft.com/office/drawing/2012/chart" uri="{02D57815-91ED-43cb-92C2-25804820EDAC}">
              <c15:filteredCategoryTitle>
                <c15:cat>
                  <c:strRef>
                    <c:extLst>
                      <c:ext uri="{02D57815-91ED-43cb-92C2-25804820EDAC}">
                        <c15:formulaRef>
                          <c15:sqref>Atual!$F$77:$T$77</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0-F5EA-47FE-8416-1D47021D6331}"/>
            </c:ext>
          </c:extLst>
        </c:ser>
        <c:ser>
          <c:idx val="1"/>
          <c:order val="1"/>
          <c:tx>
            <c:strRef>
              <c:f>Atual!$A$79:$E$79</c:f>
              <c:strCache>
                <c:ptCount val="5"/>
                <c:pt idx="0">
                  <c:v>Ações Propostas</c:v>
                </c:pt>
              </c:strCache>
            </c:strRef>
          </c:tx>
          <c:spPr>
            <a:ln w="31750" cap="rnd">
              <a:solidFill>
                <a:schemeClr val="accent2"/>
              </a:solidFill>
              <a:round/>
            </a:ln>
            <a:effectLst/>
          </c:spPr>
          <c:marker>
            <c:symbol val="circle"/>
            <c:size val="17"/>
            <c:spPr>
              <a:solidFill>
                <a:srgbClr val="FF0000"/>
              </a:solidFill>
              <a:ln>
                <a:noFill/>
              </a:ln>
              <a:effectLst/>
            </c:spPr>
          </c:marker>
          <c:dPt>
            <c:idx val="0"/>
            <c:marker>
              <c:symbol val="circle"/>
              <c:size val="17"/>
              <c:spPr>
                <a:solidFill>
                  <a:srgbClr val="00B050"/>
                </a:solidFill>
                <a:ln>
                  <a:noFill/>
                </a:ln>
                <a:effectLst/>
              </c:spPr>
            </c:marker>
            <c:bubble3D val="0"/>
            <c:extLst>
              <c:ext xmlns:c16="http://schemas.microsoft.com/office/drawing/2014/chart" uri="{C3380CC4-5D6E-409C-BE32-E72D297353CC}">
                <c16:uniqueId val="{00000003-F5EA-47FE-8416-1D47021D6331}"/>
              </c:ext>
            </c:extLst>
          </c:dPt>
          <c:dPt>
            <c:idx val="2"/>
            <c:marker>
              <c:symbol val="circle"/>
              <c:size val="17"/>
              <c:spPr>
                <a:solidFill>
                  <a:srgbClr val="00B050"/>
                </a:solidFill>
                <a:ln>
                  <a:noFill/>
                </a:ln>
                <a:effectLst/>
              </c:spPr>
            </c:marker>
            <c:bubble3D val="0"/>
            <c:extLst>
              <c:ext xmlns:c16="http://schemas.microsoft.com/office/drawing/2014/chart" uri="{C3380CC4-5D6E-409C-BE32-E72D297353CC}">
                <c16:uniqueId val="{00000004-F5EA-47FE-8416-1D47021D6331}"/>
              </c:ext>
            </c:extLst>
          </c:dPt>
          <c:dLbls>
            <c:delete val="1"/>
          </c:dLbls>
          <c:val>
            <c:numRef>
              <c:f>Atual!$F$79:$T$79</c:f>
              <c:numCache>
                <c:formatCode>General</c:formatCode>
                <c:ptCount val="15"/>
                <c:pt idx="0">
                  <c:v>0</c:v>
                </c:pt>
                <c:pt idx="8">
                  <c:v>0</c:v>
                </c:pt>
                <c:pt idx="11" formatCode="_(&quot;R$&quot;* #,##0.00_);_(&quot;R$&quot;* \(#,##0.00\);_(&quot;R$&quot;* &quot;-&quot;??_);_(@_)">
                  <c:v>0</c:v>
                </c:pt>
                <c:pt idx="12">
                  <c:v>0</c:v>
                </c:pt>
                <c:pt idx="14" formatCode="_(&quot;R$&quot;* #,##0.00_);_(&quot;R$&quot;* \(#,##0.00\);_(&quot;R$&quot;* &quot;-&quot;??_);_(@_)">
                  <c:v>0</c:v>
                </c:pt>
              </c:numCache>
            </c:numRef>
          </c:val>
          <c:smooth val="0"/>
          <c:extLst>
            <c:ext xmlns:c15="http://schemas.microsoft.com/office/drawing/2012/chart" uri="{02D57815-91ED-43cb-92C2-25804820EDAC}">
              <c15:filteredCategoryTitle>
                <c15:cat>
                  <c:strRef>
                    <c:extLst>
                      <c:ext uri="{02D57815-91ED-43cb-92C2-25804820EDAC}">
                        <c15:formulaRef>
                          <c15:sqref>Atual!$F$77:$T$77</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1-F5EA-47FE-8416-1D47021D6331}"/>
            </c:ext>
          </c:extLst>
        </c:ser>
        <c:dLbls>
          <c:dLblPos val="t"/>
          <c:showLegendKey val="0"/>
          <c:showVal val="1"/>
          <c:showCatName val="0"/>
          <c:showSerName val="0"/>
          <c:showPercent val="0"/>
          <c:showBubbleSize val="0"/>
        </c:dLbls>
        <c:marker val="1"/>
        <c:smooth val="0"/>
        <c:axId val="1287011360"/>
        <c:axId val="1287012192"/>
        <c:extLst>
          <c:ext xmlns:c15="http://schemas.microsoft.com/office/drawing/2012/chart" uri="{02D57815-91ED-43cb-92C2-25804820EDAC}">
            <c15:filteredLineSeries>
              <c15:ser>
                <c:idx val="2"/>
                <c:order val="2"/>
                <c:tx>
                  <c:strRef>
                    <c:extLst>
                      <c:ext uri="{02D57815-91ED-43cb-92C2-25804820EDAC}">
                        <c15:formulaRef>
                          <c15:sqref>Atual!$A$80:$E$80</c15:sqref>
                        </c15:formulaRef>
                      </c:ext>
                    </c:extLst>
                    <c:strCache>
                      <c:ptCount val="5"/>
                      <c:pt idx="0">
                        <c:v>Ações Propostas</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t"/>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val>
                  <c:numRef>
                    <c:extLst>
                      <c:ext uri="{02D57815-91ED-43cb-92C2-25804820EDAC}">
                        <c15:formulaRef>
                          <c15:sqref>Atual!$F$80:$T$80</c15:sqref>
                        </c15:formulaRef>
                      </c:ext>
                    </c:extLst>
                    <c:numCache>
                      <c:formatCode>General</c:formatCode>
                      <c:ptCount val="15"/>
                    </c:numCache>
                  </c:numRef>
                </c:val>
                <c:smooth val="0"/>
                <c:extLst>
                  <c:ext uri="{02D57815-91ED-43cb-92C2-25804820EDAC}">
                    <c15:filteredCategoryTitle>
                      <c15:cat>
                        <c:strRef>
                          <c:extLst>
                            <c:ext uri="{02D57815-91ED-43cb-92C2-25804820EDAC}">
                              <c15:formulaRef>
                                <c15:sqref>Atual!$F$77:$T$77</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2-F5EA-47FE-8416-1D47021D6331}"/>
                  </c:ext>
                </c:extLst>
              </c15:ser>
            </c15:filteredLineSeries>
          </c:ext>
        </c:extLst>
      </c:lineChart>
      <c:catAx>
        <c:axId val="12870113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287012192"/>
        <c:crosses val="autoZero"/>
        <c:auto val="1"/>
        <c:lblAlgn val="ctr"/>
        <c:lblOffset val="100"/>
        <c:noMultiLvlLbl val="0"/>
      </c:catAx>
      <c:valAx>
        <c:axId val="1287012192"/>
        <c:scaling>
          <c:orientation val="minMax"/>
        </c:scaling>
        <c:delete val="1"/>
        <c:axPos val="l"/>
        <c:numFmt formatCode="0%" sourceLinked="1"/>
        <c:majorTickMark val="none"/>
        <c:minorTickMark val="none"/>
        <c:tickLblPos val="nextTo"/>
        <c:crossAx val="1287011360"/>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Atual!$A$82:$E$82</c:f>
              <c:strCache>
                <c:ptCount val="5"/>
                <c:pt idx="0">
                  <c:v>Dr. Luis Victor</c:v>
                </c:pt>
                <c:pt idx="1">
                  <c:v>IE27</c:v>
                </c:pt>
                <c:pt idx="2">
                  <c:v>Coibir com a ampliação das ações de desagravo público, qualquer situação ou pessoa que deprecie a imagem da enfermagem;</c:v>
                </c:pt>
                <c:pt idx="3">
                  <c:v>0538/2022</c:v>
                </c:pt>
                <c:pt idx="4">
                  <c:v>Em desenvolvimento</c:v>
                </c:pt>
              </c:strCache>
            </c:strRef>
          </c:tx>
          <c:spPr>
            <a:ln w="31750" cap="rnd">
              <a:solidFill>
                <a:schemeClr val="accent1"/>
              </a:solidFill>
              <a:round/>
            </a:ln>
            <a:effectLst/>
          </c:spPr>
          <c:marker>
            <c:symbol val="circle"/>
            <c:size val="17"/>
            <c:spPr>
              <a:solidFill>
                <a:schemeClr val="accent1"/>
              </a:solidFill>
              <a:ln>
                <a:noFill/>
              </a:ln>
              <a:effectLst/>
            </c:spPr>
          </c:marker>
          <c:dLbls>
            <c:dLbl>
              <c:idx val="0"/>
              <c:layout>
                <c:manualLayout>
                  <c:x val="-3.1968560033502812E-2"/>
                  <c:y val="-1.33669766859907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4CE-4FB1-8F2E-F9890BF2B391}"/>
                </c:ext>
              </c:extLst>
            </c:dLbl>
            <c:dLbl>
              <c:idx val="1"/>
              <c:layout>
                <c:manualLayout>
                  <c:x val="-2.6047494487086393E-2"/>
                  <c:y val="-2.06284929307253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4CE-4FB1-8F2E-F9890BF2B391}"/>
                </c:ext>
              </c:extLst>
            </c:dLbl>
            <c:dLbl>
              <c:idx val="2"/>
              <c:layout>
                <c:manualLayout>
                  <c:x val="-2.6047494487086369E-2"/>
                  <c:y val="-2.89046534178587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4CE-4FB1-8F2E-F9890BF2B391}"/>
                </c:ext>
              </c:extLst>
            </c:dLbl>
            <c:dLbl>
              <c:idx val="3"/>
              <c:layout>
                <c:manualLayout>
                  <c:x val="-3.196856003350286E-2"/>
                  <c:y val="3.185344288276264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4CE-4FB1-8F2E-F9890BF2B391}"/>
                </c:ext>
              </c:extLst>
            </c:dLbl>
            <c:dLbl>
              <c:idx val="4"/>
              <c:layout>
                <c:manualLayout>
                  <c:x val="-3.1968560033502812E-2"/>
                  <c:y val="-2.99192976602577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4CE-4FB1-8F2E-F9890BF2B391}"/>
                </c:ext>
              </c:extLst>
            </c:dLbl>
            <c:dLbl>
              <c:idx val="5"/>
              <c:layout>
                <c:manualLayout>
                  <c:x val="-3.1968560033502812E-2"/>
                  <c:y val="-2.16431371731242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4CE-4FB1-8F2E-F9890BF2B391}"/>
                </c:ext>
              </c:extLst>
            </c:dLbl>
            <c:dLbl>
              <c:idx val="6"/>
              <c:layout>
                <c:manualLayout>
                  <c:x val="-2.4749015200591536E-2"/>
                  <c:y val="-4.076171956458272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4CE-4FB1-8F2E-F9890BF2B391}"/>
                </c:ext>
              </c:extLst>
            </c:dLbl>
            <c:dLbl>
              <c:idx val="12"/>
              <c:layout>
                <c:manualLayout>
                  <c:x val="-2.900802726029459E-2"/>
                  <c:y val="-1.23523324435917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4CE-4FB1-8F2E-F9890BF2B39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Atual!$F$82:$T$82</c:f>
              <c:numCache>
                <c:formatCode>0%</c:formatCode>
                <c:ptCount val="15"/>
                <c:pt idx="0">
                  <c:v>1</c:v>
                </c:pt>
                <c:pt idx="3">
                  <c:v>0</c:v>
                </c:pt>
                <c:pt idx="4">
                  <c:v>0</c:v>
                </c:pt>
                <c:pt idx="5">
                  <c:v>1</c:v>
                </c:pt>
                <c:pt idx="6">
                  <c:v>1</c:v>
                </c:pt>
                <c:pt idx="7">
                  <c:v>1</c:v>
                </c:pt>
                <c:pt idx="8">
                  <c:v>0</c:v>
                </c:pt>
                <c:pt idx="9">
                  <c:v>0</c:v>
                </c:pt>
                <c:pt idx="10">
                  <c:v>1</c:v>
                </c:pt>
                <c:pt idx="11">
                  <c:v>1</c:v>
                </c:pt>
                <c:pt idx="12" formatCode="General">
                  <c:v>0</c:v>
                </c:pt>
                <c:pt idx="13" formatCode="General">
                  <c:v>0</c:v>
                </c:pt>
                <c:pt idx="14">
                  <c:v>0.56000000000000005</c:v>
                </c:pt>
              </c:numCache>
            </c:numRef>
          </c:val>
          <c:smooth val="0"/>
          <c:extLst>
            <c:ext xmlns:c15="http://schemas.microsoft.com/office/drawing/2012/chart" uri="{02D57815-91ED-43cb-92C2-25804820EDAC}">
              <c15:filteredCategoryTitle>
                <c15:cat>
                  <c:strRef>
                    <c:extLst>
                      <c:ext uri="{02D57815-91ED-43cb-92C2-25804820EDAC}">
                        <c15:formulaRef>
                          <c15:sqref>Atual!$F$81:$T$81</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0-54CE-4FB1-8F2E-F9890BF2B391}"/>
            </c:ext>
          </c:extLst>
        </c:ser>
        <c:ser>
          <c:idx val="1"/>
          <c:order val="1"/>
          <c:tx>
            <c:strRef>
              <c:f>Atual!$A$83:$E$83</c:f>
              <c:strCache>
                <c:ptCount val="5"/>
                <c:pt idx="0">
                  <c:v>Ações Propostas</c:v>
                </c:pt>
              </c:strCache>
            </c:strRef>
          </c:tx>
          <c:spPr>
            <a:ln w="31750" cap="rnd">
              <a:solidFill>
                <a:schemeClr val="accent2"/>
              </a:solidFill>
              <a:round/>
            </a:ln>
            <a:effectLst/>
          </c:spPr>
          <c:marker>
            <c:symbol val="circle"/>
            <c:size val="17"/>
            <c:spPr>
              <a:solidFill>
                <a:srgbClr val="00B050"/>
              </a:solidFill>
              <a:ln>
                <a:noFill/>
              </a:ln>
              <a:effectLst/>
            </c:spPr>
          </c:marker>
          <c:dPt>
            <c:idx val="1"/>
            <c:marker>
              <c:symbol val="circle"/>
              <c:size val="17"/>
              <c:spPr>
                <a:solidFill>
                  <a:srgbClr val="FF0000"/>
                </a:solidFill>
                <a:ln>
                  <a:noFill/>
                </a:ln>
                <a:effectLst/>
              </c:spPr>
            </c:marker>
            <c:bubble3D val="0"/>
            <c:extLst>
              <c:ext xmlns:c16="http://schemas.microsoft.com/office/drawing/2014/chart" uri="{C3380CC4-5D6E-409C-BE32-E72D297353CC}">
                <c16:uniqueId val="{00000003-54CE-4FB1-8F2E-F9890BF2B391}"/>
              </c:ext>
            </c:extLst>
          </c:dPt>
          <c:dPt>
            <c:idx val="2"/>
            <c:marker>
              <c:symbol val="circle"/>
              <c:size val="17"/>
              <c:spPr>
                <a:solidFill>
                  <a:srgbClr val="FF0000"/>
                </a:solidFill>
                <a:ln>
                  <a:noFill/>
                </a:ln>
                <a:effectLst/>
              </c:spPr>
            </c:marker>
            <c:bubble3D val="0"/>
            <c:extLst>
              <c:ext xmlns:c16="http://schemas.microsoft.com/office/drawing/2014/chart" uri="{C3380CC4-5D6E-409C-BE32-E72D297353CC}">
                <c16:uniqueId val="{00000004-54CE-4FB1-8F2E-F9890BF2B391}"/>
              </c:ext>
            </c:extLst>
          </c:dPt>
          <c:dPt>
            <c:idx val="6"/>
            <c:marker>
              <c:symbol val="circle"/>
              <c:size val="17"/>
              <c:spPr>
                <a:solidFill>
                  <a:srgbClr val="FF0000"/>
                </a:solidFill>
                <a:ln>
                  <a:noFill/>
                </a:ln>
                <a:effectLst/>
              </c:spPr>
            </c:marker>
            <c:bubble3D val="0"/>
            <c:extLst>
              <c:ext xmlns:c16="http://schemas.microsoft.com/office/drawing/2014/chart" uri="{C3380CC4-5D6E-409C-BE32-E72D297353CC}">
                <c16:uniqueId val="{00000005-54CE-4FB1-8F2E-F9890BF2B391}"/>
              </c:ext>
            </c:extLst>
          </c:dPt>
          <c:dPt>
            <c:idx val="12"/>
            <c:marker>
              <c:symbol val="circle"/>
              <c:size val="17"/>
              <c:spPr>
                <a:solidFill>
                  <a:srgbClr val="FFFF00"/>
                </a:solidFill>
                <a:ln>
                  <a:noFill/>
                </a:ln>
                <a:effectLst/>
              </c:spPr>
            </c:marker>
            <c:bubble3D val="0"/>
            <c:extLst>
              <c:ext xmlns:c16="http://schemas.microsoft.com/office/drawing/2014/chart" uri="{C3380CC4-5D6E-409C-BE32-E72D297353CC}">
                <c16:uniqueId val="{00000006-54CE-4FB1-8F2E-F9890BF2B391}"/>
              </c:ext>
            </c:extLst>
          </c:dPt>
          <c:dLbls>
            <c:delete val="1"/>
          </c:dLbls>
          <c:val>
            <c:numRef>
              <c:f>Atual!$F$83:$T$83</c:f>
              <c:numCache>
                <c:formatCode>General</c:formatCode>
                <c:ptCount val="15"/>
                <c:pt idx="0">
                  <c:v>0</c:v>
                </c:pt>
                <c:pt idx="8">
                  <c:v>0</c:v>
                </c:pt>
                <c:pt idx="11" formatCode="_(&quot;R$&quot;* #,##0.00_);_(&quot;R$&quot;* \(#,##0.00\);_(&quot;R$&quot;* &quot;-&quot;??_);_(@_)">
                  <c:v>0</c:v>
                </c:pt>
                <c:pt idx="12">
                  <c:v>0</c:v>
                </c:pt>
                <c:pt idx="14" formatCode="_(&quot;R$&quot;* #,##0.00_);_(&quot;R$&quot;* \(#,##0.00\);_(&quot;R$&quot;* &quot;-&quot;??_);_(@_)">
                  <c:v>0</c:v>
                </c:pt>
              </c:numCache>
            </c:numRef>
          </c:val>
          <c:smooth val="0"/>
          <c:extLst>
            <c:ext xmlns:c15="http://schemas.microsoft.com/office/drawing/2012/chart" uri="{02D57815-91ED-43cb-92C2-25804820EDAC}">
              <c15:filteredCategoryTitle>
                <c15:cat>
                  <c:strRef>
                    <c:extLst>
                      <c:ext uri="{02D57815-91ED-43cb-92C2-25804820EDAC}">
                        <c15:formulaRef>
                          <c15:sqref>Atual!$F$81:$T$81</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1-54CE-4FB1-8F2E-F9890BF2B391}"/>
            </c:ext>
          </c:extLst>
        </c:ser>
        <c:dLbls>
          <c:dLblPos val="t"/>
          <c:showLegendKey val="0"/>
          <c:showVal val="1"/>
          <c:showCatName val="0"/>
          <c:showSerName val="0"/>
          <c:showPercent val="0"/>
          <c:showBubbleSize val="0"/>
        </c:dLbls>
        <c:marker val="1"/>
        <c:smooth val="0"/>
        <c:axId val="1173804928"/>
        <c:axId val="1173802848"/>
        <c:extLst>
          <c:ext xmlns:c15="http://schemas.microsoft.com/office/drawing/2012/chart" uri="{02D57815-91ED-43cb-92C2-25804820EDAC}">
            <c15:filteredLineSeries>
              <c15:ser>
                <c:idx val="2"/>
                <c:order val="2"/>
                <c:tx>
                  <c:strRef>
                    <c:extLst>
                      <c:ext uri="{02D57815-91ED-43cb-92C2-25804820EDAC}">
                        <c15:formulaRef>
                          <c15:sqref>Atual!$A$84:$E$84</c15:sqref>
                        </c15:formulaRef>
                      </c:ext>
                    </c:extLst>
                    <c:strCache>
                      <c:ptCount val="5"/>
                      <c:pt idx="0">
                        <c:v>Ações Propostas</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t"/>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val>
                  <c:numRef>
                    <c:extLst>
                      <c:ext uri="{02D57815-91ED-43cb-92C2-25804820EDAC}">
                        <c15:formulaRef>
                          <c15:sqref>Atual!$F$84:$T$84</c15:sqref>
                        </c15:formulaRef>
                      </c:ext>
                    </c:extLst>
                    <c:numCache>
                      <c:formatCode>General</c:formatCode>
                      <c:ptCount val="15"/>
                    </c:numCache>
                  </c:numRef>
                </c:val>
                <c:smooth val="0"/>
                <c:extLst>
                  <c:ext uri="{02D57815-91ED-43cb-92C2-25804820EDAC}">
                    <c15:filteredCategoryTitle>
                      <c15:cat>
                        <c:strRef>
                          <c:extLst>
                            <c:ext uri="{02D57815-91ED-43cb-92C2-25804820EDAC}">
                              <c15:formulaRef>
                                <c15:sqref>Atual!$F$81:$T$81</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2-54CE-4FB1-8F2E-F9890BF2B391}"/>
                  </c:ext>
                </c:extLst>
              </c15:ser>
            </c15:filteredLineSeries>
          </c:ext>
        </c:extLst>
      </c:lineChart>
      <c:catAx>
        <c:axId val="11738049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173802848"/>
        <c:crosses val="autoZero"/>
        <c:auto val="1"/>
        <c:lblAlgn val="ctr"/>
        <c:lblOffset val="100"/>
        <c:noMultiLvlLbl val="0"/>
      </c:catAx>
      <c:valAx>
        <c:axId val="1173802848"/>
        <c:scaling>
          <c:orientation val="minMax"/>
        </c:scaling>
        <c:delete val="1"/>
        <c:axPos val="l"/>
        <c:numFmt formatCode="0%" sourceLinked="1"/>
        <c:majorTickMark val="none"/>
        <c:minorTickMark val="none"/>
        <c:tickLblPos val="nextTo"/>
        <c:crossAx val="1173804928"/>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Atual!$A$86:$E$86</c:f>
              <c:strCache>
                <c:ptCount val="5"/>
                <c:pt idx="0">
                  <c:v>Dr. Luis Victor</c:v>
                </c:pt>
                <c:pt idx="1">
                  <c:v>IE29</c:v>
                </c:pt>
                <c:pt idx="2">
                  <c:v>Intervir na publicação de qualquer edital de concurso para Enfermagem no Estado de Pernambuco, que desvalorize o profissional nos campos financeiro, ético, moral ou legal;</c:v>
                </c:pt>
                <c:pt idx="4">
                  <c:v>Alcançado</c:v>
                </c:pt>
              </c:strCache>
            </c:strRef>
          </c:tx>
          <c:spPr>
            <a:ln w="31750" cap="rnd">
              <a:solidFill>
                <a:schemeClr val="accent1"/>
              </a:solidFill>
              <a:round/>
            </a:ln>
            <a:effectLst/>
          </c:spPr>
          <c:marker>
            <c:symbol val="circle"/>
            <c:size val="17"/>
            <c:spPr>
              <a:solidFill>
                <a:schemeClr val="accent1"/>
              </a:solidFill>
              <a:ln>
                <a:noFill/>
              </a:ln>
              <a:effectLst/>
            </c:spPr>
          </c:marker>
          <c:dLbls>
            <c:dLbl>
              <c:idx val="0"/>
              <c:layout>
                <c:manualLayout>
                  <c:x val="-3.1968563302047476E-2"/>
                  <c:y val="-2.41674871425481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3DB-416F-8526-2410562F8B96}"/>
                </c:ext>
              </c:extLst>
            </c:dLbl>
            <c:dLbl>
              <c:idx val="1"/>
              <c:layout>
                <c:manualLayout>
                  <c:x val="-2.6047497150246669E-2"/>
                  <c:y val="-3.10872726618889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3DB-416F-8526-2410562F8B96}"/>
                </c:ext>
              </c:extLst>
            </c:dLbl>
            <c:dLbl>
              <c:idx val="2"/>
              <c:layout>
                <c:manualLayout>
                  <c:x val="-2.6047497150246644E-2"/>
                  <c:y val="-1.03279161038665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3DB-416F-8526-2410562F8B96}"/>
                </c:ext>
              </c:extLst>
            </c:dLbl>
            <c:dLbl>
              <c:idx val="3"/>
              <c:layout>
                <c:manualLayout>
                  <c:x val="-3.1968563302047524E-2"/>
                  <c:y val="-3.408130584525724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3DB-416F-8526-2410562F8B96}"/>
                </c:ext>
              </c:extLst>
            </c:dLbl>
            <c:dLbl>
              <c:idx val="4"/>
              <c:layout>
                <c:manualLayout>
                  <c:x val="-3.1968563302047476E-2"/>
                  <c:y val="-1.72477016232073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3DB-416F-8526-2410562F8B96}"/>
                </c:ext>
              </c:extLst>
            </c:dLbl>
            <c:dLbl>
              <c:idx val="5"/>
              <c:layout>
                <c:manualLayout>
                  <c:x val="-3.1968563302047476E-2"/>
                  <c:y val="-3.408130584525724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3DB-416F-8526-2410562F8B96}"/>
                </c:ext>
              </c:extLst>
            </c:dLbl>
            <c:dLbl>
              <c:idx val="6"/>
              <c:layout>
                <c:manualLayout>
                  <c:x val="-3.1968563302047476E-2"/>
                  <c:y val="-3.408130584525724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3DB-416F-8526-2410562F8B96}"/>
                </c:ext>
              </c:extLst>
            </c:dLbl>
            <c:dLbl>
              <c:idx val="12"/>
              <c:layout>
                <c:manualLayout>
                  <c:x val="-2.7709550806892493E-2"/>
                  <c:y val="-1.03279161038665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3DB-416F-8526-2410562F8B9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Atual!$F$86:$T$86</c:f>
              <c:numCache>
                <c:formatCode>0%</c:formatCode>
                <c:ptCount val="15"/>
                <c:pt idx="0">
                  <c:v>1</c:v>
                </c:pt>
                <c:pt idx="3">
                  <c:v>0</c:v>
                </c:pt>
                <c:pt idx="4">
                  <c:v>0</c:v>
                </c:pt>
                <c:pt idx="5">
                  <c:v>1</c:v>
                </c:pt>
                <c:pt idx="6">
                  <c:v>1</c:v>
                </c:pt>
                <c:pt idx="7">
                  <c:v>1</c:v>
                </c:pt>
                <c:pt idx="8">
                  <c:v>1</c:v>
                </c:pt>
                <c:pt idx="9">
                  <c:v>0</c:v>
                </c:pt>
                <c:pt idx="10">
                  <c:v>1</c:v>
                </c:pt>
                <c:pt idx="11">
                  <c:v>1</c:v>
                </c:pt>
                <c:pt idx="12" formatCode="General">
                  <c:v>0</c:v>
                </c:pt>
                <c:pt idx="13" formatCode="General">
                  <c:v>0</c:v>
                </c:pt>
                <c:pt idx="14">
                  <c:v>0.67</c:v>
                </c:pt>
              </c:numCache>
            </c:numRef>
          </c:val>
          <c:smooth val="0"/>
          <c:extLst>
            <c:ext xmlns:c15="http://schemas.microsoft.com/office/drawing/2012/chart" uri="{02D57815-91ED-43cb-92C2-25804820EDAC}">
              <c15:filteredCategoryTitle>
                <c15:cat>
                  <c:strRef>
                    <c:extLst>
                      <c:ext uri="{02D57815-91ED-43cb-92C2-25804820EDAC}">
                        <c15:formulaRef>
                          <c15:sqref>Atual!$F$85:$T$85</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0-B3DB-416F-8526-2410562F8B96}"/>
            </c:ext>
          </c:extLst>
        </c:ser>
        <c:ser>
          <c:idx val="1"/>
          <c:order val="1"/>
          <c:tx>
            <c:strRef>
              <c:f>Atual!$A$87:$E$87</c:f>
              <c:strCache>
                <c:ptCount val="5"/>
                <c:pt idx="0">
                  <c:v>Ações Propostas</c:v>
                </c:pt>
              </c:strCache>
            </c:strRef>
          </c:tx>
          <c:spPr>
            <a:ln w="31750" cap="rnd">
              <a:solidFill>
                <a:schemeClr val="accent2"/>
              </a:solidFill>
              <a:round/>
            </a:ln>
            <a:effectLst/>
          </c:spPr>
          <c:marker>
            <c:symbol val="circle"/>
            <c:size val="17"/>
            <c:spPr>
              <a:solidFill>
                <a:srgbClr val="00B050"/>
              </a:solidFill>
              <a:ln>
                <a:noFill/>
              </a:ln>
              <a:effectLst/>
            </c:spPr>
          </c:marker>
          <c:dPt>
            <c:idx val="1"/>
            <c:marker>
              <c:symbol val="circle"/>
              <c:size val="17"/>
              <c:spPr>
                <a:solidFill>
                  <a:srgbClr val="FF0000"/>
                </a:solidFill>
                <a:ln>
                  <a:noFill/>
                </a:ln>
                <a:effectLst/>
              </c:spPr>
            </c:marker>
            <c:bubble3D val="0"/>
            <c:extLst>
              <c:ext xmlns:c16="http://schemas.microsoft.com/office/drawing/2014/chart" uri="{C3380CC4-5D6E-409C-BE32-E72D297353CC}">
                <c16:uniqueId val="{00000003-B3DB-416F-8526-2410562F8B96}"/>
              </c:ext>
            </c:extLst>
          </c:dPt>
          <c:dPt>
            <c:idx val="2"/>
            <c:marker>
              <c:symbol val="circle"/>
              <c:size val="17"/>
              <c:spPr>
                <a:solidFill>
                  <a:srgbClr val="FF0000"/>
                </a:solidFill>
                <a:ln>
                  <a:noFill/>
                </a:ln>
                <a:effectLst/>
              </c:spPr>
            </c:marker>
            <c:bubble3D val="0"/>
            <c:extLst>
              <c:ext xmlns:c16="http://schemas.microsoft.com/office/drawing/2014/chart" uri="{C3380CC4-5D6E-409C-BE32-E72D297353CC}">
                <c16:uniqueId val="{00000004-B3DB-416F-8526-2410562F8B96}"/>
              </c:ext>
            </c:extLst>
          </c:dPt>
          <c:dPt>
            <c:idx val="12"/>
            <c:marker>
              <c:symbol val="circle"/>
              <c:size val="17"/>
              <c:spPr>
                <a:solidFill>
                  <a:srgbClr val="FFFF00"/>
                </a:solidFill>
                <a:ln>
                  <a:noFill/>
                </a:ln>
                <a:effectLst/>
              </c:spPr>
            </c:marker>
            <c:bubble3D val="0"/>
            <c:extLst>
              <c:ext xmlns:c16="http://schemas.microsoft.com/office/drawing/2014/chart" uri="{C3380CC4-5D6E-409C-BE32-E72D297353CC}">
                <c16:uniqueId val="{00000005-B3DB-416F-8526-2410562F8B96}"/>
              </c:ext>
            </c:extLst>
          </c:dPt>
          <c:dLbls>
            <c:delete val="1"/>
          </c:dLbls>
          <c:val>
            <c:numRef>
              <c:f>Atual!$F$87:$T$87</c:f>
              <c:numCache>
                <c:formatCode>General</c:formatCode>
                <c:ptCount val="15"/>
                <c:pt idx="0">
                  <c:v>0</c:v>
                </c:pt>
                <c:pt idx="8">
                  <c:v>0</c:v>
                </c:pt>
                <c:pt idx="11" formatCode="_(&quot;R$&quot;* #,##0.00_);_(&quot;R$&quot;* \(#,##0.00\);_(&quot;R$&quot;* &quot;-&quot;??_);_(@_)">
                  <c:v>0</c:v>
                </c:pt>
                <c:pt idx="12">
                  <c:v>0</c:v>
                </c:pt>
                <c:pt idx="14" formatCode="_(&quot;R$&quot;* #,##0.00_);_(&quot;R$&quot;* \(#,##0.00\);_(&quot;R$&quot;* &quot;-&quot;??_);_(@_)">
                  <c:v>0</c:v>
                </c:pt>
              </c:numCache>
            </c:numRef>
          </c:val>
          <c:smooth val="0"/>
          <c:extLst>
            <c:ext xmlns:c15="http://schemas.microsoft.com/office/drawing/2012/chart" uri="{02D57815-91ED-43cb-92C2-25804820EDAC}">
              <c15:filteredCategoryTitle>
                <c15:cat>
                  <c:strRef>
                    <c:extLst>
                      <c:ext uri="{02D57815-91ED-43cb-92C2-25804820EDAC}">
                        <c15:formulaRef>
                          <c15:sqref>Atual!$F$85:$T$85</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1-B3DB-416F-8526-2410562F8B96}"/>
            </c:ext>
          </c:extLst>
        </c:ser>
        <c:dLbls>
          <c:dLblPos val="t"/>
          <c:showLegendKey val="0"/>
          <c:showVal val="1"/>
          <c:showCatName val="0"/>
          <c:showSerName val="0"/>
          <c:showPercent val="0"/>
          <c:showBubbleSize val="0"/>
        </c:dLbls>
        <c:marker val="1"/>
        <c:smooth val="0"/>
        <c:axId val="1313093440"/>
        <c:axId val="1313096768"/>
        <c:extLst>
          <c:ext xmlns:c15="http://schemas.microsoft.com/office/drawing/2012/chart" uri="{02D57815-91ED-43cb-92C2-25804820EDAC}">
            <c15:filteredLineSeries>
              <c15:ser>
                <c:idx val="2"/>
                <c:order val="2"/>
                <c:tx>
                  <c:strRef>
                    <c:extLst>
                      <c:ext uri="{02D57815-91ED-43cb-92C2-25804820EDAC}">
                        <c15:formulaRef>
                          <c15:sqref>Atual!$A$88:$E$88</c15:sqref>
                        </c15:formulaRef>
                      </c:ext>
                    </c:extLst>
                    <c:strCache>
                      <c:ptCount val="5"/>
                      <c:pt idx="0">
                        <c:v>Ações Propostas</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t"/>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val>
                  <c:numRef>
                    <c:extLst>
                      <c:ext uri="{02D57815-91ED-43cb-92C2-25804820EDAC}">
                        <c15:formulaRef>
                          <c15:sqref>Atual!$F$88:$T$88</c15:sqref>
                        </c15:formulaRef>
                      </c:ext>
                    </c:extLst>
                    <c:numCache>
                      <c:formatCode>General</c:formatCode>
                      <c:ptCount val="15"/>
                    </c:numCache>
                  </c:numRef>
                </c:val>
                <c:smooth val="0"/>
                <c:extLst>
                  <c:ext uri="{02D57815-91ED-43cb-92C2-25804820EDAC}">
                    <c15:filteredCategoryTitle>
                      <c15:cat>
                        <c:strRef>
                          <c:extLst>
                            <c:ext uri="{02D57815-91ED-43cb-92C2-25804820EDAC}">
                              <c15:formulaRef>
                                <c15:sqref>Atual!$F$85:$T$85</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2-B3DB-416F-8526-2410562F8B96}"/>
                  </c:ext>
                </c:extLst>
              </c15:ser>
            </c15:filteredLineSeries>
          </c:ext>
        </c:extLst>
      </c:lineChart>
      <c:catAx>
        <c:axId val="1313093440"/>
        <c:scaling>
          <c:orientation val="minMax"/>
        </c:scaling>
        <c:delete val="1"/>
        <c:axPos val="b"/>
        <c:numFmt formatCode="General" sourceLinked="1"/>
        <c:majorTickMark val="none"/>
        <c:minorTickMark val="none"/>
        <c:tickLblPos val="nextTo"/>
        <c:crossAx val="1313096768"/>
        <c:crosses val="autoZero"/>
        <c:auto val="1"/>
        <c:lblAlgn val="ctr"/>
        <c:lblOffset val="100"/>
        <c:noMultiLvlLbl val="0"/>
      </c:catAx>
      <c:valAx>
        <c:axId val="1313096768"/>
        <c:scaling>
          <c:orientation val="minMax"/>
        </c:scaling>
        <c:delete val="1"/>
        <c:axPos val="l"/>
        <c:numFmt formatCode="0%" sourceLinked="1"/>
        <c:majorTickMark val="none"/>
        <c:minorTickMark val="none"/>
        <c:tickLblPos val="nextTo"/>
        <c:crossAx val="1313093440"/>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Atual!$A$186:$E$186</c:f>
              <c:strCache>
                <c:ptCount val="5"/>
                <c:pt idx="0">
                  <c:v>Dra. Hélia Sibely</c:v>
                </c:pt>
                <c:pt idx="1">
                  <c:v>IE59</c:v>
                </c:pt>
                <c:pt idx="2">
                  <c:v>Atuar junto ao Cofen contra a oferta de Cursos de Graduação e Técnicos de Enfermagem na modalidade à distância;</c:v>
                </c:pt>
                <c:pt idx="3">
                  <c:v>0524/2022</c:v>
                </c:pt>
                <c:pt idx="4">
                  <c:v>Em desenvolvimento</c:v>
                </c:pt>
              </c:strCache>
            </c:strRef>
          </c:tx>
          <c:spPr>
            <a:ln w="31750" cap="rnd">
              <a:solidFill>
                <a:schemeClr val="accent1"/>
              </a:solidFill>
              <a:round/>
            </a:ln>
            <a:effectLst/>
          </c:spPr>
          <c:marker>
            <c:symbol val="circle"/>
            <c:size val="17"/>
            <c:spPr>
              <a:solidFill>
                <a:schemeClr val="accent1"/>
              </a:solidFill>
              <a:ln>
                <a:noFill/>
              </a:ln>
              <a:effectLst/>
            </c:spPr>
          </c:marker>
          <c:dLbls>
            <c:dLbl>
              <c:idx val="0"/>
              <c:layout>
                <c:manualLayout>
                  <c:x val="-1.0165333333333328E-2"/>
                  <c:y val="-4.109742948883470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CE7-465F-B71F-40BC82EF4428}"/>
                </c:ext>
              </c:extLst>
            </c:dLbl>
            <c:dLbl>
              <c:idx val="1"/>
              <c:layout>
                <c:manualLayout>
                  <c:x val="-1.1765333333333353E-2"/>
                  <c:y val="2.92675459085554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CE7-465F-B71F-40BC82EF4428}"/>
                </c:ext>
              </c:extLst>
            </c:dLbl>
            <c:dLbl>
              <c:idx val="2"/>
              <c:layout>
                <c:manualLayout>
                  <c:x val="-3.0715700346113522E-2"/>
                  <c:y val="-2.73813024640017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CE7-465F-B71F-40BC82EF4428}"/>
                </c:ext>
              </c:extLst>
            </c:dLbl>
            <c:dLbl>
              <c:idx val="3"/>
              <c:layout>
                <c:manualLayout>
                  <c:x val="-3.1249060581835488E-2"/>
                  <c:y val="-2.3481407344676263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CE7-465F-B71F-40BC82EF4428}"/>
                </c:ext>
              </c:extLst>
            </c:dLbl>
            <c:dLbl>
              <c:idx val="4"/>
              <c:layout>
                <c:manualLayout>
                  <c:x val="-2.6228708007689599E-2"/>
                  <c:y val="1.25787393872999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CE7-465F-B71F-40BC82EF4428}"/>
                </c:ext>
              </c:extLst>
            </c:dLbl>
            <c:dLbl>
              <c:idx val="5"/>
              <c:layout>
                <c:manualLayout>
                  <c:x val="-2.2879462522883635E-2"/>
                  <c:y val="-2.84824864418695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CE7-465F-B71F-40BC82EF4428}"/>
                </c:ext>
              </c:extLst>
            </c:dLbl>
            <c:dLbl>
              <c:idx val="6"/>
              <c:layout>
                <c:manualLayout>
                  <c:x val="-2.6001158636966022E-2"/>
                  <c:y val="-1.21243826743690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CE7-465F-B71F-40BC82EF442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Atual!$F$186:$T$186</c:f>
              <c:numCache>
                <c:formatCode>0%</c:formatCode>
                <c:ptCount val="15"/>
                <c:pt idx="0">
                  <c:v>0</c:v>
                </c:pt>
                <c:pt idx="3">
                  <c:v>0</c:v>
                </c:pt>
                <c:pt idx="4">
                  <c:v>1</c:v>
                </c:pt>
                <c:pt idx="5">
                  <c:v>1</c:v>
                </c:pt>
                <c:pt idx="6">
                  <c:v>0</c:v>
                </c:pt>
                <c:pt idx="7">
                  <c:v>0</c:v>
                </c:pt>
                <c:pt idx="8">
                  <c:v>0</c:v>
                </c:pt>
                <c:pt idx="9">
                  <c:v>0</c:v>
                </c:pt>
                <c:pt idx="10">
                  <c:v>0</c:v>
                </c:pt>
                <c:pt idx="11">
                  <c:v>0</c:v>
                </c:pt>
                <c:pt idx="12" formatCode="General">
                  <c:v>0</c:v>
                </c:pt>
                <c:pt idx="13" formatCode="General">
                  <c:v>0</c:v>
                </c:pt>
                <c:pt idx="14">
                  <c:v>0.28999999999999998</c:v>
                </c:pt>
              </c:numCache>
            </c:numRef>
          </c:val>
          <c:smooth val="0"/>
          <c:extLst>
            <c:ext xmlns:c15="http://schemas.microsoft.com/office/drawing/2012/chart" uri="{02D57815-91ED-43cb-92C2-25804820EDAC}">
              <c15:filteredCategoryTitle>
                <c15:cat>
                  <c:strRef>
                    <c:extLst>
                      <c:ext uri="{02D57815-91ED-43cb-92C2-25804820EDAC}">
                        <c15:formulaRef>
                          <c15:sqref>Atual!$F$185:$T$185</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0-3CE7-465F-B71F-40BC82EF4428}"/>
            </c:ext>
          </c:extLst>
        </c:ser>
        <c:ser>
          <c:idx val="1"/>
          <c:order val="1"/>
          <c:tx>
            <c:strRef>
              <c:f>Atual!$A$187:$E$187</c:f>
              <c:strCache>
                <c:ptCount val="5"/>
                <c:pt idx="0">
                  <c:v>Ações Propostas</c:v>
                </c:pt>
              </c:strCache>
            </c:strRef>
          </c:tx>
          <c:spPr>
            <a:ln w="31750" cap="rnd">
              <a:solidFill>
                <a:schemeClr val="accent2"/>
              </a:solidFill>
              <a:round/>
            </a:ln>
            <a:effectLst/>
          </c:spPr>
          <c:marker>
            <c:symbol val="circle"/>
            <c:size val="17"/>
            <c:spPr>
              <a:solidFill>
                <a:srgbClr val="FF0000"/>
              </a:solidFill>
              <a:ln>
                <a:noFill/>
              </a:ln>
              <a:effectLst/>
            </c:spPr>
          </c:marker>
          <c:dPt>
            <c:idx val="2"/>
            <c:marker>
              <c:symbol val="circle"/>
              <c:size val="17"/>
              <c:spPr>
                <a:solidFill>
                  <a:srgbClr val="00B050"/>
                </a:solidFill>
                <a:ln>
                  <a:noFill/>
                </a:ln>
                <a:effectLst/>
              </c:spPr>
            </c:marker>
            <c:bubble3D val="0"/>
            <c:extLst>
              <c:ext xmlns:c16="http://schemas.microsoft.com/office/drawing/2014/chart" uri="{C3380CC4-5D6E-409C-BE32-E72D297353CC}">
                <c16:uniqueId val="{00000003-3CE7-465F-B71F-40BC82EF4428}"/>
              </c:ext>
            </c:extLst>
          </c:dPt>
          <c:dPt>
            <c:idx val="3"/>
            <c:marker>
              <c:symbol val="circle"/>
              <c:size val="17"/>
              <c:spPr>
                <a:solidFill>
                  <a:srgbClr val="00B050"/>
                </a:solidFill>
                <a:ln>
                  <a:noFill/>
                </a:ln>
                <a:effectLst/>
              </c:spPr>
            </c:marker>
            <c:bubble3D val="0"/>
            <c:extLst>
              <c:ext xmlns:c16="http://schemas.microsoft.com/office/drawing/2014/chart" uri="{C3380CC4-5D6E-409C-BE32-E72D297353CC}">
                <c16:uniqueId val="{00000004-3CE7-465F-B71F-40BC82EF4428}"/>
              </c:ext>
            </c:extLst>
          </c:dPt>
          <c:dLbls>
            <c:delete val="1"/>
          </c:dLbls>
          <c:val>
            <c:numRef>
              <c:f>Atual!$F$187:$T$187</c:f>
              <c:numCache>
                <c:formatCode>General</c:formatCode>
                <c:ptCount val="15"/>
                <c:pt idx="0">
                  <c:v>0</c:v>
                </c:pt>
                <c:pt idx="8">
                  <c:v>0</c:v>
                </c:pt>
                <c:pt idx="11" formatCode="_(&quot;R$&quot;* #,##0.00_);_(&quot;R$&quot;* \(#,##0.00\);_(&quot;R$&quot;* &quot;-&quot;??_);_(@_)">
                  <c:v>0</c:v>
                </c:pt>
                <c:pt idx="12">
                  <c:v>0</c:v>
                </c:pt>
                <c:pt idx="14" formatCode="_(&quot;R$&quot;* #,##0.00_);_(&quot;R$&quot;* \(#,##0.00\);_(&quot;R$&quot;* &quot;-&quot;??_);_(@_)">
                  <c:v>0</c:v>
                </c:pt>
              </c:numCache>
            </c:numRef>
          </c:val>
          <c:smooth val="0"/>
          <c:extLst>
            <c:ext xmlns:c15="http://schemas.microsoft.com/office/drawing/2012/chart" uri="{02D57815-91ED-43cb-92C2-25804820EDAC}">
              <c15:filteredCategoryTitle>
                <c15:cat>
                  <c:strRef>
                    <c:extLst>
                      <c:ext uri="{02D57815-91ED-43cb-92C2-25804820EDAC}">
                        <c15:formulaRef>
                          <c15:sqref>Atual!$F$185:$T$185</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1-3CE7-465F-B71F-40BC82EF4428}"/>
            </c:ext>
          </c:extLst>
        </c:ser>
        <c:dLbls>
          <c:dLblPos val="t"/>
          <c:showLegendKey val="0"/>
          <c:showVal val="1"/>
          <c:showCatName val="0"/>
          <c:showSerName val="0"/>
          <c:showPercent val="0"/>
          <c:showBubbleSize val="0"/>
        </c:dLbls>
        <c:marker val="1"/>
        <c:smooth val="0"/>
        <c:axId val="456776496"/>
        <c:axId val="456777744"/>
        <c:extLst>
          <c:ext xmlns:c15="http://schemas.microsoft.com/office/drawing/2012/chart" uri="{02D57815-91ED-43cb-92C2-25804820EDAC}">
            <c15:filteredLineSeries>
              <c15:ser>
                <c:idx val="2"/>
                <c:order val="2"/>
                <c:tx>
                  <c:strRef>
                    <c:extLst>
                      <c:ext uri="{02D57815-91ED-43cb-92C2-25804820EDAC}">
                        <c15:formulaRef>
                          <c15:sqref>Atual!$A$188:$E$188</c15:sqref>
                        </c15:formulaRef>
                      </c:ext>
                    </c:extLst>
                    <c:strCache>
                      <c:ptCount val="5"/>
                      <c:pt idx="0">
                        <c:v>Ações Propostas</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t"/>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val>
                  <c:numRef>
                    <c:extLst>
                      <c:ext uri="{02D57815-91ED-43cb-92C2-25804820EDAC}">
                        <c15:formulaRef>
                          <c15:sqref>Atual!$F$188:$T$188</c15:sqref>
                        </c15:formulaRef>
                      </c:ext>
                    </c:extLst>
                    <c:numCache>
                      <c:formatCode>General</c:formatCode>
                      <c:ptCount val="15"/>
                    </c:numCache>
                  </c:numRef>
                </c:val>
                <c:smooth val="0"/>
                <c:extLst>
                  <c:ext uri="{02D57815-91ED-43cb-92C2-25804820EDAC}">
                    <c15:filteredCategoryTitle>
                      <c15:cat>
                        <c:strRef>
                          <c:extLst>
                            <c:ext uri="{02D57815-91ED-43cb-92C2-25804820EDAC}">
                              <c15:formulaRef>
                                <c15:sqref>Atual!$F$185:$T$185</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2-3CE7-465F-B71F-40BC82EF4428}"/>
                  </c:ext>
                </c:extLst>
              </c15:ser>
            </c15:filteredLineSeries>
          </c:ext>
        </c:extLst>
      </c:lineChart>
      <c:catAx>
        <c:axId val="456776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456777744"/>
        <c:crosses val="autoZero"/>
        <c:auto val="1"/>
        <c:lblAlgn val="ctr"/>
        <c:lblOffset val="100"/>
        <c:noMultiLvlLbl val="0"/>
      </c:catAx>
      <c:valAx>
        <c:axId val="456777744"/>
        <c:scaling>
          <c:orientation val="minMax"/>
        </c:scaling>
        <c:delete val="1"/>
        <c:axPos val="l"/>
        <c:numFmt formatCode="0%" sourceLinked="1"/>
        <c:majorTickMark val="none"/>
        <c:minorTickMark val="none"/>
        <c:tickLblPos val="nextTo"/>
        <c:crossAx val="456776496"/>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Atual!$A$126:$E$126</c:f>
              <c:strCache>
                <c:ptCount val="5"/>
                <c:pt idx="0">
                  <c:v>Dr. Rogério June</c:v>
                </c:pt>
                <c:pt idx="1">
                  <c:v>IE46</c:v>
                </c:pt>
                <c:pt idx="2">
                  <c:v>Realizar parcerias com instituições de educação para oferecer aos profissionais, descontos em cursos de especialização, graduação e extensão;</c:v>
                </c:pt>
                <c:pt idx="3">
                  <c:v>0513/2022</c:v>
                </c:pt>
                <c:pt idx="4">
                  <c:v>Em desenvolvimento</c:v>
                </c:pt>
              </c:strCache>
            </c:strRef>
          </c:tx>
          <c:spPr>
            <a:ln w="31750" cap="rnd">
              <a:solidFill>
                <a:schemeClr val="accent1"/>
              </a:solidFill>
              <a:round/>
            </a:ln>
            <a:effectLst/>
          </c:spPr>
          <c:marker>
            <c:symbol val="circle"/>
            <c:size val="17"/>
            <c:spPr>
              <a:solidFill>
                <a:srgbClr val="00B050"/>
              </a:solidFill>
              <a:ln>
                <a:noFill/>
              </a:ln>
              <a:effectLst/>
            </c:spPr>
          </c:marker>
          <c:dPt>
            <c:idx val="1"/>
            <c:marker>
              <c:symbol val="circle"/>
              <c:size val="17"/>
              <c:spPr>
                <a:solidFill>
                  <a:srgbClr val="FF0000"/>
                </a:solidFill>
                <a:ln>
                  <a:noFill/>
                </a:ln>
                <a:effectLst/>
              </c:spPr>
            </c:marker>
            <c:bubble3D val="0"/>
            <c:extLst>
              <c:ext xmlns:c16="http://schemas.microsoft.com/office/drawing/2014/chart" uri="{C3380CC4-5D6E-409C-BE32-E72D297353CC}">
                <c16:uniqueId val="{00000000-F69E-4905-A010-F9430E1DE6FF}"/>
              </c:ext>
            </c:extLst>
          </c:dPt>
          <c:dPt>
            <c:idx val="4"/>
            <c:marker>
              <c:symbol val="circle"/>
              <c:size val="17"/>
              <c:spPr>
                <a:solidFill>
                  <a:srgbClr val="FF0000"/>
                </a:solidFill>
                <a:ln>
                  <a:noFill/>
                </a:ln>
                <a:effectLst/>
              </c:spPr>
            </c:marker>
            <c:bubble3D val="0"/>
            <c:extLst>
              <c:ext xmlns:c16="http://schemas.microsoft.com/office/drawing/2014/chart" uri="{C3380CC4-5D6E-409C-BE32-E72D297353CC}">
                <c16:uniqueId val="{00000001-F69E-4905-A010-F9430E1DE6FF}"/>
              </c:ext>
            </c:extLst>
          </c:dPt>
          <c:dPt>
            <c:idx val="6"/>
            <c:marker>
              <c:symbol val="circle"/>
              <c:size val="17"/>
              <c:spPr>
                <a:solidFill>
                  <a:srgbClr val="FF0000"/>
                </a:solidFill>
                <a:ln>
                  <a:noFill/>
                </a:ln>
                <a:effectLst/>
              </c:spPr>
            </c:marker>
            <c:bubble3D val="0"/>
            <c:extLst>
              <c:ext xmlns:c16="http://schemas.microsoft.com/office/drawing/2014/chart" uri="{C3380CC4-5D6E-409C-BE32-E72D297353CC}">
                <c16:uniqueId val="{00000002-F69E-4905-A010-F9430E1DE6FF}"/>
              </c:ext>
            </c:extLst>
          </c:dPt>
          <c:dPt>
            <c:idx val="8"/>
            <c:marker>
              <c:symbol val="circle"/>
              <c:size val="17"/>
              <c:spPr>
                <a:solidFill>
                  <a:schemeClr val="accent2"/>
                </a:solidFill>
                <a:ln>
                  <a:noFill/>
                </a:ln>
                <a:effectLst/>
              </c:spPr>
            </c:marker>
            <c:bubble3D val="0"/>
            <c:extLst>
              <c:ext xmlns:c16="http://schemas.microsoft.com/office/drawing/2014/chart" uri="{C3380CC4-5D6E-409C-BE32-E72D297353CC}">
                <c16:uniqueId val="{00000003-F69E-4905-A010-F9430E1DE6FF}"/>
              </c:ext>
            </c:extLst>
          </c:dPt>
          <c:dLbls>
            <c:dLbl>
              <c:idx val="0"/>
              <c:layout>
                <c:manualLayout>
                  <c:x val="-3.2790234220602975E-2"/>
                  <c:y val="-2.6303491213867811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69E-4905-A010-F9430E1DE6FF}"/>
                </c:ext>
              </c:extLst>
            </c:dLbl>
            <c:dLbl>
              <c:idx val="1"/>
              <c:layout>
                <c:manualLayout>
                  <c:x val="-3.2417315228654597E-2"/>
                  <c:y val="4.11470875906257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69E-4905-A010-F9430E1DE6FF}"/>
                </c:ext>
              </c:extLst>
            </c:dLbl>
            <c:dLbl>
              <c:idx val="2"/>
              <c:layout>
                <c:manualLayout>
                  <c:x val="-3.6785794848621239E-2"/>
                  <c:y val="7.8450800979613516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69E-4905-A010-F9430E1DE6FF}"/>
                </c:ext>
              </c:extLst>
            </c:dLbl>
            <c:dLbl>
              <c:idx val="3"/>
              <c:layout>
                <c:manualLayout>
                  <c:x val="-3.2790234220602975E-2"/>
                  <c:y val="-2.6303491213867811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69E-4905-A010-F9430E1DE6FF}"/>
                </c:ext>
              </c:extLst>
            </c:dLbl>
            <c:dLbl>
              <c:idx val="4"/>
              <c:layout>
                <c:manualLayout>
                  <c:x val="-2.6716982066015259E-2"/>
                  <c:y val="-1.2101521261137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69E-4905-A010-F9430E1DE6FF}"/>
                </c:ext>
              </c:extLst>
            </c:dLbl>
            <c:dLbl>
              <c:idx val="5"/>
              <c:layout>
                <c:manualLayout>
                  <c:x val="-3.678579484862126E-2"/>
                  <c:y val="7.8450800979613516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69E-4905-A010-F9430E1DE6FF}"/>
                </c:ext>
              </c:extLst>
            </c:dLbl>
            <c:dLbl>
              <c:idx val="6"/>
              <c:layout>
                <c:manualLayout>
                  <c:x val="-2.6716982066015259E-2"/>
                  <c:y val="1.22228237691626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69E-4905-A010-F9430E1DE6F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Atual!$F$126:$T$126</c:f>
              <c:numCache>
                <c:formatCode>0%</c:formatCode>
                <c:ptCount val="15"/>
                <c:pt idx="0">
                  <c:v>1</c:v>
                </c:pt>
                <c:pt idx="3">
                  <c:v>0.5</c:v>
                </c:pt>
                <c:pt idx="4">
                  <c:v>1</c:v>
                </c:pt>
                <c:pt idx="5">
                  <c:v>1</c:v>
                </c:pt>
                <c:pt idx="6">
                  <c:v>0</c:v>
                </c:pt>
                <c:pt idx="7">
                  <c:v>1</c:v>
                </c:pt>
                <c:pt idx="8">
                  <c:v>0</c:v>
                </c:pt>
                <c:pt idx="9">
                  <c:v>1</c:v>
                </c:pt>
                <c:pt idx="10">
                  <c:v>0</c:v>
                </c:pt>
                <c:pt idx="11">
                  <c:v>1</c:v>
                </c:pt>
                <c:pt idx="12" formatCode="General">
                  <c:v>0</c:v>
                </c:pt>
                <c:pt idx="13" formatCode="General">
                  <c:v>0</c:v>
                </c:pt>
                <c:pt idx="14">
                  <c:v>0.61</c:v>
                </c:pt>
              </c:numCache>
            </c:numRef>
          </c:val>
          <c:smooth val="0"/>
          <c:extLst>
            <c:ext xmlns:c15="http://schemas.microsoft.com/office/drawing/2012/chart" uri="{02D57815-91ED-43cb-92C2-25804820EDAC}">
              <c15:filteredCategoryTitle>
                <c15:cat>
                  <c:strRef>
                    <c:extLst>
                      <c:ext uri="{02D57815-91ED-43cb-92C2-25804820EDAC}">
                        <c15:formulaRef>
                          <c15:sqref>Atual!$F$125:$T$125</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8-F69E-4905-A010-F9430E1DE6FF}"/>
            </c:ext>
          </c:extLst>
        </c:ser>
        <c:dLbls>
          <c:dLblPos val="t"/>
          <c:showLegendKey val="0"/>
          <c:showVal val="1"/>
          <c:showCatName val="0"/>
          <c:showSerName val="0"/>
          <c:showPercent val="0"/>
          <c:showBubbleSize val="0"/>
        </c:dLbls>
        <c:marker val="1"/>
        <c:smooth val="0"/>
        <c:axId val="1386964384"/>
        <c:axId val="1386964800"/>
      </c:lineChart>
      <c:catAx>
        <c:axId val="13869643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386964800"/>
        <c:crosses val="autoZero"/>
        <c:auto val="1"/>
        <c:lblAlgn val="ctr"/>
        <c:lblOffset val="100"/>
        <c:noMultiLvlLbl val="0"/>
      </c:catAx>
      <c:valAx>
        <c:axId val="1386964800"/>
        <c:scaling>
          <c:orientation val="minMax"/>
        </c:scaling>
        <c:delete val="1"/>
        <c:axPos val="l"/>
        <c:numFmt formatCode="0%" sourceLinked="1"/>
        <c:majorTickMark val="none"/>
        <c:minorTickMark val="none"/>
        <c:tickLblPos val="nextTo"/>
        <c:crossAx val="1386964384"/>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lotArea>
      <c:layout>
        <c:manualLayout>
          <c:layoutTarget val="inner"/>
          <c:xMode val="edge"/>
          <c:yMode val="edge"/>
          <c:x val="1.1019283746556474E-2"/>
          <c:y val="0.20010659686327492"/>
          <c:w val="0.98898071625344353"/>
          <c:h val="0.72237152193352894"/>
        </c:manualLayout>
      </c:layout>
      <c:lineChart>
        <c:grouping val="stacked"/>
        <c:varyColors val="0"/>
        <c:ser>
          <c:idx val="0"/>
          <c:order val="0"/>
          <c:tx>
            <c:strRef>
              <c:f>Atual!$A$2:$E$2</c:f>
              <c:strCache>
                <c:ptCount val="5"/>
                <c:pt idx="0">
                  <c:v>Dr. Rogério June</c:v>
                </c:pt>
                <c:pt idx="1">
                  <c:v>IE01</c:v>
                </c:pt>
                <c:pt idx="2">
                  <c:v>OE01. Contratar serviços terceirizados que dêem suporte ao funcionamento do coren-PE.</c:v>
                </c:pt>
                <c:pt idx="3">
                  <c:v>0518/2022</c:v>
                </c:pt>
                <c:pt idx="4">
                  <c:v>Em desenvolvimento</c:v>
                </c:pt>
              </c:strCache>
            </c:strRef>
          </c:tx>
          <c:spPr>
            <a:ln w="31750" cap="rnd">
              <a:solidFill>
                <a:schemeClr val="accent1"/>
              </a:solidFill>
              <a:round/>
            </a:ln>
            <a:effectLst/>
          </c:spPr>
          <c:marker>
            <c:symbol val="circle"/>
            <c:size val="17"/>
            <c:spPr>
              <a:solidFill>
                <a:schemeClr val="accent1"/>
              </a:solidFill>
              <a:ln>
                <a:noFill/>
              </a:ln>
              <a:effectLst/>
            </c:spPr>
          </c:marker>
          <c:dPt>
            <c:idx val="0"/>
            <c:marker>
              <c:symbol val="circle"/>
              <c:size val="17"/>
              <c:spPr>
                <a:solidFill>
                  <a:srgbClr val="FFFF00"/>
                </a:solidFill>
                <a:ln>
                  <a:noFill/>
                </a:ln>
                <a:effectLst/>
              </c:spPr>
            </c:marker>
            <c:bubble3D val="0"/>
            <c:extLst>
              <c:ext xmlns:c16="http://schemas.microsoft.com/office/drawing/2014/chart" uri="{C3380CC4-5D6E-409C-BE32-E72D297353CC}">
                <c16:uniqueId val="{00000009-68C0-4FFD-BD52-464F9E3A81C8}"/>
              </c:ext>
            </c:extLst>
          </c:dPt>
          <c:dPt>
            <c:idx val="1"/>
            <c:marker>
              <c:symbol val="circle"/>
              <c:size val="17"/>
              <c:spPr>
                <a:solidFill>
                  <a:srgbClr val="00B050"/>
                </a:solidFill>
                <a:ln>
                  <a:noFill/>
                </a:ln>
                <a:effectLst/>
              </c:spPr>
            </c:marker>
            <c:bubble3D val="0"/>
            <c:extLst>
              <c:ext xmlns:c16="http://schemas.microsoft.com/office/drawing/2014/chart" uri="{C3380CC4-5D6E-409C-BE32-E72D297353CC}">
                <c16:uniqueId val="{00000001-68C0-4FFD-BD52-464F9E3A81C8}"/>
              </c:ext>
            </c:extLst>
          </c:dPt>
          <c:dPt>
            <c:idx val="2"/>
            <c:marker>
              <c:symbol val="circle"/>
              <c:size val="17"/>
              <c:spPr>
                <a:solidFill>
                  <a:srgbClr val="00B050"/>
                </a:solidFill>
                <a:ln>
                  <a:noFill/>
                </a:ln>
                <a:effectLst/>
              </c:spPr>
            </c:marker>
            <c:bubble3D val="0"/>
            <c:extLst>
              <c:ext xmlns:c16="http://schemas.microsoft.com/office/drawing/2014/chart" uri="{C3380CC4-5D6E-409C-BE32-E72D297353CC}">
                <c16:uniqueId val="{00000004-68C0-4FFD-BD52-464F9E3A81C8}"/>
              </c:ext>
            </c:extLst>
          </c:dPt>
          <c:dPt>
            <c:idx val="3"/>
            <c:marker>
              <c:symbol val="circle"/>
              <c:size val="17"/>
              <c:spPr>
                <a:solidFill>
                  <a:srgbClr val="00B050"/>
                </a:solidFill>
                <a:ln>
                  <a:noFill/>
                </a:ln>
                <a:effectLst/>
              </c:spPr>
            </c:marker>
            <c:bubble3D val="0"/>
            <c:extLst>
              <c:ext xmlns:c16="http://schemas.microsoft.com/office/drawing/2014/chart" uri="{C3380CC4-5D6E-409C-BE32-E72D297353CC}">
                <c16:uniqueId val="{00000005-68C0-4FFD-BD52-464F9E3A81C8}"/>
              </c:ext>
            </c:extLst>
          </c:dPt>
          <c:dPt>
            <c:idx val="4"/>
            <c:marker>
              <c:symbol val="circle"/>
              <c:size val="17"/>
              <c:spPr>
                <a:solidFill>
                  <a:srgbClr val="00B050"/>
                </a:solidFill>
                <a:ln>
                  <a:noFill/>
                </a:ln>
                <a:effectLst/>
              </c:spPr>
            </c:marker>
            <c:bubble3D val="0"/>
            <c:extLst>
              <c:ext xmlns:c16="http://schemas.microsoft.com/office/drawing/2014/chart" uri="{C3380CC4-5D6E-409C-BE32-E72D297353CC}">
                <c16:uniqueId val="{00000006-68C0-4FFD-BD52-464F9E3A81C8}"/>
              </c:ext>
            </c:extLst>
          </c:dPt>
          <c:dPt>
            <c:idx val="5"/>
            <c:marker>
              <c:symbol val="circle"/>
              <c:size val="17"/>
              <c:spPr>
                <a:solidFill>
                  <a:srgbClr val="00B050"/>
                </a:solidFill>
                <a:ln>
                  <a:noFill/>
                </a:ln>
                <a:effectLst/>
              </c:spPr>
            </c:marker>
            <c:bubble3D val="0"/>
            <c:extLst>
              <c:ext xmlns:c16="http://schemas.microsoft.com/office/drawing/2014/chart" uri="{C3380CC4-5D6E-409C-BE32-E72D297353CC}">
                <c16:uniqueId val="{00000007-68C0-4FFD-BD52-464F9E3A81C8}"/>
              </c:ext>
            </c:extLst>
          </c:dPt>
          <c:dPt>
            <c:idx val="6"/>
            <c:marker>
              <c:symbol val="circle"/>
              <c:size val="17"/>
              <c:spPr>
                <a:solidFill>
                  <a:srgbClr val="FF0000"/>
                </a:solidFill>
                <a:ln>
                  <a:noFill/>
                </a:ln>
                <a:effectLst/>
              </c:spPr>
            </c:marker>
            <c:bubble3D val="0"/>
            <c:extLst>
              <c:ext xmlns:c16="http://schemas.microsoft.com/office/drawing/2014/chart" uri="{C3380CC4-5D6E-409C-BE32-E72D297353CC}">
                <c16:uniqueId val="{00000002-68C0-4FFD-BD52-464F9E3A81C8}"/>
              </c:ext>
            </c:extLst>
          </c:dPt>
          <c:dPt>
            <c:idx val="7"/>
            <c:marker>
              <c:symbol val="circle"/>
              <c:size val="17"/>
              <c:spPr>
                <a:solidFill>
                  <a:srgbClr val="00B050"/>
                </a:solidFill>
                <a:ln>
                  <a:noFill/>
                </a:ln>
                <a:effectLst/>
              </c:spPr>
            </c:marker>
            <c:bubble3D val="0"/>
            <c:extLst>
              <c:ext xmlns:c16="http://schemas.microsoft.com/office/drawing/2014/chart" uri="{C3380CC4-5D6E-409C-BE32-E72D297353CC}">
                <c16:uniqueId val="{00000008-68C0-4FFD-BD52-464F9E3A81C8}"/>
              </c:ext>
            </c:extLst>
          </c:dPt>
          <c:dPt>
            <c:idx val="12"/>
            <c:marker>
              <c:symbol val="circle"/>
              <c:size val="17"/>
              <c:spPr>
                <a:solidFill>
                  <a:srgbClr val="FFFF00"/>
                </a:solidFill>
                <a:ln>
                  <a:noFill/>
                </a:ln>
                <a:effectLst/>
              </c:spPr>
            </c:marker>
            <c:bubble3D val="0"/>
            <c:extLst>
              <c:ext xmlns:c16="http://schemas.microsoft.com/office/drawing/2014/chart" uri="{C3380CC4-5D6E-409C-BE32-E72D297353CC}">
                <c16:uniqueId val="{00000003-68C0-4FFD-BD52-464F9E3A81C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Atual!$F$1:$T$1</c:f>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cat>
          <c:val>
            <c:numRef>
              <c:f>Atual!$F$2:$T$2</c:f>
              <c:numCache>
                <c:formatCode>0%</c:formatCode>
                <c:ptCount val="15"/>
                <c:pt idx="0">
                  <c:v>0.63</c:v>
                </c:pt>
                <c:pt idx="3">
                  <c:v>0.76</c:v>
                </c:pt>
                <c:pt idx="4">
                  <c:v>0.8</c:v>
                </c:pt>
                <c:pt idx="5">
                  <c:v>0.9</c:v>
                </c:pt>
                <c:pt idx="6">
                  <c:v>0.95</c:v>
                </c:pt>
                <c:pt idx="7">
                  <c:v>1</c:v>
                </c:pt>
                <c:pt idx="8">
                  <c:v>0</c:v>
                </c:pt>
                <c:pt idx="9">
                  <c:v>1</c:v>
                </c:pt>
                <c:pt idx="10">
                  <c:v>0</c:v>
                </c:pt>
                <c:pt idx="11">
                  <c:v>1</c:v>
                </c:pt>
                <c:pt idx="12" formatCode="General">
                  <c:v>0</c:v>
                </c:pt>
                <c:pt idx="13" formatCode="General">
                  <c:v>0</c:v>
                </c:pt>
                <c:pt idx="14">
                  <c:v>0.7</c:v>
                </c:pt>
              </c:numCache>
            </c:numRef>
          </c:val>
          <c:smooth val="0"/>
          <c:extLst>
            <c:ext xmlns:c16="http://schemas.microsoft.com/office/drawing/2014/chart" uri="{C3380CC4-5D6E-409C-BE32-E72D297353CC}">
              <c16:uniqueId val="{00000000-68C0-4FFD-BD52-464F9E3A81C8}"/>
            </c:ext>
          </c:extLst>
        </c:ser>
        <c:dLbls>
          <c:dLblPos val="t"/>
          <c:showLegendKey val="0"/>
          <c:showVal val="1"/>
          <c:showCatName val="0"/>
          <c:showSerName val="0"/>
          <c:showPercent val="0"/>
          <c:showBubbleSize val="0"/>
        </c:dLbls>
        <c:marker val="1"/>
        <c:smooth val="0"/>
        <c:axId val="1240390367"/>
        <c:axId val="1240392447"/>
      </c:lineChart>
      <c:catAx>
        <c:axId val="12403903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240392447"/>
        <c:crosses val="autoZero"/>
        <c:auto val="1"/>
        <c:lblAlgn val="ctr"/>
        <c:lblOffset val="100"/>
        <c:noMultiLvlLbl val="0"/>
      </c:catAx>
      <c:valAx>
        <c:axId val="12403924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240390367"/>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8470188940564557E-2"/>
          <c:y val="7.7270391612097103E-2"/>
          <c:w val="0.97152981105943548"/>
          <c:h val="0.75977149646254272"/>
        </c:manualLayout>
      </c:layout>
      <c:lineChart>
        <c:grouping val="stacked"/>
        <c:varyColors val="0"/>
        <c:ser>
          <c:idx val="0"/>
          <c:order val="0"/>
          <c:spPr>
            <a:ln w="31750" cap="rnd">
              <a:solidFill>
                <a:schemeClr val="accent1"/>
              </a:solidFill>
              <a:round/>
            </a:ln>
            <a:effectLst/>
          </c:spPr>
          <c:marker>
            <c:symbol val="circle"/>
            <c:size val="17"/>
            <c:spPr>
              <a:solidFill>
                <a:schemeClr val="accent1"/>
              </a:solidFill>
              <a:ln>
                <a:noFill/>
              </a:ln>
              <a:effectLst/>
            </c:spPr>
          </c:marker>
          <c:dLbls>
            <c:dLbl>
              <c:idx val="0"/>
              <c:layout>
                <c:manualLayout>
                  <c:x val="-3.2274032025961394E-2"/>
                  <c:y val="4.300677765462549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B9E-4F60-8805-E2E86E0039B0}"/>
                </c:ext>
              </c:extLst>
            </c:dLbl>
            <c:dLbl>
              <c:idx val="1"/>
              <c:layout>
                <c:manualLayout>
                  <c:x val="-3.1319335926590329E-2"/>
                  <c:y val="-9.6917057976072356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B9E-4F60-8805-E2E86E0039B0}"/>
                </c:ext>
              </c:extLst>
            </c:dLbl>
            <c:dLbl>
              <c:idx val="2"/>
              <c:layout>
                <c:manualLayout>
                  <c:x val="-2.6598894101922184E-2"/>
                  <c:y val="-2.11230340831216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B9E-4F60-8805-E2E86E0039B0}"/>
                </c:ext>
              </c:extLst>
            </c:dLbl>
            <c:dLbl>
              <c:idx val="3"/>
              <c:layout>
                <c:manualLayout>
                  <c:x val="-3.2645302731272412E-2"/>
                  <c:y val="-9.6917057976072356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B9E-4F60-8805-E2E86E0039B0}"/>
                </c:ext>
              </c:extLst>
            </c:dLbl>
            <c:dLbl>
              <c:idx val="4"/>
              <c:layout>
                <c:manualLayout>
                  <c:x val="-3.5297236340636536E-2"/>
                  <c:y val="7.257435434782173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B9E-4F60-8805-E2E86E0039B0}"/>
                </c:ext>
              </c:extLst>
            </c:dLbl>
            <c:dLbl>
              <c:idx val="5"/>
              <c:layout>
                <c:manualLayout>
                  <c:x val="-3.5297236340636536E-2"/>
                  <c:y val="7.257435434782173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CB9E-4F60-8805-E2E86E0039B0}"/>
                </c:ext>
              </c:extLst>
            </c:dLbl>
            <c:dLbl>
              <c:idx val="6"/>
              <c:layout>
                <c:manualLayout>
                  <c:x val="-3.2645302731272363E-2"/>
                  <c:y val="-1.217135181412530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B9E-4F60-8805-E2E86E0039B0}"/>
                </c:ext>
              </c:extLst>
            </c:dLbl>
            <c:dLbl>
              <c:idx val="7"/>
              <c:layout>
                <c:manualLayout>
                  <c:x val="-2.4901656591929219E-2"/>
                  <c:y val="-1.26484634669268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B9E-4F60-8805-E2E86E0039B0}"/>
                </c:ext>
              </c:extLst>
            </c:dLbl>
            <c:dLbl>
              <c:idx val="8"/>
              <c:delete val="1"/>
              <c:extLst>
                <c:ext xmlns:c15="http://schemas.microsoft.com/office/drawing/2012/chart" uri="{CE6537A1-D6FC-4f65-9D91-7224C49458BB}"/>
                <c:ext xmlns:c16="http://schemas.microsoft.com/office/drawing/2014/chart" uri="{C3380CC4-5D6E-409C-BE32-E72D297353CC}">
                  <c16:uniqueId val="{00000009-CB9E-4F60-8805-E2E86E0039B0}"/>
                </c:ext>
              </c:extLst>
            </c:dLbl>
            <c:dLbl>
              <c:idx val="9"/>
              <c:layout>
                <c:manualLayout>
                  <c:x val="-2.2249722982565095E-2"/>
                  <c:y val="1.27752483816572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B9E-4F60-8805-E2E86E0039B0}"/>
                </c:ext>
              </c:extLst>
            </c:dLbl>
            <c:dLbl>
              <c:idx val="10"/>
              <c:layout>
                <c:manualLayout>
                  <c:x val="-2.4901656591929219E-2"/>
                  <c:y val="-4.1738928507322713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B9E-4F60-8805-E2E86E0039B0}"/>
                </c:ext>
              </c:extLst>
            </c:dLbl>
            <c:dLbl>
              <c:idx val="11"/>
              <c:delete val="1"/>
              <c:extLst>
                <c:ext xmlns:c15="http://schemas.microsoft.com/office/drawing/2012/chart" uri="{CE6537A1-D6FC-4f65-9D91-7224C49458BB}"/>
                <c:ext xmlns:c16="http://schemas.microsoft.com/office/drawing/2014/chart" uri="{C3380CC4-5D6E-409C-BE32-E72D297353CC}">
                  <c16:uniqueId val="{00000010-CB9E-4F60-8805-E2E86E0039B0}"/>
                </c:ext>
              </c:extLst>
            </c:dLbl>
            <c:dLbl>
              <c:idx val="12"/>
              <c:layout>
                <c:manualLayout>
                  <c:x val="-2.8296131611915395E-2"/>
                  <c:y val="4.300677765462549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B9E-4F60-8805-E2E86E0039B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Atual!$E$5:$T$5</c:f>
              <c:numCache>
                <c:formatCode>0%</c:formatCode>
                <c:ptCount val="16"/>
                <c:pt idx="0" formatCode="General">
                  <c:v>0</c:v>
                </c:pt>
                <c:pt idx="1">
                  <c:v>0.66</c:v>
                </c:pt>
                <c:pt idx="4">
                  <c:v>1</c:v>
                </c:pt>
                <c:pt idx="5">
                  <c:v>0</c:v>
                </c:pt>
                <c:pt idx="6">
                  <c:v>1</c:v>
                </c:pt>
                <c:pt idx="7">
                  <c:v>1</c:v>
                </c:pt>
                <c:pt idx="8">
                  <c:v>1</c:v>
                </c:pt>
                <c:pt idx="9">
                  <c:v>1</c:v>
                </c:pt>
                <c:pt idx="10">
                  <c:v>1</c:v>
                </c:pt>
                <c:pt idx="11">
                  <c:v>1</c:v>
                </c:pt>
                <c:pt idx="12">
                  <c:v>1</c:v>
                </c:pt>
                <c:pt idx="13" formatCode="General">
                  <c:v>0</c:v>
                </c:pt>
                <c:pt idx="14" formatCode="General">
                  <c:v>0</c:v>
                </c:pt>
                <c:pt idx="15">
                  <c:v>0.87</c:v>
                </c:pt>
              </c:numCache>
              <c:extLst/>
            </c:numRef>
          </c:val>
          <c:smooth val="0"/>
          <c:extLst>
            <c:ext xmlns:c15="http://schemas.microsoft.com/office/drawing/2012/chart" uri="{02D57815-91ED-43cb-92C2-25804820EDAC}">
              <c15:filteredCategoryTitle>
                <c15:cat>
                  <c:multiLvlStrRef>
                    <c:extLst>
                      <c:ext uri="{02D57815-91ED-43cb-92C2-25804820EDAC}">
                        <c15:formulaRef>
                          <c15:sqref>Atual!#REF!</c15:sqref>
                        </c15:formulaRef>
                      </c:ext>
                    </c:extLst>
                  </c:multiLvlStrRef>
                </c15:cat>
              </c15:filteredCategoryTitle>
            </c:ext>
            <c:ext xmlns:c16="http://schemas.microsoft.com/office/drawing/2014/chart" uri="{C3380CC4-5D6E-409C-BE32-E72D297353CC}">
              <c16:uniqueId val="{00000000-CB9E-4F60-8805-E2E86E0039B0}"/>
            </c:ext>
          </c:extLst>
        </c:ser>
        <c:dLbls>
          <c:dLblPos val="t"/>
          <c:showLegendKey val="0"/>
          <c:showVal val="1"/>
          <c:showCatName val="0"/>
          <c:showSerName val="0"/>
          <c:showPercent val="0"/>
          <c:showBubbleSize val="0"/>
        </c:dLbls>
        <c:marker val="1"/>
        <c:smooth val="0"/>
        <c:axId val="1542191376"/>
        <c:axId val="1542193872"/>
        <c:extLst>
          <c:ext xmlns:c15="http://schemas.microsoft.com/office/drawing/2012/chart" uri="{02D57815-91ED-43cb-92C2-25804820EDAC}">
            <c15:filteredLineSeries>
              <c15:ser>
                <c:idx val="1"/>
                <c:order val="1"/>
                <c:spPr>
                  <a:ln w="31750" cap="rnd">
                    <a:solidFill>
                      <a:schemeClr val="accent2"/>
                    </a:solidFill>
                    <a:round/>
                  </a:ln>
                  <a:effectLst/>
                </c:spPr>
                <c:marker>
                  <c:symbol val="circle"/>
                  <c:size val="17"/>
                  <c:spPr>
                    <a:solidFill>
                      <a:schemeClr val="accent2"/>
                    </a:solidFill>
                    <a:ln>
                      <a:noFill/>
                    </a:ln>
                    <a:effectLst/>
                  </c:spPr>
                </c:marker>
                <c:dLbls>
                  <c:delete val="1"/>
                </c:dLbls>
                <c:val>
                  <c:numRef>
                    <c:extLst>
                      <c:ext uri="{02D57815-91ED-43cb-92C2-25804820EDAC}">
                        <c15:formulaRef>
                          <c15:sqref>Atual!#REF!</c15:sqref>
                        </c15:formulaRef>
                      </c:ext>
                    </c:extLst>
                  </c:numRef>
                </c:val>
                <c:smooth val="0"/>
                <c:extLst>
                  <c:ext uri="{02D57815-91ED-43cb-92C2-25804820EDAC}">
                    <c15:filteredCategoryTitle>
                      <c15:cat>
                        <c:multiLvlStrRef>
                          <c:extLst>
                            <c:ext uri="{02D57815-91ED-43cb-92C2-25804820EDAC}">
                              <c15:formulaRef>
                                <c15:sqref>Atual!#REF!</c15:sqref>
                              </c15:formulaRef>
                            </c:ext>
                          </c:extLst>
                        </c:multiLvlStrRef>
                      </c15:cat>
                    </c15:filteredCategoryTitle>
                  </c:ext>
                  <c:ext xmlns:c16="http://schemas.microsoft.com/office/drawing/2014/chart" uri="{C3380CC4-5D6E-409C-BE32-E72D297353CC}">
                    <c16:uniqueId val="{00000001-CB9E-4F60-8805-E2E86E0039B0}"/>
                  </c:ext>
                </c:extLst>
              </c15:ser>
            </c15:filteredLineSeries>
            <c15:filteredLineSeries>
              <c15:ser>
                <c:idx val="2"/>
                <c:order val="2"/>
                <c:spPr>
                  <a:ln w="31750" cap="rnd">
                    <a:solidFill>
                      <a:schemeClr val="accent3"/>
                    </a:solidFill>
                    <a:round/>
                  </a:ln>
                  <a:effectLst/>
                </c:spPr>
                <c:marker>
                  <c:symbol val="circle"/>
                  <c:size val="17"/>
                  <c:spPr>
                    <a:solidFill>
                      <a:srgbClr val="00B050"/>
                    </a:solidFill>
                    <a:ln>
                      <a:noFill/>
                    </a:ln>
                    <a:effectLst/>
                  </c:spPr>
                </c:marker>
                <c:dPt>
                  <c:idx val="0"/>
                  <c:marker>
                    <c:symbol val="circle"/>
                    <c:size val="17"/>
                    <c:spPr>
                      <a:solidFill>
                        <a:srgbClr val="FFFF00"/>
                      </a:solidFill>
                      <a:ln>
                        <a:noFill/>
                      </a:ln>
                      <a:effectLst/>
                    </c:spPr>
                  </c:marker>
                  <c:bubble3D val="0"/>
                  <c:extLst xmlns:c15="http://schemas.microsoft.com/office/drawing/2012/chart">
                    <c:ext xmlns:c16="http://schemas.microsoft.com/office/drawing/2014/chart" uri="{C3380CC4-5D6E-409C-BE32-E72D297353CC}">
                      <c16:uniqueId val="{00000013-CB9E-4F60-8805-E2E86E0039B0}"/>
                    </c:ext>
                  </c:extLst>
                </c:dPt>
                <c:dPt>
                  <c:idx val="2"/>
                  <c:marker>
                    <c:symbol val="circle"/>
                    <c:size val="17"/>
                    <c:spPr>
                      <a:solidFill>
                        <a:srgbClr val="FF0000"/>
                      </a:solidFill>
                      <a:ln>
                        <a:noFill/>
                      </a:ln>
                      <a:effectLst/>
                    </c:spPr>
                  </c:marker>
                  <c:bubble3D val="0"/>
                  <c:extLst xmlns:c15="http://schemas.microsoft.com/office/drawing/2012/chart">
                    <c:ext xmlns:c16="http://schemas.microsoft.com/office/drawing/2014/chart" uri="{C3380CC4-5D6E-409C-BE32-E72D297353CC}">
                      <c16:uniqueId val="{00000018-CB9E-4F60-8805-E2E86E0039B0}"/>
                    </c:ext>
                  </c:extLst>
                </c:dPt>
                <c:dPt>
                  <c:idx val="12"/>
                  <c:marker>
                    <c:symbol val="circle"/>
                    <c:size val="17"/>
                    <c:spPr>
                      <a:solidFill>
                        <a:srgbClr val="FFFF00"/>
                      </a:solidFill>
                      <a:ln>
                        <a:noFill/>
                      </a:ln>
                      <a:effectLst/>
                    </c:spPr>
                  </c:marker>
                  <c:bubble3D val="0"/>
                  <c:extLst xmlns:c15="http://schemas.microsoft.com/office/drawing/2012/chart">
                    <c:ext xmlns:c16="http://schemas.microsoft.com/office/drawing/2014/chart" uri="{C3380CC4-5D6E-409C-BE32-E72D297353CC}">
                      <c16:uniqueId val="{0000000F-CB9E-4F60-8805-E2E86E0039B0}"/>
                    </c:ext>
                  </c:extLst>
                </c:dPt>
                <c:dLbls>
                  <c:delete val="1"/>
                </c:dLbls>
                <c:val>
                  <c:numRef>
                    <c:extLst xmlns:c15="http://schemas.microsoft.com/office/drawing/2012/chart">
                      <c:ext xmlns:c15="http://schemas.microsoft.com/office/drawing/2012/chart" uri="{02D57815-91ED-43cb-92C2-25804820EDAC}">
                        <c15:formulaRef>
                          <c15:sqref>Atual!#REF!</c15:sqref>
                        </c15:formulaRef>
                      </c:ext>
                    </c:extLst>
                  </c:numRef>
                </c:val>
                <c:smooth val="0"/>
                <c:extLst xmlns:c15="http://schemas.microsoft.com/office/drawing/2012/chart">
                  <c:ext xmlns:c15="http://schemas.microsoft.com/office/drawing/2012/chart" uri="{02D57815-91ED-43cb-92C2-25804820EDAC}">
                    <c15:filteredCategoryTitle>
                      <c15:cat>
                        <c:multiLvlStrRef>
                          <c:extLst>
                            <c:ext uri="{02D57815-91ED-43cb-92C2-25804820EDAC}">
                              <c15:formulaRef>
                                <c15:sqref>Atual!#REF!</c15:sqref>
                              </c15:formulaRef>
                            </c:ext>
                          </c:extLst>
                        </c:multiLvlStrRef>
                      </c15:cat>
                    </c15:filteredCategoryTitle>
                  </c:ext>
                  <c:ext xmlns:c16="http://schemas.microsoft.com/office/drawing/2014/chart" uri="{C3380CC4-5D6E-409C-BE32-E72D297353CC}">
                    <c16:uniqueId val="{00000002-CB9E-4F60-8805-E2E86E0039B0}"/>
                  </c:ext>
                </c:extLst>
              </c15:ser>
            </c15:filteredLineSeries>
          </c:ext>
        </c:extLst>
      </c:lineChart>
      <c:catAx>
        <c:axId val="15421913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542193872"/>
        <c:crosses val="autoZero"/>
        <c:auto val="1"/>
        <c:lblAlgn val="ctr"/>
        <c:lblOffset val="100"/>
        <c:noMultiLvlLbl val="0"/>
      </c:catAx>
      <c:valAx>
        <c:axId val="1542193872"/>
        <c:scaling>
          <c:orientation val="minMax"/>
        </c:scaling>
        <c:delete val="1"/>
        <c:axPos val="l"/>
        <c:numFmt formatCode="General" sourceLinked="1"/>
        <c:majorTickMark val="none"/>
        <c:minorTickMark val="none"/>
        <c:tickLblPos val="nextTo"/>
        <c:crossAx val="1542191376"/>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lotArea>
      <c:layout/>
      <c:lineChart>
        <c:grouping val="stacked"/>
        <c:varyColors val="0"/>
        <c:ser>
          <c:idx val="0"/>
          <c:order val="0"/>
          <c:tx>
            <c:strRef>
              <c:f>Atual!$A$206:$E$206</c:f>
              <c:strCache>
                <c:ptCount val="5"/>
                <c:pt idx="0">
                  <c:v>Dra. Kátia Sales</c:v>
                </c:pt>
                <c:pt idx="1">
                  <c:v>IE70</c:v>
                </c:pt>
                <c:pt idx="2">
                  <c:v>Atuar junto às instituições de graduação para que alunos sejam tratados com ética e respeito, que tenham acesso a estágios curriculares de qualidade e de responsabilidade da instituição de ensino;</c:v>
                </c:pt>
                <c:pt idx="3">
                  <c:v>PAD 187/2022</c:v>
                </c:pt>
                <c:pt idx="4">
                  <c:v>Em desenvolvimento</c:v>
                </c:pt>
              </c:strCache>
            </c:strRef>
          </c:tx>
          <c:spPr>
            <a:ln w="31750" cap="rnd">
              <a:solidFill>
                <a:schemeClr val="accent1"/>
              </a:solidFill>
              <a:round/>
            </a:ln>
            <a:effectLst/>
          </c:spPr>
          <c:marker>
            <c:symbol val="circle"/>
            <c:size val="17"/>
            <c:spPr>
              <a:solidFill>
                <a:srgbClr val="00B050"/>
              </a:solidFill>
              <a:ln>
                <a:noFill/>
              </a:ln>
              <a:effectLst/>
            </c:spPr>
          </c:marker>
          <c:dPt>
            <c:idx val="2"/>
            <c:marker>
              <c:symbol val="circle"/>
              <c:size val="17"/>
              <c:spPr>
                <a:solidFill>
                  <a:srgbClr val="FF0000"/>
                </a:solidFill>
                <a:ln>
                  <a:noFill/>
                </a:ln>
                <a:effectLst/>
              </c:spPr>
            </c:marker>
            <c:bubble3D val="0"/>
            <c:extLst>
              <c:ext xmlns:c16="http://schemas.microsoft.com/office/drawing/2014/chart" uri="{C3380CC4-5D6E-409C-BE32-E72D297353CC}">
                <c16:uniqueId val="{00000001-2E55-4FEC-84C2-DCE25A804686}"/>
              </c:ext>
            </c:extLst>
          </c:dPt>
          <c:dPt>
            <c:idx val="3"/>
            <c:marker>
              <c:symbol val="circle"/>
              <c:size val="17"/>
              <c:spPr>
                <a:solidFill>
                  <a:srgbClr val="FF0000"/>
                </a:solidFill>
                <a:ln>
                  <a:noFill/>
                </a:ln>
                <a:effectLst/>
              </c:spPr>
            </c:marker>
            <c:bubble3D val="0"/>
            <c:extLst>
              <c:ext xmlns:c16="http://schemas.microsoft.com/office/drawing/2014/chart" uri="{C3380CC4-5D6E-409C-BE32-E72D297353CC}">
                <c16:uniqueId val="{00000002-2E55-4FEC-84C2-DCE25A804686}"/>
              </c:ext>
            </c:extLst>
          </c:dPt>
          <c:dPt>
            <c:idx val="7"/>
            <c:marker>
              <c:symbol val="circle"/>
              <c:size val="17"/>
              <c:spPr>
                <a:solidFill>
                  <a:srgbClr val="FF0000"/>
                </a:solidFill>
                <a:ln>
                  <a:noFill/>
                </a:ln>
                <a:effectLst/>
              </c:spPr>
            </c:marker>
            <c:bubble3D val="0"/>
            <c:extLst>
              <c:ext xmlns:c16="http://schemas.microsoft.com/office/drawing/2014/chart" uri="{C3380CC4-5D6E-409C-BE32-E72D297353CC}">
                <c16:uniqueId val="{00000004-2E55-4FEC-84C2-DCE25A804686}"/>
              </c:ext>
            </c:extLst>
          </c:dPt>
          <c:dPt>
            <c:idx val="9"/>
            <c:marker>
              <c:symbol val="circle"/>
              <c:size val="17"/>
              <c:spPr>
                <a:solidFill>
                  <a:srgbClr val="FFFF00"/>
                </a:solidFill>
                <a:ln>
                  <a:noFill/>
                </a:ln>
                <a:effectLst/>
              </c:spPr>
            </c:marker>
            <c:bubble3D val="0"/>
            <c:extLst>
              <c:ext xmlns:c16="http://schemas.microsoft.com/office/drawing/2014/chart" uri="{C3380CC4-5D6E-409C-BE32-E72D297353CC}">
                <c16:uniqueId val="{00000007-2E55-4FEC-84C2-DCE25A804686}"/>
              </c:ext>
            </c:extLst>
          </c:dPt>
          <c:dPt>
            <c:idx val="12"/>
            <c:marker>
              <c:symbol val="circle"/>
              <c:size val="17"/>
              <c:spPr>
                <a:solidFill>
                  <a:srgbClr val="FF0000"/>
                </a:solidFill>
                <a:ln>
                  <a:noFill/>
                </a:ln>
                <a:effectLst/>
              </c:spPr>
            </c:marker>
            <c:bubble3D val="0"/>
            <c:extLst>
              <c:ext xmlns:c16="http://schemas.microsoft.com/office/drawing/2014/chart" uri="{C3380CC4-5D6E-409C-BE32-E72D297353CC}">
                <c16:uniqueId val="{00000006-2E55-4FEC-84C2-DCE25A80468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Atual!$F$205:$T$205</c:f>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cat>
          <c:val>
            <c:numRef>
              <c:f>Atual!$F$206:$T$206</c:f>
              <c:numCache>
                <c:formatCode>0%</c:formatCode>
                <c:ptCount val="15"/>
                <c:pt idx="0">
                  <c:v>1</c:v>
                </c:pt>
                <c:pt idx="3">
                  <c:v>1</c:v>
                </c:pt>
                <c:pt idx="4">
                  <c:v>0</c:v>
                </c:pt>
                <c:pt idx="5">
                  <c:v>0</c:v>
                </c:pt>
                <c:pt idx="6">
                  <c:v>0</c:v>
                </c:pt>
                <c:pt idx="7">
                  <c:v>1</c:v>
                </c:pt>
                <c:pt idx="8">
                  <c:v>1</c:v>
                </c:pt>
                <c:pt idx="9">
                  <c:v>0</c:v>
                </c:pt>
                <c:pt idx="10">
                  <c:v>0</c:v>
                </c:pt>
                <c:pt idx="11">
                  <c:v>0.72</c:v>
                </c:pt>
                <c:pt idx="12" formatCode="General">
                  <c:v>0</c:v>
                </c:pt>
                <c:pt idx="13" formatCode="General">
                  <c:v>0</c:v>
                </c:pt>
                <c:pt idx="14">
                  <c:v>0.47</c:v>
                </c:pt>
              </c:numCache>
            </c:numRef>
          </c:val>
          <c:smooth val="0"/>
          <c:extLst>
            <c:ext xmlns:c16="http://schemas.microsoft.com/office/drawing/2014/chart" uri="{C3380CC4-5D6E-409C-BE32-E72D297353CC}">
              <c16:uniqueId val="{00000000-2E55-4FEC-84C2-DCE25A804686}"/>
            </c:ext>
          </c:extLst>
        </c:ser>
        <c:dLbls>
          <c:dLblPos val="t"/>
          <c:showLegendKey val="0"/>
          <c:showVal val="1"/>
          <c:showCatName val="0"/>
          <c:showSerName val="0"/>
          <c:showPercent val="0"/>
          <c:showBubbleSize val="0"/>
        </c:dLbls>
        <c:marker val="1"/>
        <c:smooth val="0"/>
        <c:axId val="1686223295"/>
        <c:axId val="1686222879"/>
      </c:lineChart>
      <c:catAx>
        <c:axId val="16862232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686222879"/>
        <c:crosses val="autoZero"/>
        <c:auto val="1"/>
        <c:lblAlgn val="ctr"/>
        <c:lblOffset val="100"/>
        <c:noMultiLvlLbl val="0"/>
      </c:catAx>
      <c:valAx>
        <c:axId val="1686222879"/>
        <c:scaling>
          <c:orientation val="minMax"/>
        </c:scaling>
        <c:delete val="1"/>
        <c:axPos val="l"/>
        <c:numFmt formatCode="0%" sourceLinked="1"/>
        <c:majorTickMark val="none"/>
        <c:minorTickMark val="none"/>
        <c:tickLblPos val="nextTo"/>
        <c:crossAx val="1686223295"/>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Atual!$A$6:$E$6</c:f>
              <c:strCache>
                <c:ptCount val="5"/>
                <c:pt idx="0">
                  <c:v>Dra. Fabyana Andrade</c:v>
                </c:pt>
                <c:pt idx="1">
                  <c:v>IE07</c:v>
                </c:pt>
                <c:pt idx="2">
                  <c:v>Fortalecer o serviço de ouvidoria do Coren-PE.</c:v>
                </c:pt>
                <c:pt idx="3">
                  <c:v>0420/2022</c:v>
                </c:pt>
                <c:pt idx="4">
                  <c:v>Alcançado</c:v>
                </c:pt>
              </c:strCache>
            </c:strRef>
          </c:tx>
          <c:spPr>
            <a:ln w="31750" cap="rnd">
              <a:solidFill>
                <a:schemeClr val="accent1"/>
              </a:solidFill>
              <a:round/>
            </a:ln>
            <a:effectLst/>
          </c:spPr>
          <c:marker>
            <c:symbol val="circle"/>
            <c:size val="17"/>
            <c:spPr>
              <a:solidFill>
                <a:srgbClr val="00B050"/>
              </a:solidFill>
              <a:ln>
                <a:noFill/>
              </a:ln>
              <a:effectLst/>
            </c:spPr>
          </c:marker>
          <c:dPt>
            <c:idx val="0"/>
            <c:marker>
              <c:symbol val="circle"/>
              <c:size val="17"/>
              <c:spPr>
                <a:solidFill>
                  <a:srgbClr val="FF0000"/>
                </a:solidFill>
                <a:ln>
                  <a:noFill/>
                </a:ln>
                <a:effectLst/>
              </c:spPr>
            </c:marker>
            <c:bubble3D val="0"/>
            <c:extLst>
              <c:ext xmlns:c16="http://schemas.microsoft.com/office/drawing/2014/chart" uri="{C3380CC4-5D6E-409C-BE32-E72D297353CC}">
                <c16:uniqueId val="{00000001-AE00-4749-AB32-E77DBE702BE9}"/>
              </c:ext>
            </c:extLst>
          </c:dPt>
          <c:dPt>
            <c:idx val="3"/>
            <c:marker>
              <c:symbol val="circle"/>
              <c:size val="17"/>
              <c:spPr>
                <a:solidFill>
                  <a:srgbClr val="FFFF00"/>
                </a:solidFill>
                <a:ln>
                  <a:noFill/>
                </a:ln>
                <a:effectLst/>
              </c:spPr>
            </c:marker>
            <c:bubble3D val="0"/>
            <c:extLst>
              <c:ext xmlns:c16="http://schemas.microsoft.com/office/drawing/2014/chart" uri="{C3380CC4-5D6E-409C-BE32-E72D297353CC}">
                <c16:uniqueId val="{00000002-AE00-4749-AB32-E77DBE702BE9}"/>
              </c:ext>
            </c:extLst>
          </c:dPt>
          <c:dPt>
            <c:idx val="4"/>
            <c:marker>
              <c:symbol val="circle"/>
              <c:size val="17"/>
              <c:spPr>
                <a:solidFill>
                  <a:srgbClr val="FF0000"/>
                </a:solidFill>
                <a:ln>
                  <a:noFill/>
                </a:ln>
                <a:effectLst/>
              </c:spPr>
            </c:marker>
            <c:bubble3D val="0"/>
            <c:extLst>
              <c:ext xmlns:c16="http://schemas.microsoft.com/office/drawing/2014/chart" uri="{C3380CC4-5D6E-409C-BE32-E72D297353CC}">
                <c16:uniqueId val="{00000003-AE00-4749-AB32-E77DBE702BE9}"/>
              </c:ext>
            </c:extLst>
          </c:dPt>
          <c:dPt>
            <c:idx val="5"/>
            <c:marker>
              <c:symbol val="circle"/>
              <c:size val="17"/>
              <c:spPr>
                <a:solidFill>
                  <a:srgbClr val="FF0000"/>
                </a:solidFill>
                <a:ln>
                  <a:noFill/>
                </a:ln>
                <a:effectLst/>
              </c:spPr>
            </c:marker>
            <c:bubble3D val="0"/>
            <c:extLst>
              <c:ext xmlns:c16="http://schemas.microsoft.com/office/drawing/2014/chart" uri="{C3380CC4-5D6E-409C-BE32-E72D297353CC}">
                <c16:uniqueId val="{00000004-AE00-4749-AB32-E77DBE702BE9}"/>
              </c:ext>
            </c:extLst>
          </c:dPt>
          <c:dPt>
            <c:idx val="12"/>
            <c:marker>
              <c:symbol val="circle"/>
              <c:size val="17"/>
              <c:spPr>
                <a:solidFill>
                  <a:srgbClr val="FFFF00"/>
                </a:solidFill>
                <a:ln>
                  <a:noFill/>
                </a:ln>
                <a:effectLst/>
              </c:spPr>
            </c:marker>
            <c:bubble3D val="0"/>
            <c:extLst>
              <c:ext xmlns:c16="http://schemas.microsoft.com/office/drawing/2014/chart" uri="{C3380CC4-5D6E-409C-BE32-E72D297353CC}">
                <c16:uniqueId val="{00000005-AE00-4749-AB32-E77DBE702BE9}"/>
              </c:ext>
            </c:extLst>
          </c:dPt>
          <c:dLbls>
            <c:dLbl>
              <c:idx val="0"/>
              <c:layout>
                <c:manualLayout>
                  <c:x val="-2.8311768545875651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00-4749-AB32-E77DBE702BE9}"/>
                </c:ext>
              </c:extLst>
            </c:dLbl>
            <c:dLbl>
              <c:idx val="4"/>
              <c:layout>
                <c:manualLayout>
                  <c:x val="-2.6613593112945904E-2"/>
                  <c:y val="-8.415149123731337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00-4749-AB32-E77DBE702BE9}"/>
                </c:ext>
              </c:extLst>
            </c:dLbl>
            <c:dLbl>
              <c:idx val="5"/>
              <c:layout>
                <c:manualLayout>
                  <c:x val="-2.6613593112945953E-2"/>
                  <c:y val="-7.7137975863056246E-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E00-4749-AB32-E77DBE702BE9}"/>
                </c:ext>
              </c:extLst>
            </c:dLbl>
            <c:dLbl>
              <c:idx val="12"/>
              <c:layout>
                <c:manualLayout>
                  <c:x val="-3.0965167659828385E-2"/>
                  <c:y val="-7.7137975863056246E-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E00-4749-AB32-E77DBE702B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Atual!$F$6:$T$6</c:f>
              <c:numCache>
                <c:formatCode>0%</c:formatCode>
                <c:ptCount val="15"/>
                <c:pt idx="0">
                  <c:v>0.37</c:v>
                </c:pt>
                <c:pt idx="3">
                  <c:v>1</c:v>
                </c:pt>
                <c:pt idx="4">
                  <c:v>0.9</c:v>
                </c:pt>
                <c:pt idx="5">
                  <c:v>0.73</c:v>
                </c:pt>
                <c:pt idx="6">
                  <c:v>0</c:v>
                </c:pt>
                <c:pt idx="7">
                  <c:v>0</c:v>
                </c:pt>
                <c:pt idx="8">
                  <c:v>1</c:v>
                </c:pt>
                <c:pt idx="9">
                  <c:v>1</c:v>
                </c:pt>
                <c:pt idx="10">
                  <c:v>1</c:v>
                </c:pt>
                <c:pt idx="11">
                  <c:v>1</c:v>
                </c:pt>
                <c:pt idx="12" formatCode="General">
                  <c:v>0</c:v>
                </c:pt>
                <c:pt idx="13" formatCode="General">
                  <c:v>0</c:v>
                </c:pt>
                <c:pt idx="14">
                  <c:v>0.7</c:v>
                </c:pt>
              </c:numCache>
            </c:numRef>
          </c:val>
          <c:smooth val="0"/>
          <c:extLst>
            <c:ext xmlns:c15="http://schemas.microsoft.com/office/drawing/2012/chart" uri="{02D57815-91ED-43cb-92C2-25804820EDAC}">
              <c15:filteredCategoryTitle>
                <c15:cat>
                  <c:multiLvlStrRef>
                    <c:extLst>
                      <c:ext uri="{02D57815-91ED-43cb-92C2-25804820EDAC}">
                        <c15:formulaRef>
                          <c15:sqref>Atual!#REF!</c15:sqref>
                        </c15:formulaRef>
                      </c:ext>
                    </c:extLst>
                  </c:multiLvlStrRef>
                </c15:cat>
              </c15:filteredCategoryTitle>
            </c:ext>
            <c:ext xmlns:c16="http://schemas.microsoft.com/office/drawing/2014/chart" uri="{C3380CC4-5D6E-409C-BE32-E72D297353CC}">
              <c16:uniqueId val="{00000000-AE00-4749-AB32-E77DBE702BE9}"/>
            </c:ext>
          </c:extLst>
        </c:ser>
        <c:dLbls>
          <c:dLblPos val="ctr"/>
          <c:showLegendKey val="0"/>
          <c:showVal val="1"/>
          <c:showCatName val="0"/>
          <c:showSerName val="0"/>
          <c:showPercent val="0"/>
          <c:showBubbleSize val="0"/>
        </c:dLbls>
        <c:upDownBars>
          <c:gapWidth val="150"/>
          <c:upBars>
            <c:spPr>
              <a:solidFill>
                <a:schemeClr val="lt1"/>
              </a:solidFill>
              <a:ln w="9525">
                <a:solidFill>
                  <a:schemeClr val="dk1">
                    <a:lumMod val="65000"/>
                    <a:lumOff val="35000"/>
                  </a:schemeClr>
                </a:solidFill>
              </a:ln>
              <a:effectLst/>
            </c:spPr>
          </c:upBars>
          <c:downBars>
            <c:spPr>
              <a:solidFill>
                <a:schemeClr val="dk1">
                  <a:lumMod val="50000"/>
                  <a:lumOff val="50000"/>
                </a:schemeClr>
              </a:solidFill>
              <a:ln w="9525">
                <a:solidFill>
                  <a:schemeClr val="dk1">
                    <a:lumMod val="65000"/>
                    <a:lumOff val="35000"/>
                  </a:schemeClr>
                </a:solidFill>
              </a:ln>
              <a:effectLst/>
            </c:spPr>
          </c:downBars>
        </c:upDownBars>
        <c:marker val="1"/>
        <c:smooth val="0"/>
        <c:axId val="1481635600"/>
        <c:axId val="1481639760"/>
      </c:lineChart>
      <c:catAx>
        <c:axId val="148163560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481639760"/>
        <c:crosses val="autoZero"/>
        <c:auto val="1"/>
        <c:lblAlgn val="ctr"/>
        <c:lblOffset val="100"/>
        <c:noMultiLvlLbl val="0"/>
      </c:catAx>
      <c:valAx>
        <c:axId val="1481639760"/>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crossAx val="1481635600"/>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Atual!$A$7:$E$7</c:f>
              <c:strCache>
                <c:ptCount val="5"/>
                <c:pt idx="0">
                  <c:v>Dr. Eduardo Lessa</c:v>
                </c:pt>
                <c:pt idx="1">
                  <c:v>IE 09</c:v>
                </c:pt>
                <c:pt idx="2">
                  <c:v>Contratar Softwares licenciados.</c:v>
                </c:pt>
                <c:pt idx="3">
                  <c:v>0496/2022</c:v>
                </c:pt>
                <c:pt idx="4">
                  <c:v>Em desenvolvimento</c:v>
                </c:pt>
              </c:strCache>
            </c:strRef>
          </c:tx>
          <c:spPr>
            <a:ln w="31750" cap="rnd">
              <a:solidFill>
                <a:schemeClr val="accent1"/>
              </a:solidFill>
              <a:round/>
            </a:ln>
            <a:effectLst/>
          </c:spPr>
          <c:marker>
            <c:symbol val="circle"/>
            <c:size val="17"/>
            <c:spPr>
              <a:solidFill>
                <a:srgbClr val="00B050"/>
              </a:solidFill>
              <a:ln>
                <a:noFill/>
              </a:ln>
              <a:effectLst/>
            </c:spPr>
          </c:marker>
          <c:dPt>
            <c:idx val="2"/>
            <c:marker>
              <c:symbol val="circle"/>
              <c:size val="17"/>
              <c:spPr>
                <a:solidFill>
                  <a:srgbClr val="FF0000"/>
                </a:solidFill>
                <a:ln>
                  <a:noFill/>
                </a:ln>
                <a:effectLst/>
              </c:spPr>
            </c:marker>
            <c:bubble3D val="0"/>
            <c:extLst>
              <c:ext xmlns:c16="http://schemas.microsoft.com/office/drawing/2014/chart" uri="{C3380CC4-5D6E-409C-BE32-E72D297353CC}">
                <c16:uniqueId val="{00000002-75E7-4159-910B-C6C378D7D4D4}"/>
              </c:ext>
            </c:extLst>
          </c:dPt>
          <c:dLbls>
            <c:dLbl>
              <c:idx val="0"/>
              <c:layout>
                <c:manualLayout>
                  <c:x val="-3.4046511627906978E-2"/>
                  <c:y val="1.41509460241691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5E7-4159-910B-C6C378D7D4D4}"/>
                </c:ext>
              </c:extLst>
            </c:dLbl>
            <c:dLbl>
              <c:idx val="2"/>
              <c:layout>
                <c:manualLayout>
                  <c:x val="-2.7986710963455175E-2"/>
                  <c:y val="-1.41509460241692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5E7-4159-910B-C6C378D7D4D4}"/>
                </c:ext>
              </c:extLst>
            </c:dLbl>
            <c:dLbl>
              <c:idx val="12"/>
              <c:layout>
                <c:manualLayout>
                  <c:x val="-2.8358803986711159E-2"/>
                  <c:y val="7.075473012084573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5E7-4159-910B-C6C378D7D4D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Atual!$F$7:$T$7</c:f>
              <c:numCache>
                <c:formatCode>0%</c:formatCode>
                <c:ptCount val="15"/>
                <c:pt idx="0">
                  <c:v>1</c:v>
                </c:pt>
                <c:pt idx="3">
                  <c:v>1</c:v>
                </c:pt>
                <c:pt idx="4">
                  <c:v>0</c:v>
                </c:pt>
                <c:pt idx="5">
                  <c:v>1</c:v>
                </c:pt>
                <c:pt idx="6">
                  <c:v>1</c:v>
                </c:pt>
                <c:pt idx="7">
                  <c:v>1</c:v>
                </c:pt>
                <c:pt idx="8">
                  <c:v>1</c:v>
                </c:pt>
                <c:pt idx="9">
                  <c:v>1</c:v>
                </c:pt>
                <c:pt idx="10">
                  <c:v>1</c:v>
                </c:pt>
                <c:pt idx="11">
                  <c:v>1</c:v>
                </c:pt>
                <c:pt idx="12" formatCode="General">
                  <c:v>0</c:v>
                </c:pt>
                <c:pt idx="13" formatCode="General">
                  <c:v>0</c:v>
                </c:pt>
                <c:pt idx="14">
                  <c:v>0.9</c:v>
                </c:pt>
              </c:numCache>
            </c:numRef>
          </c:val>
          <c:smooth val="0"/>
          <c:extLst>
            <c:ext xmlns:c15="http://schemas.microsoft.com/office/drawing/2012/chart" uri="{02D57815-91ED-43cb-92C2-25804820EDAC}">
              <c15:filteredCategoryTitle>
                <c15:cat>
                  <c:multiLvlStrRef>
                    <c:extLst>
                      <c:ext uri="{02D57815-91ED-43cb-92C2-25804820EDAC}">
                        <c15:formulaRef>
                          <c15:sqref>Atual!#REF!</c15:sqref>
                        </c15:formulaRef>
                      </c:ext>
                    </c:extLst>
                  </c:multiLvlStrRef>
                </c15:cat>
              </c15:filteredCategoryTitle>
            </c:ext>
            <c:ext xmlns:c16="http://schemas.microsoft.com/office/drawing/2014/chart" uri="{C3380CC4-5D6E-409C-BE32-E72D297353CC}">
              <c16:uniqueId val="{00000000-75E7-4159-910B-C6C378D7D4D4}"/>
            </c:ext>
          </c:extLst>
        </c:ser>
        <c:dLbls>
          <c:dLblPos val="ctr"/>
          <c:showLegendKey val="0"/>
          <c:showVal val="1"/>
          <c:showCatName val="0"/>
          <c:showSerName val="0"/>
          <c:showPercent val="0"/>
          <c:showBubbleSize val="0"/>
        </c:dLbls>
        <c:marker val="1"/>
        <c:smooth val="0"/>
        <c:axId val="1386259760"/>
        <c:axId val="1386255600"/>
      </c:lineChart>
      <c:catAx>
        <c:axId val="13862597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386255600"/>
        <c:crosses val="autoZero"/>
        <c:auto val="1"/>
        <c:lblAlgn val="ctr"/>
        <c:lblOffset val="100"/>
        <c:noMultiLvlLbl val="0"/>
      </c:catAx>
      <c:valAx>
        <c:axId val="1386255600"/>
        <c:scaling>
          <c:orientation val="minMax"/>
        </c:scaling>
        <c:delete val="1"/>
        <c:axPos val="l"/>
        <c:numFmt formatCode="0%" sourceLinked="1"/>
        <c:majorTickMark val="none"/>
        <c:minorTickMark val="none"/>
        <c:tickLblPos val="nextTo"/>
        <c:crossAx val="1386259760"/>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09498161144686E-2"/>
          <c:y val="0"/>
          <c:w val="0.98590501838855316"/>
          <c:h val="0.70705592956143848"/>
        </c:manualLayout>
      </c:layout>
      <c:lineChart>
        <c:grouping val="stacked"/>
        <c:varyColors val="0"/>
        <c:ser>
          <c:idx val="0"/>
          <c:order val="0"/>
          <c:tx>
            <c:strRef>
              <c:f>Atual!$A$8:$E$8</c:f>
              <c:strCache>
                <c:ptCount val="5"/>
                <c:pt idx="0">
                  <c:v>Dra. Ana Célia</c:v>
                </c:pt>
                <c:pt idx="1">
                  <c:v>IE10</c:v>
                </c:pt>
                <c:pt idx="2">
                  <c:v>Investir em uma nova política de atendimento mais eficiente.</c:v>
                </c:pt>
                <c:pt idx="3">
                  <c:v>0515/2022</c:v>
                </c:pt>
                <c:pt idx="4">
                  <c:v>Alcançado</c:v>
                </c:pt>
              </c:strCache>
            </c:strRef>
          </c:tx>
          <c:spPr>
            <a:ln w="31750" cap="rnd">
              <a:solidFill>
                <a:schemeClr val="accent1"/>
              </a:solidFill>
              <a:round/>
            </a:ln>
            <a:effectLst/>
          </c:spPr>
          <c:marker>
            <c:symbol val="circle"/>
            <c:size val="17"/>
            <c:spPr>
              <a:solidFill>
                <a:srgbClr val="00B050"/>
              </a:solidFill>
              <a:ln>
                <a:noFill/>
              </a:ln>
              <a:effectLst/>
            </c:spPr>
          </c:marker>
          <c:dPt>
            <c:idx val="3"/>
            <c:marker>
              <c:symbol val="circle"/>
              <c:size val="17"/>
              <c:spPr>
                <a:solidFill>
                  <a:srgbClr val="FF0000"/>
                </a:solidFill>
                <a:ln>
                  <a:noFill/>
                </a:ln>
                <a:effectLst/>
              </c:spPr>
            </c:marker>
            <c:bubble3D val="0"/>
            <c:extLst>
              <c:ext xmlns:c16="http://schemas.microsoft.com/office/drawing/2014/chart" uri="{C3380CC4-5D6E-409C-BE32-E72D297353CC}">
                <c16:uniqueId val="{00000002-2EEB-4D79-8F4F-2CC022746237}"/>
              </c:ext>
            </c:extLst>
          </c:dPt>
          <c:dPt>
            <c:idx val="4"/>
            <c:marker>
              <c:symbol val="circle"/>
              <c:size val="17"/>
              <c:spPr>
                <a:solidFill>
                  <a:srgbClr val="FF0000"/>
                </a:solidFill>
                <a:ln>
                  <a:noFill/>
                </a:ln>
                <a:effectLst/>
              </c:spPr>
            </c:marker>
            <c:bubble3D val="0"/>
            <c:extLst>
              <c:ext xmlns:c16="http://schemas.microsoft.com/office/drawing/2014/chart" uri="{C3380CC4-5D6E-409C-BE32-E72D297353CC}">
                <c16:uniqueId val="{00000003-2EEB-4D79-8F4F-2CC022746237}"/>
              </c:ext>
            </c:extLst>
          </c:dPt>
          <c:dPt>
            <c:idx val="12"/>
            <c:marker>
              <c:symbol val="circle"/>
              <c:size val="17"/>
              <c:spPr>
                <a:solidFill>
                  <a:srgbClr val="FFFF00"/>
                </a:solidFill>
                <a:ln>
                  <a:noFill/>
                </a:ln>
                <a:effectLst/>
              </c:spPr>
            </c:marker>
            <c:bubble3D val="0"/>
            <c:extLst>
              <c:ext xmlns:c16="http://schemas.microsoft.com/office/drawing/2014/chart" uri="{C3380CC4-5D6E-409C-BE32-E72D297353CC}">
                <c16:uniqueId val="{00000004-2EEB-4D79-8F4F-2CC022746237}"/>
              </c:ext>
            </c:extLst>
          </c:dPt>
          <c:dLbls>
            <c:dLbl>
              <c:idx val="0"/>
              <c:layout>
                <c:manualLayout>
                  <c:x val="-3.1353980116090856E-2"/>
                  <c:y val="-8.2417546760601233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EEB-4D79-8F4F-2CC022746237}"/>
                </c:ext>
              </c:extLst>
            </c:dLbl>
            <c:dLbl>
              <c:idx val="3"/>
              <c:layout>
                <c:manualLayout>
                  <c:x val="-2.6628316728568271E-2"/>
                  <c:y val="-8.241754676060027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EEB-4D79-8F4F-2CC022746237}"/>
                </c:ext>
              </c:extLst>
            </c:dLbl>
            <c:dLbl>
              <c:idx val="4"/>
              <c:layout>
                <c:manualLayout>
                  <c:x val="-2.7955750264389272E-2"/>
                  <c:y val="-8.241754676060027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EEB-4D79-8F4F-2CC022746237}"/>
                </c:ext>
              </c:extLst>
            </c:dLbl>
            <c:dLbl>
              <c:idx val="12"/>
              <c:layout>
                <c:manualLayout>
                  <c:x val="-2.9654865190240038E-2"/>
                  <c:y val="-8.241754676060104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EB-4D79-8F4F-2CC02274623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Atual!$F$8:$T$8</c:f>
              <c:numCache>
                <c:formatCode>0%</c:formatCode>
                <c:ptCount val="15"/>
                <c:pt idx="0">
                  <c:v>1</c:v>
                </c:pt>
                <c:pt idx="3">
                  <c:v>1</c:v>
                </c:pt>
                <c:pt idx="4">
                  <c:v>1</c:v>
                </c:pt>
                <c:pt idx="5">
                  <c:v>0</c:v>
                </c:pt>
                <c:pt idx="6">
                  <c:v>0</c:v>
                </c:pt>
                <c:pt idx="7">
                  <c:v>1</c:v>
                </c:pt>
                <c:pt idx="8">
                  <c:v>1</c:v>
                </c:pt>
                <c:pt idx="9">
                  <c:v>0</c:v>
                </c:pt>
                <c:pt idx="10">
                  <c:v>1</c:v>
                </c:pt>
                <c:pt idx="11">
                  <c:v>1</c:v>
                </c:pt>
                <c:pt idx="12" formatCode="General">
                  <c:v>0</c:v>
                </c:pt>
                <c:pt idx="13" formatCode="General">
                  <c:v>0</c:v>
                </c:pt>
                <c:pt idx="14">
                  <c:v>0.7</c:v>
                </c:pt>
              </c:numCache>
            </c:numRef>
          </c:val>
          <c:smooth val="0"/>
          <c:extLst>
            <c:ext xmlns:c15="http://schemas.microsoft.com/office/drawing/2012/chart" uri="{02D57815-91ED-43cb-92C2-25804820EDAC}">
              <c15:filteredCategoryTitle>
                <c15:cat>
                  <c:multiLvlStrRef>
                    <c:extLst>
                      <c:ext uri="{02D57815-91ED-43cb-92C2-25804820EDAC}">
                        <c15:formulaRef>
                          <c15:sqref>Atual!#REF!</c15:sqref>
                        </c15:formulaRef>
                      </c:ext>
                    </c:extLst>
                  </c:multiLvlStrRef>
                </c15:cat>
              </c15:filteredCategoryTitle>
            </c:ext>
            <c:ext xmlns:c16="http://schemas.microsoft.com/office/drawing/2014/chart" uri="{C3380CC4-5D6E-409C-BE32-E72D297353CC}">
              <c16:uniqueId val="{00000000-2EEB-4D79-8F4F-2CC022746237}"/>
            </c:ext>
          </c:extLst>
        </c:ser>
        <c:dLbls>
          <c:dLblPos val="ctr"/>
          <c:showLegendKey val="0"/>
          <c:showVal val="1"/>
          <c:showCatName val="0"/>
          <c:showSerName val="0"/>
          <c:showPercent val="0"/>
          <c:showBubbleSize val="0"/>
        </c:dLbls>
        <c:marker val="1"/>
        <c:smooth val="0"/>
        <c:axId val="1396941120"/>
        <c:axId val="1396945280"/>
      </c:lineChart>
      <c:catAx>
        <c:axId val="13969411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396945280"/>
        <c:crosses val="autoZero"/>
        <c:auto val="1"/>
        <c:lblAlgn val="ctr"/>
        <c:lblOffset val="100"/>
        <c:noMultiLvlLbl val="0"/>
      </c:catAx>
      <c:valAx>
        <c:axId val="1396945280"/>
        <c:scaling>
          <c:orientation val="minMax"/>
        </c:scaling>
        <c:delete val="1"/>
        <c:axPos val="l"/>
        <c:numFmt formatCode="0%" sourceLinked="1"/>
        <c:majorTickMark val="none"/>
        <c:minorTickMark val="none"/>
        <c:tickLblPos val="nextTo"/>
        <c:crossAx val="1396941120"/>
        <c:crosses val="autoZero"/>
        <c:crossBetween val="between"/>
      </c:valAx>
      <c:spPr>
        <a:noFill/>
        <a:ln w="25400">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Atual!$A$36:$E$36</c:f>
              <c:strCache>
                <c:ptCount val="5"/>
                <c:pt idx="0">
                  <c:v>Dr. Fred Feitosa</c:v>
                </c:pt>
                <c:pt idx="1">
                  <c:v>IE21</c:v>
                </c:pt>
                <c:pt idx="2">
                  <c:v>Criar o Projeto “JUNTOS”, atualizando os profissionais sobre a legislação da categoria, através de palestras presencialmente ou no formato online;</c:v>
                </c:pt>
                <c:pt idx="4">
                  <c:v>Em desenvolvimento</c:v>
                </c:pt>
              </c:strCache>
            </c:strRef>
          </c:tx>
          <c:spPr>
            <a:ln w="31750" cap="rnd">
              <a:solidFill>
                <a:schemeClr val="accent1"/>
              </a:solidFill>
              <a:round/>
            </a:ln>
            <a:effectLst/>
          </c:spPr>
          <c:marker>
            <c:symbol val="circle"/>
            <c:size val="17"/>
            <c:spPr>
              <a:solidFill>
                <a:srgbClr val="FF0000"/>
              </a:solidFill>
              <a:ln>
                <a:noFill/>
              </a:ln>
              <a:effectLst/>
            </c:spPr>
          </c:marker>
          <c:dPt>
            <c:idx val="0"/>
            <c:marker>
              <c:symbol val="circle"/>
              <c:size val="17"/>
              <c:spPr>
                <a:solidFill>
                  <a:srgbClr val="00B050"/>
                </a:solidFill>
                <a:ln>
                  <a:noFill/>
                </a:ln>
                <a:effectLst/>
              </c:spPr>
            </c:marker>
            <c:bubble3D val="0"/>
            <c:extLst>
              <c:ext xmlns:c16="http://schemas.microsoft.com/office/drawing/2014/chart" uri="{C3380CC4-5D6E-409C-BE32-E72D297353CC}">
                <c16:uniqueId val="{00000002-567D-426C-BEA0-59F93AE2DE9F}"/>
              </c:ext>
            </c:extLst>
          </c:dPt>
          <c:dLbls>
            <c:dLbl>
              <c:idx val="0"/>
              <c:layout>
                <c:manualLayout>
                  <c:x val="-3.6853220774369443E-2"/>
                  <c:y val="-8.021393751902711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67D-426C-BEA0-59F93AE2DE9F}"/>
                </c:ext>
              </c:extLst>
            </c:dLbl>
            <c:dLbl>
              <c:idx val="1"/>
              <c:layout>
                <c:manualLayout>
                  <c:x val="-2.9859009060628237E-2"/>
                  <c:y val="-8.021393751902711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67D-426C-BEA0-59F93AE2DE9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Atual!$F$36:$T$36</c:f>
              <c:numCache>
                <c:formatCode>0%</c:formatCode>
                <c:ptCount val="15"/>
                <c:pt idx="0">
                  <c:v>1</c:v>
                </c:pt>
                <c:pt idx="3">
                  <c:v>0</c:v>
                </c:pt>
                <c:pt idx="4">
                  <c:v>0</c:v>
                </c:pt>
                <c:pt idx="5">
                  <c:v>0</c:v>
                </c:pt>
                <c:pt idx="6">
                  <c:v>0</c:v>
                </c:pt>
                <c:pt idx="7">
                  <c:v>0</c:v>
                </c:pt>
                <c:pt idx="8">
                  <c:v>0</c:v>
                </c:pt>
                <c:pt idx="9">
                  <c:v>0</c:v>
                </c:pt>
                <c:pt idx="10">
                  <c:v>0</c:v>
                </c:pt>
                <c:pt idx="11">
                  <c:v>0</c:v>
                </c:pt>
                <c:pt idx="12" formatCode="General">
                  <c:v>0</c:v>
                </c:pt>
                <c:pt idx="13" formatCode="General">
                  <c:v>0</c:v>
                </c:pt>
                <c:pt idx="14">
                  <c:v>0.11</c:v>
                </c:pt>
              </c:numCache>
            </c:numRef>
          </c:val>
          <c:smooth val="0"/>
          <c:extLst>
            <c:ext xmlns:c15="http://schemas.microsoft.com/office/drawing/2012/chart" uri="{02D57815-91ED-43cb-92C2-25804820EDAC}">
              <c15:filteredCategoryTitle>
                <c15:cat>
                  <c:strRef>
                    <c:extLst>
                      <c:ext uri="{02D57815-91ED-43cb-92C2-25804820EDAC}">
                        <c15:formulaRef>
                          <c15:sqref>Atual!$F$35:$T$35</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0-567D-426C-BEA0-59F93AE2DE9F}"/>
            </c:ext>
          </c:extLst>
        </c:ser>
        <c:dLbls>
          <c:dLblPos val="ctr"/>
          <c:showLegendKey val="0"/>
          <c:showVal val="1"/>
          <c:showCatName val="0"/>
          <c:showSerName val="0"/>
          <c:showPercent val="0"/>
          <c:showBubbleSize val="0"/>
        </c:dLbls>
        <c:marker val="1"/>
        <c:smooth val="0"/>
        <c:axId val="1382727136"/>
        <c:axId val="1382720064"/>
      </c:lineChart>
      <c:catAx>
        <c:axId val="13827271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382720064"/>
        <c:crosses val="autoZero"/>
        <c:auto val="1"/>
        <c:lblAlgn val="ctr"/>
        <c:lblOffset val="100"/>
        <c:noMultiLvlLbl val="0"/>
      </c:catAx>
      <c:valAx>
        <c:axId val="1382720064"/>
        <c:scaling>
          <c:orientation val="minMax"/>
        </c:scaling>
        <c:delete val="1"/>
        <c:axPos val="l"/>
        <c:numFmt formatCode="0%" sourceLinked="1"/>
        <c:majorTickMark val="none"/>
        <c:minorTickMark val="none"/>
        <c:tickLblPos val="nextTo"/>
        <c:crossAx val="1382727136"/>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2853558865757555E-2"/>
          <c:y val="8.59375E-2"/>
          <c:w val="0.96915887736989026"/>
          <c:h val="0.64700602854330713"/>
        </c:manualLayout>
      </c:layout>
      <c:lineChart>
        <c:grouping val="stacked"/>
        <c:varyColors val="0"/>
        <c:ser>
          <c:idx val="0"/>
          <c:order val="0"/>
          <c:tx>
            <c:strRef>
              <c:f>Atual!$A$12:$E$12</c:f>
              <c:strCache>
                <c:ptCount val="5"/>
                <c:pt idx="0">
                  <c:v>Dr. Rogério June</c:v>
                </c:pt>
                <c:pt idx="1">
                  <c:v>IE11</c:v>
                </c:pt>
                <c:pt idx="2">
                  <c:v>Modernizar a frota de veículos do Coren Pernambuco.</c:v>
                </c:pt>
                <c:pt idx="3">
                  <c:v>0511/2022</c:v>
                </c:pt>
                <c:pt idx="4">
                  <c:v>Alcançado</c:v>
                </c:pt>
              </c:strCache>
            </c:strRef>
          </c:tx>
          <c:spPr>
            <a:ln w="31750" cap="rnd">
              <a:solidFill>
                <a:schemeClr val="accent1"/>
              </a:solidFill>
              <a:round/>
            </a:ln>
            <a:effectLst/>
          </c:spPr>
          <c:marker>
            <c:symbol val="circle"/>
            <c:size val="17"/>
            <c:spPr>
              <a:solidFill>
                <a:schemeClr val="accent1"/>
              </a:solidFill>
              <a:ln>
                <a:noFill/>
              </a:ln>
              <a:effectLst/>
            </c:spPr>
          </c:marker>
          <c:dPt>
            <c:idx val="0"/>
            <c:marker>
              <c:symbol val="circle"/>
              <c:size val="17"/>
              <c:spPr>
                <a:solidFill>
                  <a:srgbClr val="FFFF00"/>
                </a:solidFill>
                <a:ln>
                  <a:noFill/>
                </a:ln>
                <a:effectLst/>
              </c:spPr>
            </c:marker>
            <c:bubble3D val="0"/>
            <c:extLst>
              <c:ext xmlns:c16="http://schemas.microsoft.com/office/drawing/2014/chart" uri="{C3380CC4-5D6E-409C-BE32-E72D297353CC}">
                <c16:uniqueId val="{00000001-2829-472F-B623-C93A7FF38976}"/>
              </c:ext>
            </c:extLst>
          </c:dPt>
          <c:dPt>
            <c:idx val="1"/>
            <c:marker>
              <c:symbol val="circle"/>
              <c:size val="17"/>
              <c:spPr>
                <a:solidFill>
                  <a:srgbClr val="00B050"/>
                </a:solidFill>
                <a:ln>
                  <a:noFill/>
                </a:ln>
                <a:effectLst/>
              </c:spPr>
            </c:marker>
            <c:bubble3D val="0"/>
            <c:extLst>
              <c:ext xmlns:c16="http://schemas.microsoft.com/office/drawing/2014/chart" uri="{C3380CC4-5D6E-409C-BE32-E72D297353CC}">
                <c16:uniqueId val="{00000002-2829-472F-B623-C93A7FF38976}"/>
              </c:ext>
            </c:extLst>
          </c:dPt>
          <c:dPt>
            <c:idx val="2"/>
            <c:marker>
              <c:symbol val="circle"/>
              <c:size val="17"/>
              <c:spPr>
                <a:solidFill>
                  <a:srgbClr val="00B050"/>
                </a:solidFill>
                <a:ln>
                  <a:noFill/>
                </a:ln>
                <a:effectLst/>
              </c:spPr>
            </c:marker>
            <c:bubble3D val="0"/>
            <c:extLst>
              <c:ext xmlns:c16="http://schemas.microsoft.com/office/drawing/2014/chart" uri="{C3380CC4-5D6E-409C-BE32-E72D297353CC}">
                <c16:uniqueId val="{00000003-2829-472F-B623-C93A7FF38976}"/>
              </c:ext>
            </c:extLst>
          </c:dPt>
          <c:dPt>
            <c:idx val="3"/>
            <c:marker>
              <c:symbol val="circle"/>
              <c:size val="17"/>
              <c:spPr>
                <a:solidFill>
                  <a:srgbClr val="00B050"/>
                </a:solidFill>
                <a:ln>
                  <a:noFill/>
                </a:ln>
                <a:effectLst/>
              </c:spPr>
            </c:marker>
            <c:bubble3D val="0"/>
            <c:extLst>
              <c:ext xmlns:c16="http://schemas.microsoft.com/office/drawing/2014/chart" uri="{C3380CC4-5D6E-409C-BE32-E72D297353CC}">
                <c16:uniqueId val="{00000004-2829-472F-B623-C93A7FF38976}"/>
              </c:ext>
            </c:extLst>
          </c:dPt>
          <c:dPt>
            <c:idx val="4"/>
            <c:marker>
              <c:symbol val="circle"/>
              <c:size val="17"/>
              <c:spPr>
                <a:solidFill>
                  <a:srgbClr val="00B050"/>
                </a:solidFill>
                <a:ln>
                  <a:noFill/>
                </a:ln>
                <a:effectLst/>
              </c:spPr>
            </c:marker>
            <c:bubble3D val="0"/>
            <c:extLst>
              <c:ext xmlns:c16="http://schemas.microsoft.com/office/drawing/2014/chart" uri="{C3380CC4-5D6E-409C-BE32-E72D297353CC}">
                <c16:uniqueId val="{00000005-2829-472F-B623-C93A7FF38976}"/>
              </c:ext>
            </c:extLst>
          </c:dPt>
          <c:dPt>
            <c:idx val="5"/>
            <c:marker>
              <c:symbol val="circle"/>
              <c:size val="17"/>
              <c:spPr>
                <a:solidFill>
                  <a:srgbClr val="00B050"/>
                </a:solidFill>
                <a:ln>
                  <a:noFill/>
                </a:ln>
                <a:effectLst/>
              </c:spPr>
            </c:marker>
            <c:bubble3D val="0"/>
            <c:extLst>
              <c:ext xmlns:c16="http://schemas.microsoft.com/office/drawing/2014/chart" uri="{C3380CC4-5D6E-409C-BE32-E72D297353CC}">
                <c16:uniqueId val="{00000006-2829-472F-B623-C93A7FF38976}"/>
              </c:ext>
            </c:extLst>
          </c:dPt>
          <c:dPt>
            <c:idx val="6"/>
            <c:marker>
              <c:symbol val="circle"/>
              <c:size val="17"/>
              <c:spPr>
                <a:solidFill>
                  <a:srgbClr val="FF0000"/>
                </a:solidFill>
                <a:ln>
                  <a:noFill/>
                </a:ln>
                <a:effectLst/>
              </c:spPr>
            </c:marker>
            <c:bubble3D val="0"/>
            <c:extLst>
              <c:ext xmlns:c16="http://schemas.microsoft.com/office/drawing/2014/chart" uri="{C3380CC4-5D6E-409C-BE32-E72D297353CC}">
                <c16:uniqueId val="{00000007-2829-472F-B623-C93A7FF38976}"/>
              </c:ext>
            </c:extLst>
          </c:dPt>
          <c:dPt>
            <c:idx val="7"/>
            <c:marker>
              <c:symbol val="circle"/>
              <c:size val="17"/>
              <c:spPr>
                <a:solidFill>
                  <a:srgbClr val="00B050"/>
                </a:solidFill>
                <a:ln>
                  <a:noFill/>
                </a:ln>
                <a:effectLst/>
              </c:spPr>
            </c:marker>
            <c:bubble3D val="0"/>
            <c:extLst>
              <c:ext xmlns:c16="http://schemas.microsoft.com/office/drawing/2014/chart" uri="{C3380CC4-5D6E-409C-BE32-E72D297353CC}">
                <c16:uniqueId val="{00000008-9C12-4772-95B7-12F4FDFF7622}"/>
              </c:ext>
            </c:extLst>
          </c:dPt>
          <c:dPt>
            <c:idx val="12"/>
            <c:marker>
              <c:symbol val="circle"/>
              <c:size val="17"/>
              <c:spPr>
                <a:solidFill>
                  <a:srgbClr val="00B050"/>
                </a:solidFill>
                <a:ln>
                  <a:noFill/>
                </a:ln>
                <a:effectLst/>
              </c:spPr>
            </c:marker>
            <c:bubble3D val="0"/>
            <c:extLst>
              <c:ext xmlns:c16="http://schemas.microsoft.com/office/drawing/2014/chart" uri="{C3380CC4-5D6E-409C-BE32-E72D297353CC}">
                <c16:uniqueId val="{00000008-2829-472F-B623-C93A7FF38976}"/>
              </c:ext>
            </c:extLst>
          </c:dPt>
          <c:dLbls>
            <c:dLbl>
              <c:idx val="0"/>
              <c:layout>
                <c:manualLayout>
                  <c:x val="-2.839023993711404E-2"/>
                  <c:y val="-4.0592264172249161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829-472F-B623-C93A7FF38976}"/>
                </c:ext>
              </c:extLst>
            </c:dLbl>
            <c:dLbl>
              <c:idx val="1"/>
              <c:layout>
                <c:manualLayout>
                  <c:x val="-2.9720616691430553E-2"/>
                  <c:y val="-1.23009810932849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829-472F-B623-C93A7FF38976}"/>
                </c:ext>
              </c:extLst>
            </c:dLbl>
            <c:dLbl>
              <c:idx val="2"/>
              <c:layout>
                <c:manualLayout>
                  <c:x val="-2.9720616691430529E-2"/>
                  <c:y val="-4.059226417224877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29-472F-B623-C93A7FF38976}"/>
                </c:ext>
              </c:extLst>
            </c:dLbl>
            <c:dLbl>
              <c:idx val="3"/>
              <c:layout>
                <c:manualLayout>
                  <c:x val="-2.9720616691430529E-2"/>
                  <c:y val="-4.059226417224877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829-472F-B623-C93A7FF38976}"/>
                </c:ext>
              </c:extLst>
            </c:dLbl>
            <c:dLbl>
              <c:idx val="4"/>
              <c:layout>
                <c:manualLayout>
                  <c:x val="-2.9720616691430578E-2"/>
                  <c:y val="-4.059226417224858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829-472F-B623-C93A7FF38976}"/>
                </c:ext>
              </c:extLst>
            </c:dLbl>
            <c:dLbl>
              <c:idx val="5"/>
              <c:layout>
                <c:manualLayout>
                  <c:x val="-2.7059863182797586E-2"/>
                  <c:y val="1.427056577374501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829-472F-B623-C93A7FF38976}"/>
                </c:ext>
              </c:extLst>
            </c:dLbl>
            <c:dLbl>
              <c:idx val="6"/>
              <c:layout>
                <c:manualLayout>
                  <c:x val="-2.6687357691589017E-2"/>
                  <c:y val="-4.059226417224953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829-472F-B623-C93A7FF38976}"/>
                </c:ext>
              </c:extLst>
            </c:dLbl>
            <c:dLbl>
              <c:idx val="12"/>
              <c:layout>
                <c:manualLayout>
                  <c:x val="-2.7059863182797537E-2"/>
                  <c:y val="-2.05427357693450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829-472F-B623-C93A7FF3897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Atual!$F$12:$T$12</c:f>
              <c:numCache>
                <c:formatCode>0%</c:formatCode>
                <c:ptCount val="15"/>
                <c:pt idx="0">
                  <c:v>0.7</c:v>
                </c:pt>
                <c:pt idx="3">
                  <c:v>0.75</c:v>
                </c:pt>
                <c:pt idx="4">
                  <c:v>0.8</c:v>
                </c:pt>
                <c:pt idx="5">
                  <c:v>0.9</c:v>
                </c:pt>
                <c:pt idx="6">
                  <c:v>0.95</c:v>
                </c:pt>
                <c:pt idx="7">
                  <c:v>0.98</c:v>
                </c:pt>
                <c:pt idx="8">
                  <c:v>0</c:v>
                </c:pt>
                <c:pt idx="9">
                  <c:v>1</c:v>
                </c:pt>
                <c:pt idx="10">
                  <c:v>0</c:v>
                </c:pt>
                <c:pt idx="11">
                  <c:v>1</c:v>
                </c:pt>
                <c:pt idx="12" formatCode="General">
                  <c:v>0</c:v>
                </c:pt>
                <c:pt idx="13" formatCode="General">
                  <c:v>0</c:v>
                </c:pt>
                <c:pt idx="14">
                  <c:v>0.7</c:v>
                </c:pt>
              </c:numCache>
            </c:numRef>
          </c:val>
          <c:smooth val="0"/>
          <c:extLst>
            <c:ext xmlns:c15="http://schemas.microsoft.com/office/drawing/2012/chart" uri="{02D57815-91ED-43cb-92C2-25804820EDAC}">
              <c15:filteredCategoryTitle>
                <c15:cat>
                  <c:strRef>
                    <c:extLst>
                      <c:ext uri="{02D57815-91ED-43cb-92C2-25804820EDAC}">
                        <c15:formulaRef>
                          <c15:sqref>Atual!$F$11:$T$11</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0-2829-472F-B623-C93A7FF38976}"/>
            </c:ext>
          </c:extLst>
        </c:ser>
        <c:dLbls>
          <c:dLblPos val="t"/>
          <c:showLegendKey val="0"/>
          <c:showVal val="1"/>
          <c:showCatName val="0"/>
          <c:showSerName val="0"/>
          <c:showPercent val="0"/>
          <c:showBubbleSize val="0"/>
        </c:dLbls>
        <c:marker val="1"/>
        <c:smooth val="0"/>
        <c:axId val="1540930208"/>
        <c:axId val="1540933952"/>
      </c:lineChart>
      <c:catAx>
        <c:axId val="15409302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540933952"/>
        <c:crosses val="autoZero"/>
        <c:auto val="1"/>
        <c:lblAlgn val="ctr"/>
        <c:lblOffset val="100"/>
        <c:noMultiLvlLbl val="0"/>
      </c:catAx>
      <c:valAx>
        <c:axId val="1540933952"/>
        <c:scaling>
          <c:orientation val="minMax"/>
        </c:scaling>
        <c:delete val="1"/>
        <c:axPos val="l"/>
        <c:numFmt formatCode="0%" sourceLinked="1"/>
        <c:majorTickMark val="none"/>
        <c:minorTickMark val="none"/>
        <c:tickLblPos val="nextTo"/>
        <c:crossAx val="1540930208"/>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Atual!$A$16:$E$16</c:f>
              <c:strCache>
                <c:ptCount val="5"/>
                <c:pt idx="0">
                  <c:v>Dra. Ivana Andrade</c:v>
                </c:pt>
                <c:pt idx="1">
                  <c:v>IE13</c:v>
                </c:pt>
                <c:pt idx="2">
                  <c:v>Desenvolver o setor de fiscalização nos âmbitos estrutural e de informática.</c:v>
                </c:pt>
                <c:pt idx="4">
                  <c:v>Em desenvolvimento</c:v>
                </c:pt>
              </c:strCache>
            </c:strRef>
          </c:tx>
          <c:spPr>
            <a:ln w="31750" cap="rnd">
              <a:solidFill>
                <a:schemeClr val="accent1"/>
              </a:solidFill>
              <a:round/>
            </a:ln>
            <a:effectLst/>
          </c:spPr>
          <c:marker>
            <c:symbol val="circle"/>
            <c:size val="17"/>
            <c:spPr>
              <a:solidFill>
                <a:srgbClr val="FF0000"/>
              </a:solidFill>
              <a:ln>
                <a:noFill/>
              </a:ln>
              <a:effectLst/>
            </c:spPr>
          </c:marker>
          <c:dLbls>
            <c:dLbl>
              <c:idx val="0"/>
              <c:layout>
                <c:manualLayout>
                  <c:x val="-2.6716982066015259E-2"/>
                  <c:y val="8.474576271186518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BC-481C-9D6D-4CEEC029E93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Atual!$F$16:$T$16</c:f>
              <c:numCache>
                <c:formatCode>0%</c:formatCode>
                <c:ptCount val="15"/>
                <c:pt idx="0">
                  <c:v>0</c:v>
                </c:pt>
                <c:pt idx="3">
                  <c:v>0</c:v>
                </c:pt>
                <c:pt idx="4">
                  <c:v>0</c:v>
                </c:pt>
                <c:pt idx="5">
                  <c:v>0</c:v>
                </c:pt>
                <c:pt idx="6">
                  <c:v>0</c:v>
                </c:pt>
                <c:pt idx="7">
                  <c:v>0</c:v>
                </c:pt>
                <c:pt idx="8">
                  <c:v>0</c:v>
                </c:pt>
                <c:pt idx="9">
                  <c:v>0</c:v>
                </c:pt>
                <c:pt idx="10">
                  <c:v>0</c:v>
                </c:pt>
                <c:pt idx="11">
                  <c:v>0</c:v>
                </c:pt>
                <c:pt idx="12" formatCode="General">
                  <c:v>0</c:v>
                </c:pt>
                <c:pt idx="13" formatCode="General">
                  <c:v>0</c:v>
                </c:pt>
                <c:pt idx="14">
                  <c:v>0</c:v>
                </c:pt>
              </c:numCache>
            </c:numRef>
          </c:val>
          <c:smooth val="0"/>
          <c:extLst>
            <c:ext xmlns:c15="http://schemas.microsoft.com/office/drawing/2012/chart" uri="{02D57815-91ED-43cb-92C2-25804820EDAC}">
              <c15:filteredCategoryTitle>
                <c15:cat>
                  <c:strRef>
                    <c:extLst>
                      <c:ext uri="{02D57815-91ED-43cb-92C2-25804820EDAC}">
                        <c15:formulaRef>
                          <c15:sqref>Atual!$F$15:$T$15</c15:sqref>
                        </c15:formulaRef>
                      </c:ext>
                    </c:extLst>
                    <c:strCache>
                      <c:ptCount val="15"/>
                      <c:pt idx="0">
                        <c:v>JAN</c:v>
                      </c:pt>
                      <c:pt idx="3">
                        <c:v>FEV</c:v>
                      </c:pt>
                      <c:pt idx="4">
                        <c:v>MAR</c:v>
                      </c:pt>
                      <c:pt idx="5">
                        <c:v>ABR</c:v>
                      </c:pt>
                      <c:pt idx="6">
                        <c:v>MAI</c:v>
                      </c:pt>
                      <c:pt idx="7">
                        <c:v>JUN</c:v>
                      </c:pt>
                      <c:pt idx="8">
                        <c:v>JUL</c:v>
                      </c:pt>
                      <c:pt idx="9">
                        <c:v>AGO</c:v>
                      </c:pt>
                      <c:pt idx="10">
                        <c:v>SET</c:v>
                      </c:pt>
                      <c:pt idx="11">
                        <c:v>OUT</c:v>
                      </c:pt>
                      <c:pt idx="12">
                        <c:v>NOV</c:v>
                      </c:pt>
                      <c:pt idx="13">
                        <c:v>DEZ</c:v>
                      </c:pt>
                      <c:pt idx="14">
                        <c:v>% de desempenho</c:v>
                      </c:pt>
                    </c:strCache>
                  </c:strRef>
                </c15:cat>
              </c15:filteredCategoryTitle>
            </c:ext>
            <c:ext xmlns:c16="http://schemas.microsoft.com/office/drawing/2014/chart" uri="{C3380CC4-5D6E-409C-BE32-E72D297353CC}">
              <c16:uniqueId val="{00000000-12BC-481C-9D6D-4CEEC029E939}"/>
            </c:ext>
          </c:extLst>
        </c:ser>
        <c:dLbls>
          <c:dLblPos val="ctr"/>
          <c:showLegendKey val="0"/>
          <c:showVal val="1"/>
          <c:showCatName val="0"/>
          <c:showSerName val="0"/>
          <c:showPercent val="0"/>
          <c:showBubbleSize val="0"/>
        </c:dLbls>
        <c:marker val="1"/>
        <c:smooth val="0"/>
        <c:axId val="1481637264"/>
        <c:axId val="1481649744"/>
      </c:lineChart>
      <c:catAx>
        <c:axId val="14816372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481649744"/>
        <c:crosses val="autoZero"/>
        <c:auto val="1"/>
        <c:lblAlgn val="ctr"/>
        <c:lblOffset val="100"/>
        <c:noMultiLvlLbl val="0"/>
      </c:catAx>
      <c:valAx>
        <c:axId val="1481649744"/>
        <c:scaling>
          <c:orientation val="minMax"/>
        </c:scaling>
        <c:delete val="1"/>
        <c:axPos val="l"/>
        <c:numFmt formatCode="0%" sourceLinked="1"/>
        <c:majorTickMark val="none"/>
        <c:minorTickMark val="none"/>
        <c:tickLblPos val="nextTo"/>
        <c:crossAx val="1481637264"/>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24</xdr:col>
      <xdr:colOff>834</xdr:colOff>
      <xdr:row>2</xdr:row>
      <xdr:rowOff>0</xdr:rowOff>
    </xdr:from>
    <xdr:to>
      <xdr:col>38</xdr:col>
      <xdr:colOff>576513</xdr:colOff>
      <xdr:row>3</xdr:row>
      <xdr:rowOff>0</xdr:rowOff>
    </xdr:to>
    <xdr:graphicFrame macro="">
      <xdr:nvGraphicFramePr>
        <xdr:cNvPr id="4" name="Gráfico 3">
          <a:extLst>
            <a:ext uri="{FF2B5EF4-FFF2-40B4-BE49-F238E27FC236}">
              <a16:creationId xmlns:a16="http://schemas.microsoft.com/office/drawing/2014/main" id="{00000000-0008-0000-0E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19050</xdr:colOff>
      <xdr:row>3</xdr:row>
      <xdr:rowOff>0</xdr:rowOff>
    </xdr:from>
    <xdr:to>
      <xdr:col>38</xdr:col>
      <xdr:colOff>589046</xdr:colOff>
      <xdr:row>4</xdr:row>
      <xdr:rowOff>0</xdr:rowOff>
    </xdr:to>
    <xdr:graphicFrame macro="">
      <xdr:nvGraphicFramePr>
        <xdr:cNvPr id="6" name="Gráfico 5">
          <a:extLst>
            <a:ext uri="{FF2B5EF4-FFF2-40B4-BE49-F238E27FC236}">
              <a16:creationId xmlns:a16="http://schemas.microsoft.com/office/drawing/2014/main" id="{00000000-0008-0000-0E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5140</xdr:colOff>
      <xdr:row>4</xdr:row>
      <xdr:rowOff>0</xdr:rowOff>
    </xdr:from>
    <xdr:to>
      <xdr:col>39</xdr:col>
      <xdr:colOff>65314</xdr:colOff>
      <xdr:row>5</xdr:row>
      <xdr:rowOff>0</xdr:rowOff>
    </xdr:to>
    <xdr:graphicFrame macro="">
      <xdr:nvGraphicFramePr>
        <xdr:cNvPr id="7" name="Gráfico 6">
          <a:extLst>
            <a:ext uri="{FF2B5EF4-FFF2-40B4-BE49-F238E27FC236}">
              <a16:creationId xmlns:a16="http://schemas.microsoft.com/office/drawing/2014/main" id="{00000000-0008-0000-0E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5290</xdr:colOff>
      <xdr:row>5</xdr:row>
      <xdr:rowOff>0</xdr:rowOff>
    </xdr:from>
    <xdr:to>
      <xdr:col>38</xdr:col>
      <xdr:colOff>589046</xdr:colOff>
      <xdr:row>6</xdr:row>
      <xdr:rowOff>0</xdr:rowOff>
    </xdr:to>
    <xdr:graphicFrame macro="">
      <xdr:nvGraphicFramePr>
        <xdr:cNvPr id="8" name="Gráfico 7">
          <a:extLst>
            <a:ext uri="{FF2B5EF4-FFF2-40B4-BE49-F238E27FC236}">
              <a16:creationId xmlns:a16="http://schemas.microsoft.com/office/drawing/2014/main" id="{00000000-0008-0000-0E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10584</xdr:colOff>
      <xdr:row>6</xdr:row>
      <xdr:rowOff>0</xdr:rowOff>
    </xdr:from>
    <xdr:to>
      <xdr:col>38</xdr:col>
      <xdr:colOff>589046</xdr:colOff>
      <xdr:row>7</xdr:row>
      <xdr:rowOff>0</xdr:rowOff>
    </xdr:to>
    <xdr:graphicFrame macro="">
      <xdr:nvGraphicFramePr>
        <xdr:cNvPr id="9" name="Gráfico 8">
          <a:extLst>
            <a:ext uri="{FF2B5EF4-FFF2-40B4-BE49-F238E27FC236}">
              <a16:creationId xmlns:a16="http://schemas.microsoft.com/office/drawing/2014/main" id="{00000000-0008-0000-0E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38271</xdr:colOff>
      <xdr:row>7</xdr:row>
      <xdr:rowOff>0</xdr:rowOff>
    </xdr:from>
    <xdr:to>
      <xdr:col>51</xdr:col>
      <xdr:colOff>420636</xdr:colOff>
      <xdr:row>10</xdr:row>
      <xdr:rowOff>28396</xdr:rowOff>
    </xdr:to>
    <xdr:graphicFrame macro="">
      <xdr:nvGraphicFramePr>
        <xdr:cNvPr id="10" name="Gráfico 9">
          <a:extLst>
            <a:ext uri="{FF2B5EF4-FFF2-40B4-BE49-F238E27FC236}">
              <a16:creationId xmlns:a16="http://schemas.microsoft.com/office/drawing/2014/main" id="{00000000-0008-0000-0E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10582</xdr:colOff>
      <xdr:row>26</xdr:row>
      <xdr:rowOff>14817</xdr:rowOff>
    </xdr:from>
    <xdr:to>
      <xdr:col>38</xdr:col>
      <xdr:colOff>576513</xdr:colOff>
      <xdr:row>29</xdr:row>
      <xdr:rowOff>254000</xdr:rowOff>
    </xdr:to>
    <xdr:graphicFrame macro="">
      <xdr:nvGraphicFramePr>
        <xdr:cNvPr id="11" name="Gráfico 10">
          <a:extLst>
            <a:ext uri="{FF2B5EF4-FFF2-40B4-BE49-F238E27FC236}">
              <a16:creationId xmlns:a16="http://schemas.microsoft.com/office/drawing/2014/main" id="{00000000-0008-0000-0E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21166</xdr:colOff>
      <xdr:row>10</xdr:row>
      <xdr:rowOff>4233</xdr:rowOff>
    </xdr:from>
    <xdr:to>
      <xdr:col>38</xdr:col>
      <xdr:colOff>601578</xdr:colOff>
      <xdr:row>14</xdr:row>
      <xdr:rowOff>10584</xdr:rowOff>
    </xdr:to>
    <xdr:graphicFrame macro="">
      <xdr:nvGraphicFramePr>
        <xdr:cNvPr id="12" name="Gráfico 11">
          <a:extLst>
            <a:ext uri="{FF2B5EF4-FFF2-40B4-BE49-F238E27FC236}">
              <a16:creationId xmlns:a16="http://schemas.microsoft.com/office/drawing/2014/main" id="{00000000-0008-0000-0E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21166</xdr:colOff>
      <xdr:row>14</xdr:row>
      <xdr:rowOff>14818</xdr:rowOff>
    </xdr:from>
    <xdr:to>
      <xdr:col>38</xdr:col>
      <xdr:colOff>601578</xdr:colOff>
      <xdr:row>17</xdr:row>
      <xdr:rowOff>211668</xdr:rowOff>
    </xdr:to>
    <xdr:graphicFrame macro="">
      <xdr:nvGraphicFramePr>
        <xdr:cNvPr id="13" name="Gráfico 12">
          <a:extLst>
            <a:ext uri="{FF2B5EF4-FFF2-40B4-BE49-F238E27FC236}">
              <a16:creationId xmlns:a16="http://schemas.microsoft.com/office/drawing/2014/main" id="{00000000-0008-0000-0E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10584</xdr:colOff>
      <xdr:row>18</xdr:row>
      <xdr:rowOff>891</xdr:rowOff>
    </xdr:from>
    <xdr:to>
      <xdr:col>38</xdr:col>
      <xdr:colOff>601578</xdr:colOff>
      <xdr:row>22</xdr:row>
      <xdr:rowOff>0</xdr:rowOff>
    </xdr:to>
    <xdr:graphicFrame macro="">
      <xdr:nvGraphicFramePr>
        <xdr:cNvPr id="14" name="Gráfico 13">
          <a:extLst>
            <a:ext uri="{FF2B5EF4-FFF2-40B4-BE49-F238E27FC236}">
              <a16:creationId xmlns:a16="http://schemas.microsoft.com/office/drawing/2014/main" id="{00000000-0008-0000-0E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22</xdr:row>
      <xdr:rowOff>890</xdr:rowOff>
    </xdr:from>
    <xdr:to>
      <xdr:col>38</xdr:col>
      <xdr:colOff>601577</xdr:colOff>
      <xdr:row>26</xdr:row>
      <xdr:rowOff>0</xdr:rowOff>
    </xdr:to>
    <xdr:graphicFrame macro="">
      <xdr:nvGraphicFramePr>
        <xdr:cNvPr id="15" name="Gráfico 14">
          <a:extLst>
            <a:ext uri="{FF2B5EF4-FFF2-40B4-BE49-F238E27FC236}">
              <a16:creationId xmlns:a16="http://schemas.microsoft.com/office/drawing/2014/main" id="{00000000-0008-0000-0E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24</xdr:col>
      <xdr:colOff>31749</xdr:colOff>
      <xdr:row>243</xdr:row>
      <xdr:rowOff>289983</xdr:rowOff>
    </xdr:from>
    <xdr:to>
      <xdr:col>36</xdr:col>
      <xdr:colOff>275166</xdr:colOff>
      <xdr:row>248</xdr:row>
      <xdr:rowOff>0</xdr:rowOff>
    </xdr:to>
    <xdr:graphicFrame macro="">
      <xdr:nvGraphicFramePr>
        <xdr:cNvPr id="16" name="Gráfico 15">
          <a:extLst>
            <a:ext uri="{FF2B5EF4-FFF2-40B4-BE49-F238E27FC236}">
              <a16:creationId xmlns:a16="http://schemas.microsoft.com/office/drawing/2014/main" id="{00000000-0008-0000-0E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24</xdr:col>
      <xdr:colOff>21165</xdr:colOff>
      <xdr:row>46</xdr:row>
      <xdr:rowOff>4234</xdr:rowOff>
    </xdr:from>
    <xdr:to>
      <xdr:col>38</xdr:col>
      <xdr:colOff>576512</xdr:colOff>
      <xdr:row>50</xdr:row>
      <xdr:rowOff>0</xdr:rowOff>
    </xdr:to>
    <xdr:graphicFrame macro="">
      <xdr:nvGraphicFramePr>
        <xdr:cNvPr id="17" name="Gráfico 16">
          <a:extLst>
            <a:ext uri="{FF2B5EF4-FFF2-40B4-BE49-F238E27FC236}">
              <a16:creationId xmlns:a16="http://schemas.microsoft.com/office/drawing/2014/main" id="{00000000-0008-0000-0E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6125</xdr:colOff>
      <xdr:row>30</xdr:row>
      <xdr:rowOff>14816</xdr:rowOff>
    </xdr:from>
    <xdr:to>
      <xdr:col>38</xdr:col>
      <xdr:colOff>576513</xdr:colOff>
      <xdr:row>33</xdr:row>
      <xdr:rowOff>243417</xdr:rowOff>
    </xdr:to>
    <xdr:graphicFrame macro="">
      <xdr:nvGraphicFramePr>
        <xdr:cNvPr id="18" name="Gráfico 17">
          <a:extLst>
            <a:ext uri="{FF2B5EF4-FFF2-40B4-BE49-F238E27FC236}">
              <a16:creationId xmlns:a16="http://schemas.microsoft.com/office/drawing/2014/main" id="{00000000-0008-0000-0E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24</xdr:col>
      <xdr:colOff>1</xdr:colOff>
      <xdr:row>41</xdr:row>
      <xdr:rowOff>211667</xdr:rowOff>
    </xdr:from>
    <xdr:to>
      <xdr:col>39</xdr:col>
      <xdr:colOff>0</xdr:colOff>
      <xdr:row>46</xdr:row>
      <xdr:rowOff>0</xdr:rowOff>
    </xdr:to>
    <xdr:graphicFrame macro="">
      <xdr:nvGraphicFramePr>
        <xdr:cNvPr id="19" name="Gráfico 18">
          <a:extLst>
            <a:ext uri="{FF2B5EF4-FFF2-40B4-BE49-F238E27FC236}">
              <a16:creationId xmlns:a16="http://schemas.microsoft.com/office/drawing/2014/main" id="{00000000-0008-0000-0E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24</xdr:col>
      <xdr:colOff>0</xdr:colOff>
      <xdr:row>38</xdr:row>
      <xdr:rowOff>25400</xdr:rowOff>
    </xdr:from>
    <xdr:to>
      <xdr:col>38</xdr:col>
      <xdr:colOff>601577</xdr:colOff>
      <xdr:row>41</xdr:row>
      <xdr:rowOff>211668</xdr:rowOff>
    </xdr:to>
    <xdr:graphicFrame macro="">
      <xdr:nvGraphicFramePr>
        <xdr:cNvPr id="20" name="Gráfico 19">
          <a:extLst>
            <a:ext uri="{FF2B5EF4-FFF2-40B4-BE49-F238E27FC236}">
              <a16:creationId xmlns:a16="http://schemas.microsoft.com/office/drawing/2014/main" id="{00000000-0008-0000-0E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24</xdr:col>
      <xdr:colOff>10583</xdr:colOff>
      <xdr:row>33</xdr:row>
      <xdr:rowOff>254000</xdr:rowOff>
    </xdr:from>
    <xdr:to>
      <xdr:col>38</xdr:col>
      <xdr:colOff>576513</xdr:colOff>
      <xdr:row>37</xdr:row>
      <xdr:rowOff>190501</xdr:rowOff>
    </xdr:to>
    <xdr:graphicFrame macro="">
      <xdr:nvGraphicFramePr>
        <xdr:cNvPr id="21" name="Gráfico 20">
          <a:extLst>
            <a:ext uri="{FF2B5EF4-FFF2-40B4-BE49-F238E27FC236}">
              <a16:creationId xmlns:a16="http://schemas.microsoft.com/office/drawing/2014/main" id="{00000000-0008-0000-0E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24</xdr:col>
      <xdr:colOff>6125</xdr:colOff>
      <xdr:row>60</xdr:row>
      <xdr:rowOff>4233</xdr:rowOff>
    </xdr:from>
    <xdr:to>
      <xdr:col>38</xdr:col>
      <xdr:colOff>601578</xdr:colOff>
      <xdr:row>63</xdr:row>
      <xdr:rowOff>211667</xdr:rowOff>
    </xdr:to>
    <xdr:graphicFrame macro="">
      <xdr:nvGraphicFramePr>
        <xdr:cNvPr id="25" name="Gráfico 24">
          <a:extLst>
            <a:ext uri="{FF2B5EF4-FFF2-40B4-BE49-F238E27FC236}">
              <a16:creationId xmlns:a16="http://schemas.microsoft.com/office/drawing/2014/main" id="{00000000-0008-0000-0E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24</xdr:col>
      <xdr:colOff>10584</xdr:colOff>
      <xdr:row>64</xdr:row>
      <xdr:rowOff>891</xdr:rowOff>
    </xdr:from>
    <xdr:to>
      <xdr:col>38</xdr:col>
      <xdr:colOff>589046</xdr:colOff>
      <xdr:row>67</xdr:row>
      <xdr:rowOff>243416</xdr:rowOff>
    </xdr:to>
    <xdr:graphicFrame macro="">
      <xdr:nvGraphicFramePr>
        <xdr:cNvPr id="26" name="Gráfico 25">
          <a:extLst>
            <a:ext uri="{FF2B5EF4-FFF2-40B4-BE49-F238E27FC236}">
              <a16:creationId xmlns:a16="http://schemas.microsoft.com/office/drawing/2014/main" id="{00000000-0008-0000-0E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24</xdr:col>
      <xdr:colOff>21167</xdr:colOff>
      <xdr:row>240</xdr:row>
      <xdr:rowOff>4233</xdr:rowOff>
    </xdr:from>
    <xdr:to>
      <xdr:col>36</xdr:col>
      <xdr:colOff>285750</xdr:colOff>
      <xdr:row>243</xdr:row>
      <xdr:rowOff>264583</xdr:rowOff>
    </xdr:to>
    <xdr:graphicFrame macro="">
      <xdr:nvGraphicFramePr>
        <xdr:cNvPr id="27" name="Gráfico 26">
          <a:extLst>
            <a:ext uri="{FF2B5EF4-FFF2-40B4-BE49-F238E27FC236}">
              <a16:creationId xmlns:a16="http://schemas.microsoft.com/office/drawing/2014/main" id="{00000000-0008-0000-0E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24</xdr:col>
      <xdr:colOff>1</xdr:colOff>
      <xdr:row>67</xdr:row>
      <xdr:rowOff>247650</xdr:rowOff>
    </xdr:from>
    <xdr:to>
      <xdr:col>39</xdr:col>
      <xdr:colOff>0</xdr:colOff>
      <xdr:row>72</xdr:row>
      <xdr:rowOff>0</xdr:rowOff>
    </xdr:to>
    <xdr:graphicFrame macro="">
      <xdr:nvGraphicFramePr>
        <xdr:cNvPr id="28" name="Gráfico 27">
          <a:extLst>
            <a:ext uri="{FF2B5EF4-FFF2-40B4-BE49-F238E27FC236}">
              <a16:creationId xmlns:a16="http://schemas.microsoft.com/office/drawing/2014/main" id="{00000000-0008-0000-0E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24</xdr:col>
      <xdr:colOff>19049</xdr:colOff>
      <xdr:row>72</xdr:row>
      <xdr:rowOff>19050</xdr:rowOff>
    </xdr:from>
    <xdr:to>
      <xdr:col>38</xdr:col>
      <xdr:colOff>614110</xdr:colOff>
      <xdr:row>75</xdr:row>
      <xdr:rowOff>228600</xdr:rowOff>
    </xdr:to>
    <xdr:graphicFrame macro="">
      <xdr:nvGraphicFramePr>
        <xdr:cNvPr id="3" name="Gráfico 2">
          <a:extLst>
            <a:ext uri="{FF2B5EF4-FFF2-40B4-BE49-F238E27FC236}">
              <a16:creationId xmlns:a16="http://schemas.microsoft.com/office/drawing/2014/main" id="{00000000-0008-0000-0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24</xdr:col>
      <xdr:colOff>25067</xdr:colOff>
      <xdr:row>112</xdr:row>
      <xdr:rowOff>50129</xdr:rowOff>
    </xdr:from>
    <xdr:to>
      <xdr:col>38</xdr:col>
      <xdr:colOff>589047</xdr:colOff>
      <xdr:row>113</xdr:row>
      <xdr:rowOff>1353552</xdr:rowOff>
    </xdr:to>
    <xdr:graphicFrame macro="">
      <xdr:nvGraphicFramePr>
        <xdr:cNvPr id="5" name="Gráfico 4">
          <a:extLst>
            <a:ext uri="{FF2B5EF4-FFF2-40B4-BE49-F238E27FC236}">
              <a16:creationId xmlns:a16="http://schemas.microsoft.com/office/drawing/2014/main" id="{00000000-0008-0000-0E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24</xdr:col>
      <xdr:colOff>7520</xdr:colOff>
      <xdr:row>75</xdr:row>
      <xdr:rowOff>245144</xdr:rowOff>
    </xdr:from>
    <xdr:to>
      <xdr:col>38</xdr:col>
      <xdr:colOff>589046</xdr:colOff>
      <xdr:row>79</xdr:row>
      <xdr:rowOff>225593</xdr:rowOff>
    </xdr:to>
    <xdr:graphicFrame macro="">
      <xdr:nvGraphicFramePr>
        <xdr:cNvPr id="29" name="Gráfico 28">
          <a:extLst>
            <a:ext uri="{FF2B5EF4-FFF2-40B4-BE49-F238E27FC236}">
              <a16:creationId xmlns:a16="http://schemas.microsoft.com/office/drawing/2014/main" id="{00000000-0008-0000-0E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24</xdr:col>
      <xdr:colOff>20052</xdr:colOff>
      <xdr:row>80</xdr:row>
      <xdr:rowOff>32084</xdr:rowOff>
    </xdr:from>
    <xdr:to>
      <xdr:col>38</xdr:col>
      <xdr:colOff>589046</xdr:colOff>
      <xdr:row>84</xdr:row>
      <xdr:rowOff>37598</xdr:rowOff>
    </xdr:to>
    <xdr:graphicFrame macro="">
      <xdr:nvGraphicFramePr>
        <xdr:cNvPr id="30" name="Gráfico 29">
          <a:extLst>
            <a:ext uri="{FF2B5EF4-FFF2-40B4-BE49-F238E27FC236}">
              <a16:creationId xmlns:a16="http://schemas.microsoft.com/office/drawing/2014/main" id="{00000000-0008-0000-0E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24</xdr:col>
      <xdr:colOff>32585</xdr:colOff>
      <xdr:row>84</xdr:row>
      <xdr:rowOff>19552</xdr:rowOff>
    </xdr:from>
    <xdr:to>
      <xdr:col>38</xdr:col>
      <xdr:colOff>601578</xdr:colOff>
      <xdr:row>88</xdr:row>
      <xdr:rowOff>12534</xdr:rowOff>
    </xdr:to>
    <xdr:graphicFrame macro="">
      <xdr:nvGraphicFramePr>
        <xdr:cNvPr id="31" name="Gráfico 30">
          <a:extLst>
            <a:ext uri="{FF2B5EF4-FFF2-40B4-BE49-F238E27FC236}">
              <a16:creationId xmlns:a16="http://schemas.microsoft.com/office/drawing/2014/main" id="{00000000-0008-0000-0E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24</xdr:col>
      <xdr:colOff>25067</xdr:colOff>
      <xdr:row>183</xdr:row>
      <xdr:rowOff>195013</xdr:rowOff>
    </xdr:from>
    <xdr:to>
      <xdr:col>39</xdr:col>
      <xdr:colOff>12533</xdr:colOff>
      <xdr:row>188</xdr:row>
      <xdr:rowOff>0</xdr:rowOff>
    </xdr:to>
    <xdr:graphicFrame macro="">
      <xdr:nvGraphicFramePr>
        <xdr:cNvPr id="33" name="Gráfico 32">
          <a:extLst>
            <a:ext uri="{FF2B5EF4-FFF2-40B4-BE49-F238E27FC236}">
              <a16:creationId xmlns:a16="http://schemas.microsoft.com/office/drawing/2014/main" id="{00000000-0008-0000-0E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24</xdr:col>
      <xdr:colOff>0</xdr:colOff>
      <xdr:row>123</xdr:row>
      <xdr:rowOff>239485</xdr:rowOff>
    </xdr:from>
    <xdr:to>
      <xdr:col>39</xdr:col>
      <xdr:colOff>1949</xdr:colOff>
      <xdr:row>127</xdr:row>
      <xdr:rowOff>272142</xdr:rowOff>
    </xdr:to>
    <xdr:graphicFrame macro="">
      <xdr:nvGraphicFramePr>
        <xdr:cNvPr id="32" name="Gráfico 31">
          <a:extLst>
            <a:ext uri="{FF2B5EF4-FFF2-40B4-BE49-F238E27FC236}">
              <a16:creationId xmlns:a16="http://schemas.microsoft.com/office/drawing/2014/main" id="{0C660D02-36E7-4639-8B2E-8237D11EE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24</xdr:col>
      <xdr:colOff>0</xdr:colOff>
      <xdr:row>0</xdr:row>
      <xdr:rowOff>0</xdr:rowOff>
    </xdr:from>
    <xdr:to>
      <xdr:col>38</xdr:col>
      <xdr:colOff>533400</xdr:colOff>
      <xdr:row>2</xdr:row>
      <xdr:rowOff>0</xdr:rowOff>
    </xdr:to>
    <xdr:graphicFrame macro="">
      <xdr:nvGraphicFramePr>
        <xdr:cNvPr id="2" name="Gráfico 1">
          <a:extLst>
            <a:ext uri="{FF2B5EF4-FFF2-40B4-BE49-F238E27FC236}">
              <a16:creationId xmlns:a16="http://schemas.microsoft.com/office/drawing/2014/main" id="{8D9AF596-DA8A-9AC1-C075-5B2989FB5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24</xdr:col>
      <xdr:colOff>74705</xdr:colOff>
      <xdr:row>204</xdr:row>
      <xdr:rowOff>2988</xdr:rowOff>
    </xdr:from>
    <xdr:to>
      <xdr:col>47</xdr:col>
      <xdr:colOff>134470</xdr:colOff>
      <xdr:row>208</xdr:row>
      <xdr:rowOff>119529</xdr:rowOff>
    </xdr:to>
    <xdr:graphicFrame macro="">
      <xdr:nvGraphicFramePr>
        <xdr:cNvPr id="22" name="Gráfico 21">
          <a:extLst>
            <a:ext uri="{FF2B5EF4-FFF2-40B4-BE49-F238E27FC236}">
              <a16:creationId xmlns:a16="http://schemas.microsoft.com/office/drawing/2014/main" id="{26C98529-3FF4-B60F-0142-3F3C9E9F6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280737</xdr:colOff>
      <xdr:row>3</xdr:row>
      <xdr:rowOff>20052</xdr:rowOff>
    </xdr:from>
    <xdr:to>
      <xdr:col>44</xdr:col>
      <xdr:colOff>60158</xdr:colOff>
      <xdr:row>80</xdr:row>
      <xdr:rowOff>137455</xdr:rowOff>
    </xdr:to>
    <xdr:pic>
      <xdr:nvPicPr>
        <xdr:cNvPr id="2" name="Imagem 1">
          <a:extLst>
            <a:ext uri="{FF2B5EF4-FFF2-40B4-BE49-F238E27FC236}">
              <a16:creationId xmlns:a16="http://schemas.microsoft.com/office/drawing/2014/main" id="{A60DC8B8-BB09-D7F4-4E72-63FCF7CB922E}"/>
            </a:ext>
          </a:extLst>
        </xdr:cNvPr>
        <xdr:cNvPicPr>
          <a:picLocks noChangeAspect="1"/>
        </xdr:cNvPicPr>
      </xdr:nvPicPr>
      <xdr:blipFill rotWithShape="1">
        <a:blip xmlns:r="http://schemas.openxmlformats.org/officeDocument/2006/relationships" r:embed="rId1"/>
        <a:srcRect l="4689" t="15803" r="21079" b="12093"/>
        <a:stretch/>
      </xdr:blipFill>
      <xdr:spPr>
        <a:xfrm>
          <a:off x="882316" y="561473"/>
          <a:ext cx="25647316" cy="1401387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uardo Lessa" refreshedDate="44953.455466435182" createdVersion="8" refreshedVersion="8" minRefreshableVersion="3" recordCount="247" xr:uid="{9151C6E4-9E2E-449A-9194-541B5B9FB345}">
  <cacheSource type="worksheet">
    <worksheetSource ref="A1:X248" sheet="Atual"/>
  </cacheSource>
  <cacheFields count="23">
    <cacheField name="Líder" numFmtId="0">
      <sharedItems containsBlank="1" count="27">
        <s v="Dr. Rogério June"/>
        <s v="Dr. Danilo Barbosa"/>
        <s v="Dr. Eduardo Lessa"/>
        <s v="Dra. Fabyana Andrade"/>
        <s v="Dra. Ana Célia"/>
        <s v="Ações Propostas"/>
        <m/>
        <s v="Líder"/>
        <s v="Dra. Ivana Andrade"/>
        <s v="Dra. Ana Paula Ochoa"/>
        <s v="Dr. Fred Feitosa"/>
        <s v="Sr. Angelo Giuseppe"/>
        <s v="Dr. Luis Victor"/>
        <s v="Dr. Gidelson Gabriel"/>
        <s v="Sra. Susane Macedo"/>
        <s v="Dra. Suzana Costa"/>
        <s v="Dr. Marcos Antônio"/>
        <s v="Dra. Hélia Sibely"/>
        <s v="Dr. Deiglison Santana"/>
        <s v="Dr. Eduardo Quintas"/>
        <s v="Dra. Marcela Torres"/>
        <s v="Sra. Roseli Oliveira"/>
        <s v="Dr. Synesio Miranda"/>
        <s v="Dra. Ana Caroline Soares"/>
        <s v="Dra. Kátia Sales"/>
        <s v="Dra.Marcela Torres"/>
        <s v="Sra. Ediluci"/>
      </sharedItems>
    </cacheField>
    <cacheField name="Iniciativa Estratégica" numFmtId="0">
      <sharedItems containsBlank="1"/>
    </cacheField>
    <cacheField name="Iniciativa Estratégica2" numFmtId="0">
      <sharedItems containsBlank="1"/>
    </cacheField>
    <cacheField name="Ação Estratégica" numFmtId="0">
      <sharedItems containsBlank="1" longText="1"/>
    </cacheField>
    <cacheField name="PAD" numFmtId="0">
      <sharedItems containsBlank="1"/>
    </cacheField>
    <cacheField name="Status" numFmtId="0">
      <sharedItems containsBlank="1" count="4">
        <s v="Em desenvolvimento"/>
        <s v="Alcançado"/>
        <m/>
        <s v="Status"/>
      </sharedItems>
    </cacheField>
    <cacheField name="JAN" numFmtId="0">
      <sharedItems containsBlank="1" containsMixedTypes="1" containsNumber="1" minValue="0" maxValue="1"/>
    </cacheField>
    <cacheField name="FEV" numFmtId="0">
      <sharedItems containsBlank="1" containsMixedTypes="1" containsNumber="1" minValue="0" maxValue="1"/>
    </cacheField>
    <cacheField name="MAR" numFmtId="0">
      <sharedItems containsBlank="1" containsMixedTypes="1" containsNumber="1" minValue="0" maxValue="1"/>
    </cacheField>
    <cacheField name="ABR" numFmtId="0">
      <sharedItems containsBlank="1" containsMixedTypes="1" containsNumber="1" minValue="0" maxValue="1"/>
    </cacheField>
    <cacheField name="MAI" numFmtId="0">
      <sharedItems containsBlank="1" containsMixedTypes="1" containsNumber="1" minValue="0" maxValue="1"/>
    </cacheField>
    <cacheField name="JUN" numFmtId="0">
      <sharedItems containsBlank="1" containsMixedTypes="1" containsNumber="1" minValue="0" maxValue="1"/>
    </cacheField>
    <cacheField name="JUL" numFmtId="0">
      <sharedItems containsBlank="1" containsMixedTypes="1" containsNumber="1" minValue="0" maxValue="1"/>
    </cacheField>
    <cacheField name="AGO" numFmtId="0">
      <sharedItems containsBlank="1" containsMixedTypes="1" containsNumber="1" minValue="0" maxValue="1"/>
    </cacheField>
    <cacheField name="SET" numFmtId="0">
      <sharedItems containsBlank="1" containsMixedTypes="1" containsNumber="1" containsInteger="1" minValue="0" maxValue="1"/>
    </cacheField>
    <cacheField name="OUT" numFmtId="0">
      <sharedItems containsBlank="1" containsMixedTypes="1" containsNumber="1" minValue="0" maxValue="1600000"/>
    </cacheField>
    <cacheField name="NOV" numFmtId="0">
      <sharedItems containsBlank="1"/>
    </cacheField>
    <cacheField name="DEZ" numFmtId="0">
      <sharedItems containsBlank="1"/>
    </cacheField>
    <cacheField name="% de desempenho" numFmtId="0">
      <sharedItems containsBlank="1" containsMixedTypes="1" containsNumber="1" minValue="0" maxValue="924016.34"/>
    </cacheField>
    <cacheField name="Ações Propostas" numFmtId="0">
      <sharedItems containsBlank="1"/>
    </cacheField>
    <cacheField name="Recursos Necessários" numFmtId="0">
      <sharedItems containsBlank="1"/>
    </cacheField>
    <cacheField name="Valor Estimado/Orçado" numFmtId="44">
      <sharedItems containsString="0" containsBlank="1" containsNumber="1" minValue="0" maxValue="441236.17"/>
    </cacheField>
    <cacheField name="Valor Utilizado" numFmtId="44">
      <sharedItems containsString="0" containsBlank="1" containsNumber="1" minValue="0" maxValue="246806.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7">
  <r>
    <x v="0"/>
    <s v="IE01"/>
    <s v="OE1. Aprimorar Estrutura e Atendimento"/>
    <s v="Contratar serviços terceirizados que dêem suporte ao funcionamento do coren-PE."/>
    <s v="0518/2022"/>
    <x v="0"/>
    <n v="0.63"/>
    <n v="0.76"/>
    <n v="0.8"/>
    <n v="0.9"/>
    <n v="0.95"/>
    <n v="1"/>
    <n v="0"/>
    <n v="1"/>
    <n v="0"/>
    <n v="1"/>
    <s v="x"/>
    <s v="x"/>
    <n v="0.7"/>
    <s v="Reavaliar questionamentos apontados em reunião para possíveis ajustes."/>
    <s v="Recursos Humanos"/>
    <n v="29969.66"/>
    <n v="12100"/>
  </r>
  <r>
    <x v="1"/>
    <s v="IE02"/>
    <s v="OE1. Aprimorar Estrutura e Atendimento"/>
    <s v="Buscar uma parceria com os Correios para que serviços como."/>
    <s v="0296/2021"/>
    <x v="0"/>
    <n v="1"/>
    <n v="1"/>
    <n v="0"/>
    <n v="0"/>
    <n v="1"/>
    <n v="1"/>
    <n v="0"/>
    <n v="1"/>
    <n v="0"/>
    <n v="1"/>
    <s v="x"/>
    <s v="x"/>
    <n v="0.6"/>
    <s v="Reunião com o Gerente comercial dos correios"/>
    <s v="Email/telefone"/>
    <n v="0"/>
    <n v="0"/>
  </r>
  <r>
    <x v="0"/>
    <s v="IE05"/>
    <s v="OE1. Aprimorar Estrutura e Atendimento"/>
    <s v="Gerenciar recursos, visando o atendimento de todas as demandas necessárias ao bom funcionamento e suporte institucional."/>
    <s v="0510/2022"/>
    <x v="0"/>
    <n v="0"/>
    <n v="0"/>
    <n v="0"/>
    <n v="0"/>
    <n v="0"/>
    <n v="0"/>
    <n v="0"/>
    <n v="0.98"/>
    <n v="0"/>
    <n v="1"/>
    <s v="x"/>
    <s v="x"/>
    <n v="0.2"/>
    <s v="Criar comissão responsável, solicitar revisão veicular, mudar local da sede do regional, solicitar revisão veicular, iniciar processo da execusão da obra, solicitar revisão veicular, iniciar fase de contratação, solicitar pagamento da fatura.  "/>
    <s v="Empresa especializada, srviços de revisão veicular, transportadora, Projeto arquitetonico, mobiliários, equipamentos de Vídeo"/>
    <n v="441236.17"/>
    <n v="246806.49"/>
  </r>
  <r>
    <x v="2"/>
    <s v="IE06"/>
    <m/>
    <s v="Desenvolver estrutura que dê suporte para inovação."/>
    <s v="0495/2022"/>
    <x v="0"/>
    <n v="0.66"/>
    <n v="1"/>
    <n v="0"/>
    <n v="1"/>
    <n v="1"/>
    <n v="1"/>
    <n v="1"/>
    <n v="1"/>
    <n v="1"/>
    <n v="1"/>
    <s v="x"/>
    <s v="x"/>
    <n v="0.87"/>
    <s v="Contratação de servidor VPS, Implantar sistema de tramidtação e digitalização de PADs, Contratação de empresa especializada em suporte e segurança dos equipamentos e da rede."/>
    <s v="Contratação do produtos, disponibilização do sistema pelo Cofe."/>
    <n v="90879.55"/>
    <n v="55835.69"/>
  </r>
  <r>
    <x v="3"/>
    <s v="IE07"/>
    <m/>
    <s v="Fortalecer o serviço de ouvidoria do Coren-PE."/>
    <s v="0420/2022"/>
    <x v="1"/>
    <n v="0.37"/>
    <n v="1"/>
    <n v="0.9"/>
    <n v="0.73"/>
    <n v="0"/>
    <n v="0"/>
    <n v="1"/>
    <n v="1"/>
    <n v="1"/>
    <n v="1"/>
    <s v="x"/>
    <s v="x"/>
    <n v="0.7"/>
    <m/>
    <m/>
    <m/>
    <m/>
  </r>
  <r>
    <x v="2"/>
    <s v="IE 09"/>
    <m/>
    <s v="Contratar Softwares licenciados."/>
    <s v="0496/2022"/>
    <x v="0"/>
    <n v="1"/>
    <n v="1"/>
    <n v="0"/>
    <n v="1"/>
    <n v="1"/>
    <n v="1"/>
    <n v="1"/>
    <n v="1"/>
    <n v="1"/>
    <n v="1"/>
    <s v="x"/>
    <s v="x"/>
    <n v="0.9"/>
    <s v="Adquirir pacote office 2019"/>
    <s v="Compra de produtos que devem seguir o trâmite licitatório previsto em lei. "/>
    <n v="113622.48"/>
    <n v="36777"/>
  </r>
  <r>
    <x v="4"/>
    <s v="IE10"/>
    <m/>
    <s v="Investir em uma nova política de atendimento mais eficiente."/>
    <s v="0515/2022"/>
    <x v="1"/>
    <n v="1"/>
    <n v="1"/>
    <n v="1"/>
    <n v="0"/>
    <n v="0"/>
    <n v="1"/>
    <n v="1"/>
    <n v="0"/>
    <n v="1"/>
    <n v="1"/>
    <s v="x"/>
    <s v="x"/>
    <n v="0.7"/>
    <m/>
    <m/>
    <m/>
    <m/>
  </r>
  <r>
    <x v="5"/>
    <m/>
    <m/>
    <m/>
    <m/>
    <x v="2"/>
    <s v="Recurso Necessário"/>
    <m/>
    <m/>
    <m/>
    <m/>
    <m/>
    <s v="Valor Estimado/Orçado"/>
    <m/>
    <m/>
    <n v="0"/>
    <s v="Valor Utilizado"/>
    <m/>
    <n v="0"/>
    <m/>
    <m/>
    <m/>
    <m/>
  </r>
  <r>
    <x v="6"/>
    <m/>
    <m/>
    <m/>
    <m/>
    <x v="2"/>
    <m/>
    <m/>
    <m/>
    <m/>
    <m/>
    <m/>
    <m/>
    <m/>
    <m/>
    <m/>
    <m/>
    <m/>
    <m/>
    <m/>
    <m/>
    <m/>
    <m/>
  </r>
  <r>
    <x v="7"/>
    <s v="Iniciativa Estratégica"/>
    <m/>
    <s v="OE1. Aprimorar Estrutura e Atendimento"/>
    <s v="PAD"/>
    <x v="3"/>
    <s v="JAN"/>
    <s v="FEV"/>
    <s v="MAR"/>
    <s v="ABR"/>
    <s v="MAI"/>
    <s v="JUN"/>
    <s v="JUL"/>
    <s v="AGO"/>
    <s v="SET"/>
    <s v="OUT"/>
    <s v="NOV"/>
    <s v="DEZ"/>
    <s v="% de desempenho"/>
    <m/>
    <m/>
    <m/>
    <m/>
  </r>
  <r>
    <x v="0"/>
    <s v="IE11"/>
    <m/>
    <s v="Modernizar a frota de veículos do Coren Pernambuco."/>
    <s v="0511/2022"/>
    <x v="1"/>
    <n v="0.7"/>
    <n v="0.75"/>
    <n v="0.8"/>
    <n v="0.9"/>
    <n v="0.95"/>
    <n v="0.98"/>
    <n v="0"/>
    <n v="1"/>
    <n v="0"/>
    <n v="1"/>
    <s v="x"/>
    <s v="x"/>
    <n v="0.7"/>
    <m/>
    <m/>
    <m/>
    <m/>
  </r>
  <r>
    <x v="5"/>
    <m/>
    <m/>
    <s v="Abrir processo administrativo para cobertura de seguros  veiculares "/>
    <m/>
    <x v="2"/>
    <s v="Recurso Necessário"/>
    <m/>
    <s v="Aquisição de 06 novos veículos "/>
    <m/>
    <m/>
    <m/>
    <s v="Valor Estimado/Orçado"/>
    <m/>
    <m/>
    <n v="693264.09"/>
    <s v="Valor Utilizado"/>
    <m/>
    <n v="807650"/>
    <m/>
    <m/>
    <m/>
    <m/>
  </r>
  <r>
    <x v="6"/>
    <m/>
    <m/>
    <m/>
    <m/>
    <x v="2"/>
    <m/>
    <m/>
    <m/>
    <m/>
    <m/>
    <m/>
    <m/>
    <m/>
    <m/>
    <m/>
    <m/>
    <m/>
    <m/>
    <m/>
    <m/>
    <m/>
    <m/>
  </r>
  <r>
    <x v="7"/>
    <s v="Iniciativa Estratégica"/>
    <m/>
    <s v="OE1. Aprimorar Estrutura e Atendimento"/>
    <s v="PAD"/>
    <x v="3"/>
    <s v="JAN"/>
    <s v="FEV"/>
    <s v="MAR"/>
    <s v="ABR"/>
    <s v="MAI"/>
    <s v="JUN"/>
    <s v="JUL"/>
    <s v="AGO"/>
    <s v="SET"/>
    <s v="OUT"/>
    <s v="NOV"/>
    <s v="DEZ"/>
    <s v="% de desempenho"/>
    <m/>
    <m/>
    <m/>
    <m/>
  </r>
  <r>
    <x v="8"/>
    <s v="IE13"/>
    <m/>
    <s v="Desenvolver o setor de fiscalização nos âmbitos estrutural e de informática."/>
    <m/>
    <x v="0"/>
    <n v="0"/>
    <n v="0"/>
    <n v="0"/>
    <n v="0"/>
    <n v="0"/>
    <n v="0"/>
    <n v="0"/>
    <n v="0"/>
    <n v="0"/>
    <n v="0"/>
    <s v="x"/>
    <s v="x"/>
    <n v="0"/>
    <m/>
    <m/>
    <m/>
    <m/>
  </r>
  <r>
    <x v="5"/>
    <m/>
    <m/>
    <m/>
    <m/>
    <x v="2"/>
    <s v="Recurso Necessário"/>
    <m/>
    <m/>
    <m/>
    <m/>
    <m/>
    <s v="Valor Estimado/Orçado"/>
    <m/>
    <m/>
    <n v="0"/>
    <s v="Valor Utilizado"/>
    <m/>
    <n v="0"/>
    <m/>
    <m/>
    <m/>
    <m/>
  </r>
  <r>
    <x v="6"/>
    <m/>
    <m/>
    <m/>
    <m/>
    <x v="2"/>
    <m/>
    <m/>
    <m/>
    <m/>
    <m/>
    <m/>
    <m/>
    <m/>
    <m/>
    <m/>
    <m/>
    <m/>
    <m/>
    <m/>
    <m/>
    <m/>
    <m/>
  </r>
  <r>
    <x v="7"/>
    <s v="Iniciativa Estratégica"/>
    <m/>
    <s v="OE1. Aprimorar Estrutura e Atendimento"/>
    <s v="PAD"/>
    <x v="3"/>
    <s v="JAN"/>
    <s v="FEV"/>
    <s v="MAR"/>
    <s v="ABR"/>
    <s v="MAI"/>
    <s v="JUN"/>
    <s v="JUL"/>
    <s v="AGO"/>
    <s v="SET"/>
    <s v="OUT"/>
    <s v="NOV"/>
    <s v="DEZ"/>
    <s v="% de desempenho"/>
    <m/>
    <m/>
    <m/>
    <m/>
  </r>
  <r>
    <x v="2"/>
    <s v="IE15"/>
    <m/>
    <s v="Desenvolver um serviço eficaz de telefonia, chat on-line e website."/>
    <s v="0497/2022"/>
    <x v="0"/>
    <n v="1"/>
    <n v="1"/>
    <n v="0"/>
    <n v="1"/>
    <n v="1"/>
    <n v="1"/>
    <n v="1"/>
    <n v="1"/>
    <n v="1"/>
    <n v="1"/>
    <s v="x"/>
    <s v="x"/>
    <n v="0.89"/>
    <m/>
    <m/>
    <m/>
    <m/>
  </r>
  <r>
    <x v="5"/>
    <m/>
    <m/>
    <s v="Aguardar prazos legais de licitação em andamento. "/>
    <m/>
    <x v="2"/>
    <s v="Recurso Necessário"/>
    <m/>
    <s v="Contratação de serviço. "/>
    <m/>
    <m/>
    <m/>
    <s v="Valor Estimado/Orçado"/>
    <m/>
    <m/>
    <n v="125205"/>
    <s v="Valor Utilizado"/>
    <m/>
    <n v="0"/>
    <m/>
    <m/>
    <m/>
    <m/>
  </r>
  <r>
    <x v="6"/>
    <m/>
    <m/>
    <m/>
    <m/>
    <x v="2"/>
    <m/>
    <m/>
    <m/>
    <m/>
    <m/>
    <m/>
    <m/>
    <m/>
    <m/>
    <m/>
    <m/>
    <m/>
    <m/>
    <m/>
    <m/>
    <m/>
    <m/>
  </r>
  <r>
    <x v="7"/>
    <s v="Iniciativa Estratégica"/>
    <m/>
    <s v="OE1. Aprimorar Estrutura e Atendimento"/>
    <s v="PAD"/>
    <x v="3"/>
    <s v="JAN"/>
    <s v="FEV"/>
    <s v="MAR"/>
    <s v="ABR"/>
    <s v="MAI"/>
    <s v="JUN"/>
    <s v="JUL"/>
    <s v="AGO"/>
    <s v="SET"/>
    <s v="OUT"/>
    <s v="NOV"/>
    <s v="DEZ"/>
    <s v="% de desempenho"/>
    <m/>
    <m/>
    <m/>
    <m/>
  </r>
  <r>
    <x v="0"/>
    <s v="IE16"/>
    <m/>
    <s v="Pleitear junto ao Conselho Federal de Enfermagem a viabilização de uma nova sede em Recife."/>
    <s v="0512/2022"/>
    <x v="0"/>
    <n v="0.15"/>
    <n v="0.3"/>
    <n v="0.35"/>
    <n v="0.4"/>
    <n v="0.4"/>
    <n v="0.45"/>
    <n v="0.45"/>
    <n v="0.45"/>
    <n v="0"/>
    <n v="0"/>
    <s v="x"/>
    <s v="x"/>
    <n v="0.33"/>
    <m/>
    <m/>
    <m/>
    <m/>
  </r>
  <r>
    <x v="5"/>
    <m/>
    <m/>
    <s v="Aguardar conclusão de processo administrativo para contratação de empresa especializada em elaboração de projeto arquitetônico para nova sede. PAD 520/2022"/>
    <m/>
    <x v="2"/>
    <s v="Recurso Necessário"/>
    <m/>
    <s v="Recursos Financeiros"/>
    <m/>
    <m/>
    <m/>
    <s v="Valor Estimado/Orçado"/>
    <m/>
    <m/>
    <n v="1600000"/>
    <s v="Valor Utilizado"/>
    <m/>
    <n v="0"/>
    <m/>
    <m/>
    <m/>
    <m/>
  </r>
  <r>
    <x v="6"/>
    <m/>
    <m/>
    <m/>
    <m/>
    <x v="2"/>
    <m/>
    <m/>
    <m/>
    <m/>
    <m/>
    <m/>
    <m/>
    <m/>
    <m/>
    <m/>
    <m/>
    <m/>
    <m/>
    <m/>
    <m/>
    <m/>
    <m/>
  </r>
  <r>
    <x v="7"/>
    <s v="Iniciativa Estratégica"/>
    <m/>
    <s v="OE1. Aprimorar Estrutura e Atendimento"/>
    <s v="PAD"/>
    <x v="3"/>
    <s v="JAN"/>
    <s v="FEV"/>
    <s v="MAR"/>
    <s v="ABR"/>
    <s v="MAI"/>
    <s v="JUN"/>
    <s v="JUL"/>
    <s v="AGO"/>
    <s v="SET"/>
    <s v="OUT"/>
    <s v="NOV"/>
    <s v="DEZ"/>
    <s v="% de desempenho"/>
    <m/>
    <m/>
    <m/>
    <m/>
  </r>
  <r>
    <x v="9"/>
    <s v="IE17"/>
    <m/>
    <s v="Reformar a Sede do Coren (Casarão da Boa Vista)."/>
    <m/>
    <x v="0"/>
    <n v="1"/>
    <n v="0"/>
    <n v="0"/>
    <n v="0"/>
    <n v="0"/>
    <n v="0"/>
    <n v="0"/>
    <n v="0"/>
    <n v="0"/>
    <n v="0"/>
    <s v="x"/>
    <s v="x"/>
    <n v="0.13"/>
    <m/>
    <m/>
    <m/>
    <m/>
  </r>
  <r>
    <x v="5"/>
    <m/>
    <m/>
    <m/>
    <m/>
    <x v="2"/>
    <s v="Recurso Necessário"/>
    <m/>
    <m/>
    <m/>
    <m/>
    <m/>
    <s v="Valor Estimado/Orçado"/>
    <m/>
    <m/>
    <n v="0"/>
    <s v="Valor Utilizado"/>
    <m/>
    <n v="0"/>
    <m/>
    <m/>
    <m/>
    <m/>
  </r>
  <r>
    <x v="6"/>
    <m/>
    <m/>
    <m/>
    <m/>
    <x v="2"/>
    <m/>
    <m/>
    <m/>
    <m/>
    <m/>
    <m/>
    <m/>
    <m/>
    <m/>
    <m/>
    <m/>
    <m/>
    <m/>
    <m/>
    <m/>
    <m/>
    <m/>
  </r>
  <r>
    <x v="7"/>
    <s v="Iniciativa Estratégica"/>
    <m/>
    <s v="OE1. Aprimorar Estrutura e Atendimento"/>
    <s v="PAD"/>
    <x v="3"/>
    <s v="JAN"/>
    <s v="FEV"/>
    <s v="MAR"/>
    <s v="ABR"/>
    <s v="MAI"/>
    <s v="JUN"/>
    <s v="JUL"/>
    <s v="AGO"/>
    <s v="SET"/>
    <s v="OUT"/>
    <s v="NOV"/>
    <s v="DEZ"/>
    <s v="% de desempenho"/>
    <m/>
    <m/>
    <m/>
    <m/>
  </r>
  <r>
    <x v="2"/>
    <s v="IE18"/>
    <m/>
    <s v="Modernizar a estrutura do parque tecnológico e otimizar o tempo de entrega de novas carteiras."/>
    <s v="0498/2022"/>
    <x v="0"/>
    <n v="1"/>
    <n v="1"/>
    <n v="0"/>
    <n v="1"/>
    <n v="1"/>
    <n v="1"/>
    <n v="1"/>
    <n v="1"/>
    <n v="1"/>
    <n v="1"/>
    <s v="x"/>
    <s v="x"/>
    <n v="0.89"/>
    <m/>
    <m/>
    <m/>
    <m/>
  </r>
  <r>
    <x v="5"/>
    <m/>
    <m/>
    <s v="Manter a tempestividade dos prazos definidos no processo, para que a aquisição cumpra com as expectativas de data."/>
    <m/>
    <x v="2"/>
    <s v="Recurso Necessário"/>
    <m/>
    <s v="Compra de equipamentos que devem seguir o trâmite licitatório previsto em Lei."/>
    <m/>
    <m/>
    <m/>
    <s v="Valor Estimado/Orçado"/>
    <m/>
    <m/>
    <n v="862014.48"/>
    <s v="Valor Utilizado"/>
    <m/>
    <n v="924016.34"/>
    <m/>
    <m/>
    <m/>
    <m/>
  </r>
  <r>
    <x v="6"/>
    <m/>
    <m/>
    <m/>
    <m/>
    <x v="2"/>
    <m/>
    <m/>
    <m/>
    <m/>
    <m/>
    <m/>
    <m/>
    <m/>
    <m/>
    <m/>
    <m/>
    <m/>
    <m/>
    <m/>
    <m/>
    <m/>
    <m/>
  </r>
  <r>
    <x v="7"/>
    <s v="Iniciativa Estratégica"/>
    <m/>
    <s v="OE1. Aprimorar Estrutura e Atendimento"/>
    <s v="PAD"/>
    <x v="3"/>
    <s v="JAN"/>
    <s v="FEV"/>
    <s v="MAR"/>
    <s v="ABR"/>
    <s v="MAI"/>
    <s v="JUN"/>
    <s v="JUL"/>
    <s v="AGO"/>
    <s v="SET"/>
    <s v="OUT"/>
    <s v="NOV"/>
    <s v="DEZ"/>
    <s v="% de desempenho"/>
    <m/>
    <m/>
    <m/>
    <m/>
  </r>
  <r>
    <x v="10"/>
    <s v="IE21"/>
    <m/>
    <s v="Criar o Projeto “JUNTOS”, atualizando os profissionais sobre a legislação da categoria, através de palestras presencialmente ou no formato online;"/>
    <m/>
    <x v="0"/>
    <n v="1"/>
    <n v="0"/>
    <n v="0"/>
    <n v="0"/>
    <n v="0"/>
    <n v="0"/>
    <n v="0"/>
    <n v="0"/>
    <n v="0"/>
    <n v="0"/>
    <s v="x"/>
    <s v="x"/>
    <n v="0.11"/>
    <m/>
    <m/>
    <m/>
    <m/>
  </r>
  <r>
    <x v="5"/>
    <m/>
    <m/>
    <s v="Realocado Mês de Agosto"/>
    <m/>
    <x v="2"/>
    <s v="Recurso Necessário"/>
    <m/>
    <m/>
    <m/>
    <m/>
    <m/>
    <s v="Valor Estimado/Orçado"/>
    <m/>
    <m/>
    <n v="0"/>
    <s v="Valor Utilizado"/>
    <m/>
    <n v="0"/>
    <m/>
    <m/>
    <m/>
    <m/>
  </r>
  <r>
    <x v="6"/>
    <m/>
    <m/>
    <m/>
    <m/>
    <x v="2"/>
    <m/>
    <m/>
    <m/>
    <m/>
    <m/>
    <m/>
    <m/>
    <m/>
    <m/>
    <m/>
    <m/>
    <m/>
    <m/>
    <m/>
    <m/>
    <m/>
    <m/>
  </r>
  <r>
    <x v="7"/>
    <s v="Iniciativa Estratégica"/>
    <m/>
    <s v="OE1. Aprimorar Estrutura e Atendimento"/>
    <s v="PAD"/>
    <x v="3"/>
    <s v="JAN"/>
    <s v="FEV"/>
    <s v="MAR"/>
    <s v="ABR"/>
    <s v="MAI"/>
    <s v="JUN"/>
    <s v="JUL"/>
    <s v="AGO"/>
    <s v="SET"/>
    <s v="OUT"/>
    <s v="NOV"/>
    <s v="DEZ"/>
    <s v="% de desempenho"/>
    <m/>
    <m/>
    <m/>
    <m/>
  </r>
  <r>
    <x v="11"/>
    <s v="IE82"/>
    <m/>
    <s v="Implementar o setor de arquivo permanente para guarda de documentos do COREN-PE. "/>
    <m/>
    <x v="0"/>
    <n v="0"/>
    <n v="0"/>
    <n v="0"/>
    <n v="1"/>
    <n v="1"/>
    <n v="1"/>
    <n v="0"/>
    <n v="0"/>
    <n v="0"/>
    <n v="1"/>
    <s v="x"/>
    <s v="x"/>
    <n v="0.4"/>
    <m/>
    <m/>
    <m/>
    <m/>
  </r>
  <r>
    <x v="5"/>
    <m/>
    <m/>
    <m/>
    <m/>
    <x v="2"/>
    <s v="Recurso Necessário"/>
    <m/>
    <m/>
    <m/>
    <m/>
    <m/>
    <s v="Valor Estimado/Orçado"/>
    <m/>
    <m/>
    <n v="0"/>
    <s v="Valor Utilizado"/>
    <m/>
    <n v="0"/>
    <m/>
    <m/>
    <m/>
    <m/>
  </r>
  <r>
    <x v="6"/>
    <m/>
    <m/>
    <m/>
    <m/>
    <x v="2"/>
    <m/>
    <m/>
    <m/>
    <m/>
    <m/>
    <m/>
    <m/>
    <m/>
    <m/>
    <m/>
    <m/>
    <m/>
    <m/>
    <m/>
    <m/>
    <m/>
    <m/>
  </r>
  <r>
    <x v="7"/>
    <s v="Iniciativa Estratégica"/>
    <m/>
    <s v="OE1. Aprimorar Estrutura e Atendimento"/>
    <s v="PAD"/>
    <x v="3"/>
    <s v="JAN"/>
    <s v="FEV"/>
    <s v="MAR"/>
    <s v="ABR"/>
    <s v="MAI"/>
    <s v="JUN"/>
    <s v="JUL"/>
    <s v="AGO"/>
    <s v="SET"/>
    <s v="OUT"/>
    <s v="NOV"/>
    <s v="DEZ"/>
    <s v="% de desempenho"/>
    <m/>
    <m/>
    <m/>
    <m/>
  </r>
  <r>
    <x v="12"/>
    <s v="IE83"/>
    <m/>
    <s v="Construir um projeto de audiências regulares de conciliação entre o Coren, Responsáveis Técnicos e Gestores."/>
    <m/>
    <x v="0"/>
    <n v="0"/>
    <n v="0"/>
    <n v="0"/>
    <n v="0"/>
    <n v="0.4"/>
    <n v="0.6"/>
    <n v="0"/>
    <n v="0"/>
    <n v="0"/>
    <n v="0"/>
    <s v="x"/>
    <s v="x"/>
    <n v="0.13"/>
    <m/>
    <m/>
    <m/>
    <m/>
  </r>
  <r>
    <x v="5"/>
    <m/>
    <m/>
    <m/>
    <m/>
    <x v="2"/>
    <s v="Recurso Necessário"/>
    <m/>
    <m/>
    <m/>
    <m/>
    <m/>
    <s v="Valor Estimado/Orçado"/>
    <m/>
    <m/>
    <n v="0"/>
    <s v="Valor Utilizado"/>
    <m/>
    <n v="0"/>
    <m/>
    <m/>
    <m/>
    <m/>
  </r>
  <r>
    <x v="6"/>
    <m/>
    <m/>
    <m/>
    <m/>
    <x v="2"/>
    <m/>
    <m/>
    <m/>
    <m/>
    <m/>
    <m/>
    <m/>
    <m/>
    <m/>
    <m/>
    <m/>
    <m/>
    <m/>
    <m/>
    <m/>
    <m/>
    <m/>
  </r>
  <r>
    <x v="7"/>
    <s v="Iniciativa Estratégica"/>
    <m/>
    <s v="OE1. Aprimorar Estrutura e Atendimento"/>
    <s v="PAD"/>
    <x v="3"/>
    <s v="JAN"/>
    <s v="FEV"/>
    <s v="MAR"/>
    <s v="ABR"/>
    <s v="MAI"/>
    <s v="JUN"/>
    <s v="JUL"/>
    <s v="AGO"/>
    <s v="SET"/>
    <s v="OUT"/>
    <s v="NOV"/>
    <s v="DEZ"/>
    <s v="% de desempenho"/>
    <m/>
    <m/>
    <m/>
    <m/>
  </r>
  <r>
    <x v="10"/>
    <s v="IE87"/>
    <m/>
    <s v="Desenvolver Ações de Governança e Compliance."/>
    <m/>
    <x v="0"/>
    <n v="0.74"/>
    <n v="0.76"/>
    <n v="0.76"/>
    <n v="0.60329999999999995"/>
    <n v="0"/>
    <n v="0.67"/>
    <n v="0.54"/>
    <n v="0.76"/>
    <n v="0"/>
    <n v="0"/>
    <s v="x"/>
    <s v="x"/>
    <n v="0.54"/>
    <m/>
    <m/>
    <m/>
    <m/>
  </r>
  <r>
    <x v="5"/>
    <m/>
    <m/>
    <m/>
    <m/>
    <x v="2"/>
    <s v="Recurso Necessário"/>
    <m/>
    <m/>
    <m/>
    <m/>
    <m/>
    <s v="Valor Estimado/Orçado"/>
    <m/>
    <m/>
    <n v="0"/>
    <s v="Valor Utilizado"/>
    <m/>
    <n v="0"/>
    <m/>
    <m/>
    <m/>
    <m/>
  </r>
  <r>
    <x v="6"/>
    <m/>
    <m/>
    <m/>
    <m/>
    <x v="2"/>
    <m/>
    <m/>
    <m/>
    <m/>
    <m/>
    <m/>
    <m/>
    <m/>
    <m/>
    <m/>
    <m/>
    <m/>
    <m/>
    <m/>
    <m/>
    <m/>
    <m/>
  </r>
  <r>
    <x v="6"/>
    <m/>
    <m/>
    <m/>
    <m/>
    <x v="2"/>
    <m/>
    <m/>
    <m/>
    <m/>
    <m/>
    <m/>
    <s v="Valor Total Estimado"/>
    <m/>
    <m/>
    <e v="#REF!"/>
    <s v="Valor Total Utilizado"/>
    <m/>
    <e v="#REF!"/>
    <m/>
    <m/>
    <m/>
    <m/>
  </r>
  <r>
    <x v="6"/>
    <m/>
    <m/>
    <m/>
    <m/>
    <x v="2"/>
    <m/>
    <m/>
    <m/>
    <m/>
    <m/>
    <m/>
    <m/>
    <m/>
    <m/>
    <m/>
    <m/>
    <m/>
    <m/>
    <m/>
    <m/>
    <m/>
    <m/>
  </r>
  <r>
    <x v="7"/>
    <s v="Iniciativa Estratégica"/>
    <m/>
    <s v="OE2. Promover o Empoderamento Profissional."/>
    <s v="PAD"/>
    <x v="3"/>
    <s v="JAN"/>
    <s v="FEV"/>
    <s v="MAR"/>
    <s v="ABR"/>
    <s v="MAI"/>
    <s v="JUN"/>
    <s v="JUL"/>
    <s v="AGO"/>
    <s v="SET"/>
    <s v="OUT"/>
    <s v="NOV"/>
    <s v="DEZ"/>
    <s v="% de desempenho"/>
    <m/>
    <m/>
    <m/>
    <m/>
  </r>
  <r>
    <x v="13"/>
    <s v="IE19"/>
    <m/>
    <s v="Criação do programa “ENFERMAGEM VIDA AFORA” – apresentando reportagens e entrevistas locais e regionais sobre Enfermeiros(as), Técnicos(as) de Enfermagem, Auxiliares de Enfermagem, de maneira que o COREN/PE além de informar, contextualizar e comparar vivências,  inspire outros Profissionais de Enfermagem a desenvolver ações empreendedoras, contribuindo para a História da Enfermagem;"/>
    <s v="59/2021"/>
    <x v="0"/>
    <n v="1"/>
    <n v="0"/>
    <n v="0"/>
    <n v="0"/>
    <n v="0"/>
    <n v="0"/>
    <n v="0"/>
    <n v="0"/>
    <n v="0"/>
    <n v="1"/>
    <s v="x"/>
    <s v="x"/>
    <n v="0.11"/>
    <m/>
    <m/>
    <m/>
    <m/>
  </r>
  <r>
    <x v="5"/>
    <m/>
    <m/>
    <m/>
    <m/>
    <x v="2"/>
    <s v="Recurso Necessário"/>
    <m/>
    <m/>
    <m/>
    <m/>
    <m/>
    <s v="Valor Estimado/Orçado"/>
    <m/>
    <m/>
    <n v="0"/>
    <s v="Valor Utilizado"/>
    <m/>
    <n v="0"/>
    <m/>
    <m/>
    <m/>
    <m/>
  </r>
  <r>
    <x v="6"/>
    <m/>
    <m/>
    <m/>
    <m/>
    <x v="2"/>
    <m/>
    <m/>
    <m/>
    <m/>
    <m/>
    <m/>
    <m/>
    <m/>
    <m/>
    <m/>
    <m/>
    <m/>
    <m/>
    <m/>
    <m/>
    <m/>
    <m/>
  </r>
  <r>
    <x v="7"/>
    <s v="Iniciativa Estratégica"/>
    <m/>
    <s v="OE2. Promover o Empoderamento Profissional."/>
    <s v="PAD"/>
    <x v="3"/>
    <s v="JAN"/>
    <s v="FEV"/>
    <s v="MAR"/>
    <s v="ABR"/>
    <s v="MAI"/>
    <s v="JUN"/>
    <s v="JUL"/>
    <s v="AGO"/>
    <s v="SET"/>
    <s v="OUT"/>
    <s v="NOV"/>
    <s v="DEZ"/>
    <s v="% de desempenho"/>
    <m/>
    <m/>
    <m/>
    <m/>
  </r>
  <r>
    <x v="13"/>
    <s v="IE20"/>
    <m/>
    <s v="Criação do Programa “ESTAÇÃO: ENFERMAGEM” utilizando a Plataforma YouTube, com a criação através do COREN/PE de Programas periódicos encaminhando informações, problemas e soluções;"/>
    <s v="60/2021"/>
    <x v="0"/>
    <n v="1"/>
    <n v="0"/>
    <n v="0"/>
    <n v="0"/>
    <n v="0"/>
    <n v="0"/>
    <n v="0"/>
    <n v="0"/>
    <n v="0"/>
    <n v="1"/>
    <s v="x"/>
    <s v="x"/>
    <n v="0.2"/>
    <m/>
    <m/>
    <m/>
    <m/>
  </r>
  <r>
    <x v="5"/>
    <m/>
    <m/>
    <m/>
    <m/>
    <x v="2"/>
    <s v="Recurso Necessário"/>
    <m/>
    <m/>
    <m/>
    <m/>
    <m/>
    <s v="Valor Estimado/Orçado"/>
    <m/>
    <m/>
    <n v="0"/>
    <s v="Valor Utilizado"/>
    <m/>
    <n v="0"/>
    <m/>
    <m/>
    <m/>
    <m/>
  </r>
  <r>
    <x v="6"/>
    <m/>
    <m/>
    <m/>
    <m/>
    <x v="2"/>
    <m/>
    <m/>
    <m/>
    <m/>
    <m/>
    <m/>
    <m/>
    <m/>
    <m/>
    <m/>
    <m/>
    <m/>
    <m/>
    <m/>
    <m/>
    <m/>
    <m/>
  </r>
  <r>
    <x v="7"/>
    <s v="Iniciativa Estratégica"/>
    <m/>
    <s v="OE2. Promover o Empoderamento Profissional."/>
    <s v="PAD"/>
    <x v="3"/>
    <s v="JAN"/>
    <s v="FEV"/>
    <s v="MAR"/>
    <s v="ABR"/>
    <s v="MAI"/>
    <s v="JUN"/>
    <s v="JUL"/>
    <s v="AGO"/>
    <s v="SET"/>
    <s v="OUT"/>
    <s v="NOV"/>
    <s v="DEZ"/>
    <s v="% de desempenho"/>
    <m/>
    <m/>
    <m/>
    <m/>
  </r>
  <r>
    <x v="10"/>
    <s v="IE21"/>
    <m/>
    <s v="Criar o Projeto “JUNTOS”, atualizando os profissionais sobre a legislação da categoria, através de palestras presencialmente ou no formato online;"/>
    <m/>
    <x v="0"/>
    <n v="1"/>
    <n v="0"/>
    <n v="0"/>
    <n v="0"/>
    <n v="0"/>
    <n v="0"/>
    <n v="0"/>
    <n v="0"/>
    <n v="0"/>
    <n v="0"/>
    <s v="x"/>
    <s v="x"/>
    <n v="0.11"/>
    <m/>
    <m/>
    <m/>
    <m/>
  </r>
  <r>
    <x v="5"/>
    <m/>
    <m/>
    <m/>
    <m/>
    <x v="2"/>
    <s v="Recurso Necessário"/>
    <m/>
    <m/>
    <m/>
    <m/>
    <m/>
    <s v="Valor Estimado/Orçado"/>
    <m/>
    <m/>
    <n v="0"/>
    <s v="Valor Utilizado"/>
    <m/>
    <n v="0"/>
    <m/>
    <m/>
    <m/>
    <m/>
  </r>
  <r>
    <x v="6"/>
    <m/>
    <m/>
    <m/>
    <m/>
    <x v="2"/>
    <m/>
    <m/>
    <m/>
    <m/>
    <m/>
    <m/>
    <m/>
    <m/>
    <m/>
    <m/>
    <m/>
    <m/>
    <m/>
    <m/>
    <m/>
    <m/>
    <m/>
  </r>
  <r>
    <x v="7"/>
    <s v="Iniciativa Estratégica"/>
    <m/>
    <s v="OE2. Promover o Empoderamento Profissional."/>
    <s v="PAD"/>
    <x v="3"/>
    <s v="JAN"/>
    <s v="FEV"/>
    <s v="MAR"/>
    <s v="ABR"/>
    <s v="MAI"/>
    <s v="JUN"/>
    <s v="JUL"/>
    <s v="AGO"/>
    <s v="SET"/>
    <s v="OUT"/>
    <s v="NOV"/>
    <s v="DEZ"/>
    <s v="% de desempenho"/>
    <m/>
    <m/>
    <m/>
    <m/>
  </r>
  <r>
    <x v="14"/>
    <s v="IE22"/>
    <m/>
    <s v="Apoiar psicológicamente os profissionais;"/>
    <m/>
    <x v="0"/>
    <n v="1"/>
    <n v="0"/>
    <n v="0"/>
    <n v="0"/>
    <n v="1"/>
    <n v="1"/>
    <n v="0"/>
    <n v="0"/>
    <n v="0"/>
    <n v="0"/>
    <s v="x"/>
    <s v="x"/>
    <n v="0.33"/>
    <m/>
    <m/>
    <m/>
    <m/>
  </r>
  <r>
    <x v="5"/>
    <m/>
    <m/>
    <m/>
    <m/>
    <x v="2"/>
    <s v="Recurso Necessário"/>
    <m/>
    <m/>
    <m/>
    <m/>
    <m/>
    <s v="Valor Estimado/Orçado"/>
    <m/>
    <m/>
    <n v="0"/>
    <s v="Valor Utilizado"/>
    <m/>
    <n v="0"/>
    <m/>
    <m/>
    <m/>
    <m/>
  </r>
  <r>
    <x v="6"/>
    <m/>
    <m/>
    <m/>
    <m/>
    <x v="2"/>
    <m/>
    <m/>
    <m/>
    <m/>
    <m/>
    <m/>
    <m/>
    <m/>
    <m/>
    <m/>
    <m/>
    <m/>
    <m/>
    <m/>
    <m/>
    <m/>
    <m/>
  </r>
  <r>
    <x v="7"/>
    <s v="Iniciativa Estratégica"/>
    <m/>
    <s v="OE2. Promover o Empoderamento Profissional."/>
    <s v="PAD"/>
    <x v="3"/>
    <s v="JAN"/>
    <s v="FEV"/>
    <s v="MAR"/>
    <s v="ABR"/>
    <s v="MAI"/>
    <s v="JUN"/>
    <s v="JUL"/>
    <s v="AGO"/>
    <s v="SET"/>
    <s v="OUT"/>
    <s v="NOV"/>
    <s v="DEZ"/>
    <s v="% de desempenho"/>
    <m/>
    <m/>
    <m/>
    <m/>
  </r>
  <r>
    <x v="8"/>
    <s v="IE23"/>
    <m/>
    <s v="Projeto profissional de assessoramento técnico a Enfermeiros, Técnicos de Enfermagem e Auxiliares de Enfermagem, no desenvolvimento de um perfil profissional focado no poder e no combate da arbitrariedade do mercado de trabalho; "/>
    <m/>
    <x v="0"/>
    <n v="1"/>
    <n v="0"/>
    <n v="1"/>
    <n v="1"/>
    <n v="0"/>
    <n v="0"/>
    <n v="0"/>
    <n v="0"/>
    <n v="0"/>
    <n v="0"/>
    <s v="x"/>
    <s v="x"/>
    <n v="0.33"/>
    <m/>
    <m/>
    <m/>
    <m/>
  </r>
  <r>
    <x v="5"/>
    <m/>
    <m/>
    <m/>
    <m/>
    <x v="2"/>
    <s v="Recurso Necessário"/>
    <m/>
    <m/>
    <m/>
    <m/>
    <m/>
    <s v="Valor Estimado/Orçado"/>
    <m/>
    <m/>
    <n v="0"/>
    <s v="Valor Utilizado"/>
    <m/>
    <n v="0"/>
    <m/>
    <m/>
    <m/>
    <m/>
  </r>
  <r>
    <x v="6"/>
    <m/>
    <m/>
    <m/>
    <m/>
    <x v="2"/>
    <m/>
    <m/>
    <m/>
    <m/>
    <m/>
    <m/>
    <m/>
    <m/>
    <m/>
    <m/>
    <m/>
    <m/>
    <m/>
    <m/>
    <m/>
    <m/>
    <m/>
  </r>
  <r>
    <x v="7"/>
    <s v="Iniciativa Estratégica"/>
    <m/>
    <s v="OE2. Promover o Empoderamento Profissional."/>
    <s v="PAD"/>
    <x v="3"/>
    <s v="JAN"/>
    <s v="FEV"/>
    <s v="MAR"/>
    <s v="ABR"/>
    <s v="MAI"/>
    <s v="JUN"/>
    <s v="JUL"/>
    <s v="AGO"/>
    <s v="SET"/>
    <s v="OUT"/>
    <s v="NOV"/>
    <s v="DEZ"/>
    <s v="% de desempenho"/>
    <m/>
    <m/>
    <m/>
    <m/>
  </r>
  <r>
    <x v="15"/>
    <s v="IE24"/>
    <m/>
    <s v="Criar um prêmio anual, a ser entregue na Semana de Enfermagem, a 5 representantes da categoria e dar publicidade à menção honrosa para conhecimento de toda a sociedade;"/>
    <s v="57/2021"/>
    <x v="1"/>
    <n v="1"/>
    <n v="1"/>
    <n v="1"/>
    <n v="1"/>
    <n v="1"/>
    <n v="1"/>
    <n v="1"/>
    <n v="1"/>
    <n v="1"/>
    <n v="1"/>
    <s v="x"/>
    <s v="x"/>
    <n v="1"/>
    <m/>
    <m/>
    <m/>
    <m/>
  </r>
  <r>
    <x v="5"/>
    <m/>
    <m/>
    <s v="Periodicidade"/>
    <m/>
    <x v="2"/>
    <s v="Recurso Necessário"/>
    <m/>
    <m/>
    <m/>
    <m/>
    <m/>
    <s v="Valor Estimado/Orçado"/>
    <m/>
    <m/>
    <n v="0"/>
    <s v="Valor Utilizado"/>
    <m/>
    <n v="0"/>
    <m/>
    <m/>
    <m/>
    <m/>
  </r>
  <r>
    <x v="6"/>
    <m/>
    <m/>
    <m/>
    <m/>
    <x v="2"/>
    <m/>
    <m/>
    <m/>
    <m/>
    <m/>
    <m/>
    <m/>
    <m/>
    <m/>
    <m/>
    <m/>
    <m/>
    <m/>
    <m/>
    <m/>
    <m/>
    <m/>
  </r>
  <r>
    <x v="7"/>
    <s v="Iniciativa Estratégica"/>
    <m/>
    <s v="OE2. Promover o Empoderamento Profissional."/>
    <s v="PAD"/>
    <x v="3"/>
    <s v="JAN"/>
    <s v="FEV"/>
    <s v="MAR"/>
    <s v="ABR"/>
    <s v="MAI"/>
    <s v="JUN"/>
    <s v="JUL"/>
    <s v="AGO"/>
    <s v="SET"/>
    <s v="OUT"/>
    <s v="NOV"/>
    <s v="DEZ"/>
    <s v="% de desempenho"/>
    <m/>
    <m/>
    <m/>
    <m/>
  </r>
  <r>
    <x v="15"/>
    <s v="IE25"/>
    <m/>
    <s v="Promover a valorização e defesa da imagem e identidade da profissão perante a mídia, opinião pública e a sociedade. Imprescindível no reconhecimento social do trabalho da enfermagem;"/>
    <m/>
    <x v="1"/>
    <n v="1"/>
    <n v="0"/>
    <n v="1"/>
    <n v="0"/>
    <n v="0"/>
    <n v="0"/>
    <n v="0"/>
    <n v="0"/>
    <n v="0"/>
    <n v="1"/>
    <s v="x"/>
    <s v="x"/>
    <n v="0.3"/>
    <m/>
    <m/>
    <m/>
    <m/>
  </r>
  <r>
    <x v="5"/>
    <m/>
    <m/>
    <m/>
    <m/>
    <x v="2"/>
    <s v="Recurso Necessário"/>
    <m/>
    <m/>
    <m/>
    <m/>
    <m/>
    <s v="Valor Estimado/Orçado"/>
    <m/>
    <m/>
    <n v="0"/>
    <s v="Valor Utilizado"/>
    <m/>
    <n v="0"/>
    <m/>
    <m/>
    <m/>
    <m/>
  </r>
  <r>
    <x v="6"/>
    <m/>
    <m/>
    <m/>
    <m/>
    <x v="2"/>
    <m/>
    <m/>
    <m/>
    <m/>
    <m/>
    <m/>
    <m/>
    <m/>
    <m/>
    <m/>
    <m/>
    <m/>
    <m/>
    <m/>
    <m/>
    <m/>
    <m/>
  </r>
  <r>
    <x v="7"/>
    <s v="Iniciativa Estratégica"/>
    <m/>
    <s v="OE2. Promover o Empoderamento Profissional."/>
    <s v="PAD"/>
    <x v="3"/>
    <s v="JAN"/>
    <s v="FEV"/>
    <s v="MAR"/>
    <s v="ABR"/>
    <s v="MAI"/>
    <s v="JUN"/>
    <s v="JUL"/>
    <s v="AGO"/>
    <s v="SET"/>
    <s v="OUT"/>
    <s v="NOV"/>
    <s v="DEZ"/>
    <s v="% de desempenho"/>
    <m/>
    <m/>
    <m/>
    <m/>
  </r>
  <r>
    <x v="12"/>
    <s v="IE27"/>
    <m/>
    <s v="Coibir com a ampliação das ações de desagravo público, qualquer situação ou pessoa que deprecie a imagem da enfermagem;"/>
    <s v="0538/2022"/>
    <x v="0"/>
    <n v="1"/>
    <n v="0"/>
    <n v="0"/>
    <n v="1"/>
    <n v="1"/>
    <n v="1"/>
    <n v="0"/>
    <n v="0"/>
    <n v="1"/>
    <n v="1"/>
    <s v="x"/>
    <s v="x"/>
    <n v="0.56000000000000005"/>
    <m/>
    <m/>
    <m/>
    <m/>
  </r>
  <r>
    <x v="5"/>
    <m/>
    <m/>
    <m/>
    <m/>
    <x v="2"/>
    <s v="Recurso Necessário"/>
    <m/>
    <m/>
    <m/>
    <m/>
    <m/>
    <s v="Valor Estimado/Orçado"/>
    <m/>
    <m/>
    <n v="0"/>
    <s v="Valor Utilizado"/>
    <m/>
    <n v="0"/>
    <m/>
    <m/>
    <m/>
    <m/>
  </r>
  <r>
    <x v="6"/>
    <m/>
    <m/>
    <m/>
    <m/>
    <x v="2"/>
    <m/>
    <m/>
    <m/>
    <m/>
    <m/>
    <m/>
    <m/>
    <m/>
    <m/>
    <m/>
    <m/>
    <m/>
    <m/>
    <m/>
    <m/>
    <m/>
    <m/>
  </r>
  <r>
    <x v="7"/>
    <s v="Iniciativa Estratégica"/>
    <m/>
    <s v="OE2. Promover o Empoderamento Profissional."/>
    <s v="PAD"/>
    <x v="3"/>
    <s v="JAN"/>
    <s v="FEV"/>
    <s v="MAR"/>
    <s v="ABR"/>
    <s v="MAI"/>
    <s v="JUN"/>
    <s v="JUL"/>
    <s v="AGO"/>
    <s v="SET"/>
    <s v="OUT"/>
    <s v="NOV"/>
    <s v="DEZ"/>
    <s v="% de desempenho"/>
    <m/>
    <m/>
    <m/>
    <m/>
  </r>
  <r>
    <x v="12"/>
    <s v="IE29"/>
    <m/>
    <s v="Intervir na publicação de qualquer edital de concurso para Enfermagem no Estado de Pernambuco, que desvalorize o profissional nos campos financeiro, ético, moral ou legal;"/>
    <m/>
    <x v="1"/>
    <n v="1"/>
    <n v="0"/>
    <n v="0"/>
    <n v="1"/>
    <n v="1"/>
    <n v="1"/>
    <n v="1"/>
    <n v="0"/>
    <n v="1"/>
    <n v="1"/>
    <s v="x"/>
    <s v="x"/>
    <n v="0.67"/>
    <m/>
    <m/>
    <m/>
    <m/>
  </r>
  <r>
    <x v="5"/>
    <m/>
    <m/>
    <m/>
    <m/>
    <x v="2"/>
    <s v="Recurso Necessário"/>
    <m/>
    <m/>
    <m/>
    <m/>
    <m/>
    <s v="Valor Estimado/Orçado"/>
    <m/>
    <m/>
    <n v="0"/>
    <s v="Valor Utilizado"/>
    <m/>
    <n v="0"/>
    <m/>
    <m/>
    <m/>
    <m/>
  </r>
  <r>
    <x v="6"/>
    <m/>
    <m/>
    <m/>
    <m/>
    <x v="2"/>
    <m/>
    <m/>
    <m/>
    <m/>
    <m/>
    <m/>
    <m/>
    <m/>
    <m/>
    <m/>
    <m/>
    <m/>
    <m/>
    <m/>
    <m/>
    <m/>
    <m/>
  </r>
  <r>
    <x v="7"/>
    <s v="Iniciativa Estratégica"/>
    <m/>
    <s v="OE3. Praticar a Ética, Fiscalização e Disciplina do Exercício Profissional."/>
    <s v="PAD"/>
    <x v="3"/>
    <s v="JAN"/>
    <s v="FEV"/>
    <s v="MAR"/>
    <s v="ABR"/>
    <s v="MAI"/>
    <s v="JUN"/>
    <s v="JUL"/>
    <s v="AGO"/>
    <s v="SET"/>
    <s v="OUT"/>
    <s v="NOV"/>
    <s v="DEZ"/>
    <s v="% de desempenho"/>
    <m/>
    <m/>
    <m/>
    <m/>
  </r>
  <r>
    <x v="12"/>
    <s v="IE30"/>
    <m/>
    <s v="Ampliar o número de Enfermeiros Fiscais, e criar vagas para auxiliares de fiscalização, dotando o Conselho de uma ampliação de recursos humanos específicos para a execução da atividade finalística e precípua do Coren;"/>
    <m/>
    <x v="0"/>
    <n v="0"/>
    <n v="0"/>
    <n v="0"/>
    <n v="0"/>
    <n v="0"/>
    <n v="0"/>
    <n v="0"/>
    <n v="0"/>
    <n v="0"/>
    <n v="0"/>
    <s v="x"/>
    <s v="x"/>
    <n v="0"/>
    <m/>
    <m/>
    <m/>
    <m/>
  </r>
  <r>
    <x v="5"/>
    <m/>
    <m/>
    <m/>
    <m/>
    <x v="2"/>
    <s v="Recurso Necessário"/>
    <m/>
    <m/>
    <m/>
    <m/>
    <m/>
    <s v="Valor Estimado/Orçado"/>
    <m/>
    <m/>
    <n v="0"/>
    <s v="Valor Utilizado"/>
    <m/>
    <n v="0"/>
    <m/>
    <m/>
    <m/>
    <m/>
  </r>
  <r>
    <x v="6"/>
    <m/>
    <m/>
    <m/>
    <m/>
    <x v="2"/>
    <m/>
    <m/>
    <m/>
    <m/>
    <m/>
    <m/>
    <m/>
    <m/>
    <m/>
    <m/>
    <m/>
    <m/>
    <m/>
    <m/>
    <m/>
    <m/>
    <m/>
  </r>
  <r>
    <x v="7"/>
    <s v="Iniciativa Estratégica"/>
    <m/>
    <s v="OE3. Praticar a Ética, Fiscalização e Disciplina do Exercício Profissional."/>
    <s v="PAD"/>
    <x v="3"/>
    <s v="JAN"/>
    <s v="FEV"/>
    <s v="MAR"/>
    <s v="ABR"/>
    <s v="MAI"/>
    <s v="JUN"/>
    <s v="JUL"/>
    <s v="AGO"/>
    <s v="SET"/>
    <s v="OUT"/>
    <s v="NOV"/>
    <s v="DEZ"/>
    <s v="% de desempenho"/>
    <m/>
    <m/>
    <m/>
    <m/>
  </r>
  <r>
    <x v="8"/>
    <s v="IE31"/>
    <m/>
    <s v="Garantir a fiscalização do Exercício Profissional em 100% dos municípios de Pernambuco;"/>
    <s v="0516/2022"/>
    <x v="0"/>
    <n v="1"/>
    <n v="1"/>
    <n v="0"/>
    <n v="1"/>
    <n v="0"/>
    <n v="0"/>
    <n v="0"/>
    <n v="0"/>
    <n v="0"/>
    <n v="0"/>
    <s v="x"/>
    <s v="x"/>
    <n v="0.33"/>
    <m/>
    <m/>
    <m/>
    <m/>
  </r>
  <r>
    <x v="5"/>
    <m/>
    <m/>
    <m/>
    <m/>
    <x v="2"/>
    <s v="Recurso Necessário"/>
    <m/>
    <m/>
    <m/>
    <m/>
    <m/>
    <s v="Valor Estimado/Orçado"/>
    <m/>
    <m/>
    <n v="0"/>
    <s v="Valor Utilizado"/>
    <m/>
    <n v="0"/>
    <m/>
    <m/>
    <m/>
    <m/>
  </r>
  <r>
    <x v="6"/>
    <m/>
    <m/>
    <m/>
    <m/>
    <x v="2"/>
    <m/>
    <m/>
    <m/>
    <m/>
    <m/>
    <m/>
    <m/>
    <m/>
    <m/>
    <m/>
    <m/>
    <m/>
    <m/>
    <m/>
    <m/>
    <m/>
    <m/>
  </r>
  <r>
    <x v="7"/>
    <s v="Iniciativa Estratégica"/>
    <m/>
    <s v="OE3. Praticar a Ética, Fiscalização e Disciplina do Exercício Profissional."/>
    <s v="PAD"/>
    <x v="3"/>
    <s v="JAN"/>
    <s v="FEV"/>
    <s v="MAR"/>
    <s v="ABR"/>
    <s v="MAI"/>
    <s v="JUN"/>
    <s v="JUL"/>
    <s v="AGO"/>
    <s v="SET"/>
    <s v="OUT"/>
    <s v="NOV"/>
    <s v="DEZ"/>
    <s v="% de desempenho"/>
    <m/>
    <m/>
    <m/>
    <m/>
  </r>
  <r>
    <x v="16"/>
    <s v="IE33"/>
    <m/>
    <s v="Estimular a criação e manutenção das comissões de ética institucionais em todas as regiões do Estado de Pernambuco;"/>
    <s v="0564/2022"/>
    <x v="1"/>
    <n v="1"/>
    <n v="1"/>
    <n v="0"/>
    <n v="0"/>
    <n v="0"/>
    <n v="0"/>
    <n v="0"/>
    <n v="1"/>
    <n v="1"/>
    <n v="1"/>
    <s v="x"/>
    <s v="x"/>
    <n v="0.44"/>
    <m/>
    <m/>
    <m/>
    <m/>
  </r>
  <r>
    <x v="5"/>
    <m/>
    <m/>
    <s v="Solicitado ao Departamento de Planejamento mapeamento dos serviços realizados pela comissão de ética assim como a padronização e um fluxo de implantação, posse e manutenção das comissões."/>
    <m/>
    <x v="2"/>
    <s v="Recurso Necessário"/>
    <m/>
    <s v="Manual e decisão do Coren-PE"/>
    <m/>
    <m/>
    <m/>
    <s v="Valor Estimado/Orçado"/>
    <m/>
    <m/>
    <n v="0"/>
    <s v="Valor Utilizado"/>
    <m/>
    <n v="0"/>
    <m/>
    <m/>
    <m/>
    <m/>
  </r>
  <r>
    <x v="6"/>
    <m/>
    <m/>
    <m/>
    <m/>
    <x v="2"/>
    <m/>
    <m/>
    <m/>
    <m/>
    <m/>
    <m/>
    <m/>
    <m/>
    <m/>
    <m/>
    <m/>
    <m/>
    <m/>
    <m/>
    <m/>
    <m/>
    <m/>
  </r>
  <r>
    <x v="7"/>
    <s v="Iniciativa Estratégica"/>
    <m/>
    <s v="OE3. Praticar a Ética, Fiscalização e Disciplina do Exercício Profissional."/>
    <s v="PAD"/>
    <x v="3"/>
    <s v="JAN"/>
    <s v="FEV"/>
    <s v="MAR"/>
    <s v="ABR"/>
    <s v="MAI"/>
    <s v="JUN"/>
    <s v="JUL"/>
    <s v="AGO"/>
    <s v="SET"/>
    <s v="OUT"/>
    <s v="NOV"/>
    <s v="DEZ"/>
    <s v="% de desempenho"/>
    <m/>
    <m/>
    <m/>
    <m/>
  </r>
  <r>
    <x v="8"/>
    <s v="IE34"/>
    <m/>
    <s v="Obter o cálculo de dimensionamento de pessoal em 100% das unidades inspecionadas para que o setor jurídico, na instância que couber, instaure ações para contratação de pessoal de enfermagem e assim, diminuir a sobrecarga de trabalho de equipes que hoje atuam em quantitativo inadequado. Garantindo o IST e evitando a ilegalidade da obrigatoriedade das dobras de plantão;"/>
    <s v="0566/2022"/>
    <x v="1"/>
    <n v="1"/>
    <n v="0"/>
    <n v="0"/>
    <n v="1"/>
    <n v="0"/>
    <n v="0"/>
    <n v="0"/>
    <n v="0"/>
    <n v="0"/>
    <n v="0"/>
    <s v="x"/>
    <s v="x"/>
    <n v="0.22"/>
    <m/>
    <m/>
    <m/>
    <m/>
  </r>
  <r>
    <x v="5"/>
    <m/>
    <m/>
    <m/>
    <m/>
    <x v="2"/>
    <s v="Recurso Necessário"/>
    <m/>
    <m/>
    <m/>
    <m/>
    <m/>
    <s v="Valor Estimado/Orçado"/>
    <m/>
    <m/>
    <n v="0"/>
    <s v="Valor Utilizado"/>
    <m/>
    <n v="0"/>
    <m/>
    <m/>
    <m/>
    <m/>
  </r>
  <r>
    <x v="6"/>
    <m/>
    <m/>
    <m/>
    <m/>
    <x v="2"/>
    <m/>
    <m/>
    <m/>
    <m/>
    <m/>
    <m/>
    <m/>
    <m/>
    <m/>
    <m/>
    <m/>
    <m/>
    <m/>
    <m/>
    <m/>
    <m/>
    <m/>
  </r>
  <r>
    <x v="7"/>
    <s v="Iniciativa Estratégica"/>
    <m/>
    <s v="OE3. Praticar a Ética, Fiscalização e Disciplina do Exercício Profissional."/>
    <s v="PAD"/>
    <x v="3"/>
    <s v="JAN"/>
    <s v="FEV"/>
    <s v="MAR"/>
    <s v="ABR"/>
    <s v="MAI"/>
    <s v="JUN"/>
    <s v="JUL"/>
    <s v="AGO"/>
    <s v="SET"/>
    <s v="OUT"/>
    <s v="NOV"/>
    <s v="DEZ"/>
    <s v="% de desempenho"/>
    <m/>
    <m/>
    <m/>
    <m/>
  </r>
  <r>
    <x v="8"/>
    <s v="IE36"/>
    <m/>
    <s v="Desenvolver um plano de assessoria direta aos Responsáveis Técnicos, criando canais de aproximação do Enfermeiro Fiscal com o RT; "/>
    <m/>
    <x v="0"/>
    <s v="Realocado"/>
    <n v="0"/>
    <n v="0"/>
    <n v="0"/>
    <n v="0"/>
    <n v="0"/>
    <n v="0"/>
    <n v="0"/>
    <n v="0"/>
    <n v="0"/>
    <s v="x"/>
    <s v="x"/>
    <n v="0"/>
    <m/>
    <m/>
    <m/>
    <m/>
  </r>
  <r>
    <x v="5"/>
    <m/>
    <m/>
    <m/>
    <m/>
    <x v="2"/>
    <s v="Recurso Necessário"/>
    <m/>
    <m/>
    <m/>
    <m/>
    <m/>
    <s v="Valor Estimado/Orçado"/>
    <m/>
    <m/>
    <n v="0"/>
    <s v="Valor Utilizado"/>
    <m/>
    <n v="0"/>
    <m/>
    <m/>
    <m/>
    <m/>
  </r>
  <r>
    <x v="6"/>
    <m/>
    <m/>
    <m/>
    <m/>
    <x v="2"/>
    <m/>
    <m/>
    <m/>
    <m/>
    <m/>
    <m/>
    <m/>
    <m/>
    <m/>
    <m/>
    <m/>
    <m/>
    <m/>
    <m/>
    <m/>
    <m/>
    <m/>
  </r>
  <r>
    <x v="7"/>
    <s v="Iniciativa Estratégica"/>
    <m/>
    <s v="OE3. Praticar a Ética, Fiscalização e Disciplina do Exercício Profissional."/>
    <s v="PAD"/>
    <x v="3"/>
    <s v="JAN"/>
    <s v="FEV"/>
    <s v="MAR"/>
    <s v="ABR"/>
    <s v="MAI"/>
    <s v="JUN"/>
    <s v="JUL"/>
    <s v="AGO"/>
    <s v="SET"/>
    <s v="OUT"/>
    <s v="NOV"/>
    <s v="DEZ"/>
    <s v="% de desempenho"/>
    <m/>
    <m/>
    <m/>
    <m/>
  </r>
  <r>
    <x v="8"/>
    <s v="IE37"/>
    <m/>
    <s v="Garantir um Enfermeiro Fiscal na composição da Comissão de Ética do Coren-PE para tornar os processos mais ágeis e facilitar as conciliações, quando cabíveis;"/>
    <s v="0567/2022"/>
    <x v="1"/>
    <n v="1"/>
    <n v="1"/>
    <n v="1"/>
    <n v="1"/>
    <n v="1"/>
    <n v="1"/>
    <n v="1"/>
    <n v="0"/>
    <n v="0"/>
    <n v="0"/>
    <s v="x"/>
    <s v="x"/>
    <n v="0.78"/>
    <m/>
    <m/>
    <m/>
    <m/>
  </r>
  <r>
    <x v="5"/>
    <m/>
    <m/>
    <s v="Mensurar o quantitativo de composições da enfermagem de fiscalização na composição"/>
    <m/>
    <x v="2"/>
    <s v="Recurso Necessário"/>
    <m/>
    <m/>
    <m/>
    <m/>
    <m/>
    <s v="Valor Estimado/Orçado"/>
    <m/>
    <m/>
    <n v="0"/>
    <s v="Valor Utilizado"/>
    <m/>
    <n v="0"/>
    <m/>
    <m/>
    <m/>
    <m/>
  </r>
  <r>
    <x v="6"/>
    <m/>
    <m/>
    <m/>
    <m/>
    <x v="2"/>
    <m/>
    <m/>
    <m/>
    <m/>
    <m/>
    <m/>
    <m/>
    <m/>
    <m/>
    <m/>
    <m/>
    <m/>
    <m/>
    <m/>
    <m/>
    <m/>
    <m/>
  </r>
  <r>
    <x v="7"/>
    <s v="Iniciativa Estratégica"/>
    <m/>
    <s v="OE3. Praticar a Ética, Fiscalização e Disciplina do Exercício Profissional."/>
    <s v="PAD"/>
    <x v="3"/>
    <s v="JAN"/>
    <s v="FEV"/>
    <s v="MAR"/>
    <s v="ABR"/>
    <s v="MAI"/>
    <s v="JUN"/>
    <s v="JUL"/>
    <s v="AGO"/>
    <s v="SET"/>
    <s v="OUT"/>
    <s v="NOV"/>
    <s v="DEZ"/>
    <s v="% de desempenho"/>
    <m/>
    <m/>
    <m/>
    <m/>
  </r>
  <r>
    <x v="17"/>
    <s v="IE39"/>
    <m/>
    <s v="Encaminhar e acompanhar processos relacionados à repousos inadequados, estacionamentos pagos e separados dos demais profissionais, refeitórios falsamente coletivos, exigência de que a Enfermagem proceda com pagamento de bens que desaparecem nos serviços de saúde e qualquer outro ato discriminatório ou assedioso que ocorra nas instituições de saúde junto ao Ministério Público do Trabalho."/>
    <s v="0525/2022"/>
    <x v="0"/>
    <n v="0"/>
    <n v="1"/>
    <n v="0"/>
    <n v="0"/>
    <n v="0"/>
    <n v="0"/>
    <n v="0"/>
    <n v="0"/>
    <n v="0"/>
    <n v="0"/>
    <s v="x"/>
    <s v="x"/>
    <n v="0.11"/>
    <m/>
    <m/>
    <m/>
    <m/>
  </r>
  <r>
    <x v="5"/>
    <m/>
    <m/>
    <m/>
    <m/>
    <x v="2"/>
    <s v="Recurso Necessário"/>
    <m/>
    <m/>
    <m/>
    <m/>
    <m/>
    <s v="Valor Estimado/Orçado"/>
    <m/>
    <m/>
    <n v="0"/>
    <s v="Valor Utilizado"/>
    <m/>
    <n v="0"/>
    <m/>
    <m/>
    <m/>
    <m/>
  </r>
  <r>
    <x v="6"/>
    <m/>
    <m/>
    <m/>
    <m/>
    <x v="2"/>
    <m/>
    <m/>
    <m/>
    <m/>
    <m/>
    <m/>
    <m/>
    <m/>
    <m/>
    <m/>
    <m/>
    <m/>
    <m/>
    <m/>
    <m/>
    <m/>
    <m/>
  </r>
  <r>
    <x v="7"/>
    <s v="Iniciativa Estratégica"/>
    <m/>
    <s v="OE3. Praticar a Ética, Fiscalização e Disciplina do Exercício Profissional."/>
    <s v="PAD"/>
    <x v="3"/>
    <s v="JAN"/>
    <s v="FEV"/>
    <s v="MAR"/>
    <s v="ABR"/>
    <s v="MAI"/>
    <s v="JUN"/>
    <s v="JUL"/>
    <s v="AGO"/>
    <s v="SET"/>
    <s v="OUT"/>
    <s v="NOV"/>
    <s v="DEZ"/>
    <s v="% de desempenho"/>
    <m/>
    <m/>
    <m/>
    <m/>
  </r>
  <r>
    <x v="12"/>
    <s v="IE40"/>
    <m/>
    <s v="Designar um Assessor Jurídico para acompanhar uma agenda de fiscalizações conjuntas com os Sindicatos da categoria, Vigilância Sanitária, outros Conselhos de Classe e Ministério Público;"/>
    <m/>
    <x v="1"/>
    <n v="1"/>
    <n v="0"/>
    <n v="0"/>
    <n v="1"/>
    <n v="1"/>
    <n v="1"/>
    <n v="0"/>
    <n v="0"/>
    <n v="1"/>
    <n v="1"/>
    <s v="x"/>
    <s v="x"/>
    <n v="0.56000000000000005"/>
    <m/>
    <m/>
    <m/>
    <m/>
  </r>
  <r>
    <x v="5"/>
    <m/>
    <m/>
    <m/>
    <m/>
    <x v="2"/>
    <s v="Recurso Necessário"/>
    <m/>
    <m/>
    <m/>
    <m/>
    <m/>
    <s v="Valor Estimado/Orçado"/>
    <m/>
    <m/>
    <n v="0"/>
    <s v="Valor Utilizado"/>
    <m/>
    <n v="0"/>
    <m/>
    <m/>
    <m/>
    <m/>
  </r>
  <r>
    <x v="6"/>
    <m/>
    <m/>
    <m/>
    <m/>
    <x v="2"/>
    <m/>
    <m/>
    <m/>
    <m/>
    <m/>
    <m/>
    <m/>
    <m/>
    <m/>
    <m/>
    <m/>
    <m/>
    <m/>
    <m/>
    <m/>
    <m/>
    <m/>
  </r>
  <r>
    <x v="7"/>
    <s v="Iniciativa Estratégica"/>
    <m/>
    <s v="OE3. Praticar a Ética, Fiscalização e Disciplina do Exercício Profissional."/>
    <s v="PAD"/>
    <x v="3"/>
    <s v="JAN"/>
    <s v="FEV"/>
    <s v="MAR"/>
    <s v="ABR"/>
    <s v="MAI"/>
    <s v="JUN"/>
    <s v="JUL"/>
    <s v="AGO"/>
    <s v="SET"/>
    <s v="OUT"/>
    <s v="NOV"/>
    <s v="DEZ"/>
    <s v="% de desempenho"/>
    <m/>
    <m/>
    <m/>
    <m/>
  </r>
  <r>
    <x v="9"/>
    <s v="IE41"/>
    <m/>
    <s v="Garantir a agilidade de processos éticos e disciplinares, quando necessários, para garantir a sociedade uma assistência de Enfermagem mais segura e empreendedora;"/>
    <s v="568/2022"/>
    <x v="0"/>
    <n v="1"/>
    <n v="1"/>
    <n v="0"/>
    <n v="0"/>
    <n v="0"/>
    <n v="0"/>
    <n v="0"/>
    <n v="1"/>
    <n v="1"/>
    <n v="1"/>
    <s v="x"/>
    <s v="x"/>
    <n v="0.44"/>
    <m/>
    <m/>
    <m/>
    <m/>
  </r>
  <r>
    <x v="5"/>
    <m/>
    <m/>
    <s v="Solicitado ao Departamento de Planejamento mapeamento dos processos bem como a elaboração do manual."/>
    <m/>
    <x v="2"/>
    <s v="Recurso Necessário"/>
    <m/>
    <s v="Serviço mapeado"/>
    <m/>
    <m/>
    <m/>
    <s v="Valor Estimado/Orçado"/>
    <m/>
    <m/>
    <n v="0"/>
    <s v="Valor Utilizado"/>
    <m/>
    <n v="0"/>
    <m/>
    <m/>
    <m/>
    <m/>
  </r>
  <r>
    <x v="6"/>
    <m/>
    <m/>
    <m/>
    <m/>
    <x v="2"/>
    <m/>
    <m/>
    <m/>
    <m/>
    <m/>
    <m/>
    <m/>
    <m/>
    <m/>
    <m/>
    <m/>
    <m/>
    <m/>
    <m/>
    <m/>
    <m/>
    <m/>
  </r>
  <r>
    <x v="7"/>
    <s v="Iniciativa Estratégica"/>
    <m/>
    <s v="OE4. Manter Educação Constante e Fortalecedora."/>
    <s v="PAD"/>
    <x v="3"/>
    <s v="JAN"/>
    <s v="FEV"/>
    <s v="MAR"/>
    <s v="ABR"/>
    <s v="MAI"/>
    <s v="JUN"/>
    <s v="JUL"/>
    <s v="AGO"/>
    <s v="SET"/>
    <s v="OUT"/>
    <s v="NOV"/>
    <s v="DEZ"/>
    <s v="% de desempenho"/>
    <m/>
    <m/>
    <m/>
    <m/>
  </r>
  <r>
    <x v="0"/>
    <s v="IE46"/>
    <m/>
    <s v="Realizar parcerias com instituições de educação para oferecer aos profissionais, descontos em cursos de especialização, graduação e extensão;"/>
    <s v="0513/2022"/>
    <x v="0"/>
    <n v="1"/>
    <n v="0.5"/>
    <n v="1"/>
    <n v="1"/>
    <n v="0"/>
    <n v="1"/>
    <n v="0"/>
    <n v="1"/>
    <n v="0"/>
    <n v="1"/>
    <s v="x"/>
    <s v="x"/>
    <n v="0.61"/>
    <m/>
    <m/>
    <m/>
    <m/>
  </r>
  <r>
    <x v="5"/>
    <m/>
    <m/>
    <s v="Buscar mais de uma empresa por mês para parceria"/>
    <m/>
    <x v="2"/>
    <s v="Recurso Necessário"/>
    <m/>
    <s v="Parcerias convênios com instituiçõers de ensino"/>
    <m/>
    <m/>
    <m/>
    <s v="Valor Estimado/Orçado"/>
    <m/>
    <m/>
    <n v="0"/>
    <s v="Valor Utilizado"/>
    <m/>
    <n v="0"/>
    <m/>
    <m/>
    <m/>
    <m/>
  </r>
  <r>
    <x v="6"/>
    <m/>
    <m/>
    <m/>
    <m/>
    <x v="2"/>
    <m/>
    <m/>
    <m/>
    <m/>
    <m/>
    <m/>
    <m/>
    <m/>
    <m/>
    <m/>
    <m/>
    <m/>
    <m/>
    <m/>
    <m/>
    <m/>
    <m/>
  </r>
  <r>
    <x v="7"/>
    <s v="Iniciativa Estratégica"/>
    <m/>
    <s v="OE4. Manter Educação Constante e Fortalecedora."/>
    <s v="PAD"/>
    <x v="3"/>
    <s v="JAN"/>
    <s v="FEV"/>
    <s v="MAR"/>
    <s v="ABR"/>
    <s v="MAI"/>
    <s v="JUN"/>
    <s v="JUL"/>
    <s v="AGO"/>
    <s v="SET"/>
    <s v="OUT"/>
    <s v="NOV"/>
    <s v="DEZ"/>
    <s v="% de desempenho"/>
    <m/>
    <m/>
    <m/>
    <m/>
  </r>
  <r>
    <x v="15"/>
    <s v="IE42"/>
    <m/>
    <s v="Reestruturar de forma efetiva, o Serviço de Educação Permanente, em parceria com as instituições de ensino, saúde e Conselho Federal de Enfermagem (COFEN); "/>
    <s v="57/2021"/>
    <x v="1"/>
    <n v="1"/>
    <n v="1"/>
    <n v="0"/>
    <n v="0"/>
    <n v="0"/>
    <n v="0"/>
    <n v="0"/>
    <n v="0"/>
    <n v="0"/>
    <n v="0"/>
    <s v="x"/>
    <s v="x"/>
    <n v="0.22"/>
    <m/>
    <m/>
    <m/>
    <m/>
  </r>
  <r>
    <x v="5"/>
    <m/>
    <m/>
    <m/>
    <m/>
    <x v="2"/>
    <s v="Recurso Necessário"/>
    <m/>
    <m/>
    <m/>
    <m/>
    <m/>
    <s v="Valor Estimado/Orçado"/>
    <m/>
    <m/>
    <n v="0"/>
    <s v="Valor Utilizado"/>
    <m/>
    <n v="0"/>
    <m/>
    <m/>
    <m/>
    <m/>
  </r>
  <r>
    <x v="6"/>
    <m/>
    <m/>
    <m/>
    <m/>
    <x v="2"/>
    <m/>
    <m/>
    <m/>
    <m/>
    <m/>
    <m/>
    <m/>
    <m/>
    <m/>
    <m/>
    <m/>
    <m/>
    <m/>
    <m/>
    <m/>
    <m/>
    <m/>
  </r>
  <r>
    <x v="7"/>
    <s v="Iniciativa Estratégica"/>
    <m/>
    <s v="OE4. Manter Educação Constante e Fortalecedora."/>
    <s v="PAD"/>
    <x v="3"/>
    <s v="JAN"/>
    <s v="FEV"/>
    <s v="MAR"/>
    <s v="ABR"/>
    <s v="MAI"/>
    <s v="JUN"/>
    <s v="JUL"/>
    <s v="AGO"/>
    <s v="SET"/>
    <s v="OUT"/>
    <s v="NOV"/>
    <s v="DEZ"/>
    <s v="% de desempenho"/>
    <m/>
    <m/>
    <m/>
    <m/>
  </r>
  <r>
    <x v="18"/>
    <s v="IE43"/>
    <m/>
    <s v="Retomar a revista do Coren-PE no formato online, para que informações cheguem aos profissionais de Enfermagem de todo o estado;"/>
    <s v="PAD0069/2021"/>
    <x v="1"/>
    <n v="0"/>
    <s v="-"/>
    <s v="-"/>
    <n v="1"/>
    <s v="-"/>
    <s v="-"/>
    <n v="0"/>
    <n v="0"/>
    <n v="0"/>
    <n v="1"/>
    <s v="x"/>
    <s v="x"/>
    <n v="0.2"/>
    <m/>
    <m/>
    <m/>
    <m/>
  </r>
  <r>
    <x v="5"/>
    <m/>
    <m/>
    <m/>
    <m/>
    <x v="2"/>
    <s v="Recurso Necessário"/>
    <m/>
    <m/>
    <m/>
    <m/>
    <m/>
    <s v="Valor Estimado/Orçado"/>
    <m/>
    <m/>
    <n v="0"/>
    <s v="Valor Utilizado"/>
    <m/>
    <n v="0"/>
    <m/>
    <m/>
    <m/>
    <m/>
  </r>
  <r>
    <x v="6"/>
    <m/>
    <m/>
    <m/>
    <m/>
    <x v="2"/>
    <m/>
    <m/>
    <m/>
    <m/>
    <m/>
    <m/>
    <m/>
    <m/>
    <m/>
    <m/>
    <m/>
    <m/>
    <m/>
    <m/>
    <m/>
    <m/>
    <m/>
  </r>
  <r>
    <x v="7"/>
    <s v="Iniciativa Estratégica"/>
    <m/>
    <s v="OE4. Manter Educação Constante e Fortalecedora."/>
    <s v="PAD"/>
    <x v="3"/>
    <s v="JAN"/>
    <s v="FEV"/>
    <s v="MAR"/>
    <s v="ABR"/>
    <s v="MAI"/>
    <s v="JUN"/>
    <s v="JUL"/>
    <s v="AGO"/>
    <s v="SET"/>
    <s v="OUT"/>
    <s v="NOV"/>
    <s v="DEZ"/>
    <s v="% de desempenho"/>
    <m/>
    <m/>
    <m/>
    <m/>
  </r>
  <r>
    <x v="3"/>
    <s v="IE44"/>
    <m/>
    <s v="Buscar um espaço físico para uma biblioteca do Coren-PE, um auditório e um Museu da História da Enfermagem Pernambucana;"/>
    <m/>
    <x v="0"/>
    <n v="1"/>
    <n v="0"/>
    <n v="0"/>
    <n v="0"/>
    <n v="1"/>
    <n v="1"/>
    <n v="0"/>
    <n v="0"/>
    <n v="0"/>
    <n v="1"/>
    <s v="x"/>
    <s v="x"/>
    <n v="0.33"/>
    <m/>
    <m/>
    <m/>
    <m/>
  </r>
  <r>
    <x v="5"/>
    <m/>
    <m/>
    <m/>
    <m/>
    <x v="2"/>
    <s v="Recurso Necessário"/>
    <m/>
    <m/>
    <m/>
    <m/>
    <m/>
    <s v="Valor Estimado/Orçado"/>
    <m/>
    <m/>
    <n v="0"/>
    <s v="Valor Utilizado"/>
    <m/>
    <n v="0"/>
    <m/>
    <m/>
    <m/>
    <m/>
  </r>
  <r>
    <x v="6"/>
    <m/>
    <m/>
    <m/>
    <m/>
    <x v="2"/>
    <m/>
    <m/>
    <m/>
    <m/>
    <m/>
    <m/>
    <m/>
    <m/>
    <m/>
    <m/>
    <m/>
    <m/>
    <m/>
    <m/>
    <m/>
    <m/>
    <m/>
  </r>
  <r>
    <x v="7"/>
    <s v="Iniciativa Estratégica"/>
    <m/>
    <s v="OE4. Manter Educação Constante e Fortalecedora."/>
    <s v="PAD"/>
    <x v="3"/>
    <s v="JAN"/>
    <s v="FEV"/>
    <s v="MAR"/>
    <s v="ABR"/>
    <s v="MAI"/>
    <s v="JUN"/>
    <s v="JUL"/>
    <s v="AGO"/>
    <s v="SET"/>
    <s v="OUT"/>
    <s v="NOV"/>
    <s v="DEZ"/>
    <s v="% de desempenho"/>
    <m/>
    <m/>
    <m/>
    <m/>
  </r>
  <r>
    <x v="0"/>
    <s v="IE46"/>
    <m/>
    <s v="Realizar parcerias com instituições de educação para oferecer aos profissionais, descontos em cursos de especialização, graduação e extensão;"/>
    <s v="0513/2022"/>
    <x v="1"/>
    <n v="1"/>
    <n v="0.5"/>
    <n v="1"/>
    <n v="1"/>
    <n v="0"/>
    <n v="1"/>
    <n v="0"/>
    <n v="1"/>
    <n v="0"/>
    <n v="1"/>
    <s v="x"/>
    <s v="x"/>
    <n v="0.61"/>
    <m/>
    <m/>
    <m/>
    <m/>
  </r>
  <r>
    <x v="5"/>
    <m/>
    <m/>
    <m/>
    <m/>
    <x v="2"/>
    <s v="Recurso Necessário"/>
    <m/>
    <m/>
    <m/>
    <m/>
    <m/>
    <s v="Valor Estimado/Orçado"/>
    <m/>
    <m/>
    <n v="0"/>
    <s v="Valor Utilizado"/>
    <m/>
    <n v="0"/>
    <m/>
    <m/>
    <m/>
    <m/>
  </r>
  <r>
    <x v="6"/>
    <m/>
    <m/>
    <m/>
    <m/>
    <x v="2"/>
    <m/>
    <m/>
    <m/>
    <m/>
    <m/>
    <m/>
    <m/>
    <m/>
    <m/>
    <m/>
    <m/>
    <m/>
    <m/>
    <m/>
    <m/>
    <m/>
    <m/>
  </r>
  <r>
    <x v="7"/>
    <s v="Iniciativa Estratégica"/>
    <m/>
    <s v="OE4. Manter Educação Constante e Fortalecedora."/>
    <s v="PAD"/>
    <x v="3"/>
    <s v="JAN"/>
    <s v="FEV"/>
    <s v="MAR"/>
    <s v="ABR"/>
    <s v="MAI"/>
    <s v="JUN"/>
    <s v="JUL"/>
    <s v="AGO"/>
    <s v="SET"/>
    <s v="OUT"/>
    <s v="NOV"/>
    <s v="DEZ"/>
    <s v="% de desempenho"/>
    <m/>
    <m/>
    <m/>
    <m/>
  </r>
  <r>
    <x v="19"/>
    <s v="IE47"/>
    <m/>
    <s v="Abrir espaço de diálogo e apoio com os movimentos estudantis de Enfermagem."/>
    <m/>
    <x v="0"/>
    <n v="1"/>
    <n v="0"/>
    <n v="0"/>
    <n v="0"/>
    <n v="0"/>
    <n v="0"/>
    <n v="0"/>
    <n v="0"/>
    <n v="0"/>
    <n v="0"/>
    <s v="x"/>
    <s v="x"/>
    <n v="0.11"/>
    <m/>
    <m/>
    <m/>
    <m/>
  </r>
  <r>
    <x v="5"/>
    <m/>
    <m/>
    <m/>
    <m/>
    <x v="2"/>
    <s v="Recurso Necessário"/>
    <m/>
    <m/>
    <m/>
    <m/>
    <m/>
    <s v="Valor Estimado/Orçado"/>
    <m/>
    <m/>
    <n v="0"/>
    <s v="Valor Utilizado"/>
    <m/>
    <n v="0"/>
    <m/>
    <m/>
    <m/>
    <m/>
  </r>
  <r>
    <x v="6"/>
    <m/>
    <m/>
    <m/>
    <m/>
    <x v="2"/>
    <m/>
    <m/>
    <m/>
    <m/>
    <m/>
    <m/>
    <m/>
    <m/>
    <m/>
    <m/>
    <m/>
    <m/>
    <m/>
    <m/>
    <m/>
    <m/>
    <m/>
  </r>
  <r>
    <x v="7"/>
    <s v="Iniciativa Estratégica"/>
    <m/>
    <s v="OE4. Manter Educação Constante e Fortalecedora."/>
    <s v="PAD"/>
    <x v="3"/>
    <s v="JAN"/>
    <s v="FEV"/>
    <s v="MAR"/>
    <s v="ABR"/>
    <s v="MAI"/>
    <s v="JUN"/>
    <s v="JUL"/>
    <s v="AGO"/>
    <s v="SET"/>
    <s v="OUT"/>
    <s v="NOV"/>
    <s v="DEZ"/>
    <s v="% de desempenho"/>
    <m/>
    <m/>
    <m/>
    <m/>
  </r>
  <r>
    <x v="15"/>
    <s v="IE48"/>
    <m/>
    <s v="Incentivar a pesquisa científica em enfermagem, inclusive, abrindo espaço no website do Conselho, para divulgação de trabalhos científicos enviados pelos profissionais; "/>
    <m/>
    <x v="0"/>
    <n v="1"/>
    <n v="1"/>
    <n v="0"/>
    <n v="0"/>
    <n v="0"/>
    <n v="0"/>
    <n v="0"/>
    <n v="0"/>
    <n v="0"/>
    <n v="0"/>
    <s v="x"/>
    <s v="x"/>
    <n v="0.22"/>
    <m/>
    <m/>
    <m/>
    <m/>
  </r>
  <r>
    <x v="5"/>
    <m/>
    <m/>
    <m/>
    <m/>
    <x v="2"/>
    <s v="Recurso Necessário"/>
    <m/>
    <m/>
    <m/>
    <m/>
    <m/>
    <s v="Valor Estimado/Orçado"/>
    <m/>
    <m/>
    <n v="0"/>
    <s v="Valor Utilizado"/>
    <m/>
    <n v="0"/>
    <m/>
    <m/>
    <m/>
    <m/>
  </r>
  <r>
    <x v="6"/>
    <m/>
    <m/>
    <m/>
    <m/>
    <x v="2"/>
    <m/>
    <m/>
    <m/>
    <m/>
    <m/>
    <m/>
    <m/>
    <m/>
    <m/>
    <m/>
    <m/>
    <m/>
    <m/>
    <m/>
    <m/>
    <m/>
    <m/>
  </r>
  <r>
    <x v="7"/>
    <s v="Iniciativa Estratégica"/>
    <m/>
    <s v="OE4. Manter Educação Constante e Fortalecedora."/>
    <s v="PAD"/>
    <x v="3"/>
    <s v="JAN"/>
    <s v="FEV"/>
    <s v="MAR"/>
    <s v="ABR"/>
    <s v="MAI"/>
    <s v="JUN"/>
    <s v="JUL"/>
    <s v="AGO"/>
    <s v="SET"/>
    <s v="OUT"/>
    <s v="NOV"/>
    <s v="DEZ"/>
    <s v="% de desempenho"/>
    <m/>
    <m/>
    <m/>
    <m/>
  </r>
  <r>
    <x v="17"/>
    <s v="IE50"/>
    <m/>
    <s v="Promover as Oficinas de Dimensionamento de Pessoal de Enfermagem em todas as regionais de saúde;"/>
    <s v="0523/2022"/>
    <x v="0"/>
    <n v="1"/>
    <n v="0"/>
    <n v="0"/>
    <n v="0"/>
    <n v="0"/>
    <n v="0"/>
    <n v="0"/>
    <n v="0"/>
    <n v="0"/>
    <n v="0"/>
    <s v="x"/>
    <s v="x"/>
    <n v="0.11"/>
    <m/>
    <m/>
    <m/>
    <m/>
  </r>
  <r>
    <x v="5"/>
    <m/>
    <m/>
    <m/>
    <m/>
    <x v="2"/>
    <s v="Recurso Necessário"/>
    <m/>
    <m/>
    <m/>
    <m/>
    <m/>
    <s v="Valor Estimado/Orçado"/>
    <m/>
    <m/>
    <n v="0"/>
    <s v="Valor Utilizado"/>
    <m/>
    <n v="0"/>
    <m/>
    <m/>
    <m/>
    <m/>
  </r>
  <r>
    <x v="6"/>
    <m/>
    <m/>
    <m/>
    <m/>
    <x v="2"/>
    <m/>
    <m/>
    <m/>
    <m/>
    <m/>
    <m/>
    <m/>
    <m/>
    <m/>
    <m/>
    <m/>
    <m/>
    <m/>
    <m/>
    <m/>
    <m/>
    <m/>
  </r>
  <r>
    <x v="7"/>
    <s v="Iniciativa Estratégica"/>
    <m/>
    <s v="OE4. Manter Educação Constante e Fortalecedora."/>
    <s v="PAD"/>
    <x v="3"/>
    <s v="JAN"/>
    <s v="FEV"/>
    <s v="MAR"/>
    <s v="ABR"/>
    <s v="MAI"/>
    <s v="JUN"/>
    <s v="JUL"/>
    <s v="AGO"/>
    <s v="SET"/>
    <s v="OUT"/>
    <s v="NOV"/>
    <s v="DEZ"/>
    <s v="% de desempenho"/>
    <m/>
    <m/>
    <m/>
    <m/>
  </r>
  <r>
    <x v="15"/>
    <s v="IE52"/>
    <m/>
    <s v="Organizar e realizar anualmente evento comemorativo da Semana Internacional de Enfermagem."/>
    <s v="57/2021"/>
    <x v="0"/>
    <n v="1"/>
    <n v="1"/>
    <n v="0"/>
    <n v="0"/>
    <n v="0"/>
    <n v="0"/>
    <n v="0"/>
    <n v="0"/>
    <n v="0"/>
    <n v="0"/>
    <s v="x"/>
    <s v="x"/>
    <n v="0.28999999999999998"/>
    <m/>
    <m/>
    <m/>
    <m/>
  </r>
  <r>
    <x v="5"/>
    <m/>
    <m/>
    <m/>
    <m/>
    <x v="2"/>
    <s v="Recurso Necessário"/>
    <m/>
    <m/>
    <m/>
    <m/>
    <m/>
    <s v="Valor Estimado/Orçado"/>
    <m/>
    <m/>
    <n v="0"/>
    <s v="Valor Utilizado"/>
    <m/>
    <n v="0"/>
    <m/>
    <m/>
    <m/>
    <m/>
  </r>
  <r>
    <x v="6"/>
    <m/>
    <m/>
    <m/>
    <m/>
    <x v="2"/>
    <m/>
    <m/>
    <m/>
    <m/>
    <m/>
    <m/>
    <m/>
    <m/>
    <m/>
    <m/>
    <m/>
    <m/>
    <m/>
    <m/>
    <m/>
    <m/>
    <m/>
  </r>
  <r>
    <x v="7"/>
    <s v="Iniciativa Estratégica"/>
    <m/>
    <s v="OE4. Manter Educação Constante e Fortalecedora."/>
    <s v="PAD"/>
    <x v="3"/>
    <s v="JAN"/>
    <s v="FEV"/>
    <s v="MAR"/>
    <s v="ABR"/>
    <s v="MAI"/>
    <s v="JUN"/>
    <s v="JUL"/>
    <s v="AGO"/>
    <s v="SET"/>
    <s v="OUT"/>
    <s v="NOV"/>
    <s v="DEZ"/>
    <s v="% de desempenho"/>
    <m/>
    <m/>
    <m/>
    <m/>
  </r>
  <r>
    <x v="20"/>
    <s v="IE53"/>
    <m/>
    <s v="Atender aos pedidos de participação de conselheiros e fiscais nos mais diversos eventos da categoria, especialmente no mês da enfermagem, assim como garantir representação nas formaturas, quando convidados;"/>
    <s v="0506/2022"/>
    <x v="1"/>
    <n v="0"/>
    <n v="0"/>
    <n v="0"/>
    <n v="0"/>
    <n v="0.97"/>
    <n v="1"/>
    <n v="0"/>
    <n v="1"/>
    <n v="1"/>
    <n v="0"/>
    <s v="x"/>
    <s v="x"/>
    <n v="0.44"/>
    <m/>
    <m/>
    <m/>
    <m/>
  </r>
  <r>
    <x v="5"/>
    <m/>
    <m/>
    <s v="Alinhamento da temática na área de atuação do profissional ou colaborador."/>
    <m/>
    <x v="2"/>
    <s v="Recurso Necessário"/>
    <m/>
    <s v="Auxilio representação ou diária"/>
    <m/>
    <m/>
    <m/>
    <s v="Valor Estimado/Orçado"/>
    <m/>
    <m/>
    <n v="841.97"/>
    <s v="Valor Utilizado"/>
    <m/>
    <n v="1132.3800000000001"/>
    <m/>
    <m/>
    <m/>
    <m/>
  </r>
  <r>
    <x v="6"/>
    <m/>
    <m/>
    <m/>
    <m/>
    <x v="2"/>
    <m/>
    <m/>
    <m/>
    <m/>
    <m/>
    <m/>
    <m/>
    <m/>
    <m/>
    <m/>
    <m/>
    <m/>
    <m/>
    <m/>
    <m/>
    <m/>
    <m/>
  </r>
  <r>
    <x v="7"/>
    <s v="Iniciativa Estratégica"/>
    <m/>
    <s v="OE4. Manter Educação Constante e Fortalecedora."/>
    <s v="PAD"/>
    <x v="3"/>
    <s v="JAN"/>
    <s v="FEV"/>
    <s v="MAR"/>
    <s v="ABR"/>
    <s v="MAI"/>
    <s v="JUN"/>
    <s v="JUL"/>
    <s v="AGO"/>
    <s v="SET"/>
    <s v="OUT"/>
    <s v="NOV"/>
    <s v="DEZ"/>
    <s v="% de desempenho"/>
    <m/>
    <m/>
    <m/>
    <m/>
  </r>
  <r>
    <x v="21"/>
    <s v="IE54"/>
    <m/>
    <s v="Instituir programa com iniciativas socioambientais que gerem valor para a COREN-PE e para a sociedade."/>
    <m/>
    <x v="0"/>
    <n v="1"/>
    <n v="0"/>
    <n v="0"/>
    <n v="0"/>
    <n v="0"/>
    <n v="0"/>
    <n v="0"/>
    <n v="0"/>
    <n v="0"/>
    <n v="0"/>
    <s v="x"/>
    <s v="x"/>
    <n v="0.11"/>
    <m/>
    <m/>
    <m/>
    <m/>
  </r>
  <r>
    <x v="5"/>
    <m/>
    <m/>
    <m/>
    <m/>
    <x v="2"/>
    <s v="Recurso Necessário"/>
    <m/>
    <m/>
    <m/>
    <m/>
    <m/>
    <s v="Valor Estimado/Orçado"/>
    <m/>
    <m/>
    <n v="0"/>
    <s v="Valor Utilizado"/>
    <m/>
    <n v="0"/>
    <m/>
    <m/>
    <m/>
    <m/>
  </r>
  <r>
    <x v="6"/>
    <m/>
    <m/>
    <m/>
    <m/>
    <x v="2"/>
    <m/>
    <m/>
    <m/>
    <m/>
    <m/>
    <m/>
    <m/>
    <m/>
    <m/>
    <m/>
    <m/>
    <m/>
    <m/>
    <m/>
    <m/>
    <m/>
    <m/>
  </r>
  <r>
    <x v="7"/>
    <s v="Iniciativa Estratégica"/>
    <m/>
    <s v="OE4. Manter Educação Constante e Fortalecedora."/>
    <s v="PAD"/>
    <x v="3"/>
    <s v="JAN"/>
    <s v="FEV"/>
    <s v="MAR"/>
    <s v="ABR"/>
    <s v="MAI"/>
    <s v="JUN"/>
    <s v="JUL"/>
    <s v="AGO"/>
    <s v="SET"/>
    <s v="OUT"/>
    <s v="NOV"/>
    <s v="DEZ"/>
    <s v="% de desempenho"/>
    <m/>
    <m/>
    <m/>
    <m/>
  </r>
  <r>
    <x v="15"/>
    <s v="IE55"/>
    <m/>
    <s v="Realizar e ampliar a agenda de eventos em série do Coren-PE contemplando Enfermeiros, Técnicos de Enfermagem e Auxiliares de Enfermagem;"/>
    <s v="57/2021"/>
    <x v="1"/>
    <n v="1"/>
    <n v="1"/>
    <n v="0"/>
    <n v="0"/>
    <n v="0"/>
    <n v="0"/>
    <n v="0"/>
    <n v="0"/>
    <n v="0"/>
    <n v="0"/>
    <s v="x"/>
    <s v="x"/>
    <n v="0.22"/>
    <m/>
    <m/>
    <m/>
    <m/>
  </r>
  <r>
    <x v="5"/>
    <m/>
    <m/>
    <m/>
    <m/>
    <x v="2"/>
    <s v="Recurso Necessário"/>
    <m/>
    <m/>
    <m/>
    <m/>
    <m/>
    <s v="Valor Estimado/Orçado"/>
    <m/>
    <m/>
    <n v="0"/>
    <s v="Valor Utilizado"/>
    <m/>
    <n v="0"/>
    <m/>
    <m/>
    <m/>
    <m/>
  </r>
  <r>
    <x v="6"/>
    <m/>
    <m/>
    <m/>
    <m/>
    <x v="2"/>
    <m/>
    <m/>
    <m/>
    <m/>
    <m/>
    <m/>
    <m/>
    <m/>
    <m/>
    <m/>
    <m/>
    <m/>
    <m/>
    <m/>
    <m/>
    <m/>
    <m/>
  </r>
  <r>
    <x v="7"/>
    <s v="Iniciativa Estratégica"/>
    <m/>
    <s v="OE4. Manter Educação Constante e Fortalecedora."/>
    <s v="PAD"/>
    <x v="3"/>
    <s v="JAN"/>
    <s v="FEV"/>
    <s v="MAR"/>
    <s v="ABR"/>
    <s v="MAI"/>
    <s v="JUN"/>
    <s v="JUL"/>
    <s v="AGO"/>
    <s v="SET"/>
    <s v="OUT"/>
    <s v="NOV"/>
    <s v="DEZ"/>
    <s v="% de desempenho"/>
    <m/>
    <m/>
    <m/>
    <m/>
  </r>
  <r>
    <x v="14"/>
    <s v="IE56"/>
    <m/>
    <s v="Desenvolver um programa de valorização do cliente interno, ouvir as demandas dos funcionários com uma agenda de reuniões, educação permanente, e realização anual de Seminário Institucional."/>
    <m/>
    <x v="0"/>
    <n v="1"/>
    <n v="1"/>
    <n v="0"/>
    <n v="0"/>
    <n v="1"/>
    <n v="1"/>
    <n v="0"/>
    <n v="0"/>
    <n v="0"/>
    <n v="0"/>
    <s v="x"/>
    <s v="x"/>
    <n v="0.44"/>
    <m/>
    <m/>
    <m/>
    <m/>
  </r>
  <r>
    <x v="5"/>
    <m/>
    <m/>
    <m/>
    <m/>
    <x v="2"/>
    <s v="Recurso Necessário"/>
    <m/>
    <m/>
    <m/>
    <m/>
    <m/>
    <s v="Valor Estimado/Orçado"/>
    <m/>
    <m/>
    <n v="0"/>
    <s v="Valor Utilizado"/>
    <m/>
    <n v="0"/>
    <m/>
    <m/>
    <m/>
    <m/>
  </r>
  <r>
    <x v="6"/>
    <m/>
    <m/>
    <m/>
    <m/>
    <x v="2"/>
    <m/>
    <m/>
    <m/>
    <m/>
    <m/>
    <m/>
    <m/>
    <m/>
    <m/>
    <m/>
    <m/>
    <m/>
    <m/>
    <m/>
    <m/>
    <m/>
    <m/>
  </r>
  <r>
    <x v="7"/>
    <s v="Iniciativa Estratégica"/>
    <m/>
    <s v="OE4. Manter Educação Constante e Fortalecedora."/>
    <s v="PAD"/>
    <x v="3"/>
    <s v="JAN"/>
    <s v="FEV"/>
    <s v="MAR"/>
    <s v="ABR"/>
    <s v="MAI"/>
    <s v="JUN"/>
    <s v="JUL"/>
    <s v="AGO"/>
    <s v="SET"/>
    <s v="OUT"/>
    <s v="NOV"/>
    <s v="DEZ"/>
    <s v="% de desempenho"/>
    <m/>
    <m/>
    <m/>
    <m/>
  </r>
  <r>
    <x v="22"/>
    <s v="IE57"/>
    <m/>
    <s v="Engajar e comprometer numa cultura corporativa que mais desafia a organização atualmente. Promovendo impacto nos resultados acelerando de uma forma tal que permite a mudança."/>
    <s v="416/2021"/>
    <x v="1"/>
    <n v="0"/>
    <n v="1"/>
    <n v="1"/>
    <n v="1"/>
    <n v="1"/>
    <n v="1"/>
    <n v="1"/>
    <n v="1"/>
    <n v="1"/>
    <n v="1"/>
    <s v="x"/>
    <s v="x"/>
    <n v="0.9"/>
    <m/>
    <m/>
    <m/>
    <m/>
  </r>
  <r>
    <x v="5"/>
    <m/>
    <m/>
    <s v="Sétima Reunião Ordinária de avaliação da Gest"/>
    <m/>
    <x v="2"/>
    <s v="Recurso Necessário"/>
    <m/>
    <s v="Sala de Reunião, Data Show."/>
    <m/>
    <m/>
    <m/>
    <s v="Valor Estimado/Orçado"/>
    <m/>
    <m/>
    <n v="0"/>
    <s v="Valor Utilizado"/>
    <m/>
    <n v="0"/>
    <m/>
    <m/>
    <m/>
    <m/>
  </r>
  <r>
    <x v="6"/>
    <m/>
    <m/>
    <m/>
    <m/>
    <x v="2"/>
    <m/>
    <m/>
    <m/>
    <m/>
    <m/>
    <m/>
    <m/>
    <m/>
    <m/>
    <m/>
    <m/>
    <m/>
    <m/>
    <m/>
    <m/>
    <m/>
    <m/>
  </r>
  <r>
    <x v="7"/>
    <s v="Iniciativa Estratégica"/>
    <m/>
    <s v="OE4. Manter Educação Constante e Fortalecedora."/>
    <s v="PAD"/>
    <x v="3"/>
    <s v="JAN"/>
    <s v="FEV"/>
    <s v="MAR"/>
    <s v="ABR"/>
    <s v="MAI"/>
    <s v="JUN"/>
    <s v="JUL"/>
    <s v="AGO"/>
    <s v="SET"/>
    <s v="OUT"/>
    <s v="NOV"/>
    <s v="DEZ"/>
    <s v="% de desempenho"/>
    <m/>
    <m/>
    <m/>
    <m/>
  </r>
  <r>
    <x v="22"/>
    <s v="IE58"/>
    <m/>
    <s v="Criar vantagem competitiva e as condições necessárias para las mantê no futuro."/>
    <s v="417/2021"/>
    <x v="1"/>
    <n v="1"/>
    <n v="1"/>
    <n v="1"/>
    <n v="1"/>
    <n v="1"/>
    <n v="1"/>
    <n v="1"/>
    <n v="1"/>
    <n v="1"/>
    <n v="1"/>
    <s v="x"/>
    <s v="x"/>
    <n v="1"/>
    <m/>
    <m/>
    <m/>
    <m/>
  </r>
  <r>
    <x v="5"/>
    <m/>
    <m/>
    <s v="Elaboração de Fluxos e mapeamentos dos diversos serviços orfertado. "/>
    <m/>
    <x v="2"/>
    <s v="Recurso Necessário"/>
    <m/>
    <s v="Materiais de expediente"/>
    <m/>
    <m/>
    <m/>
    <s v="Valor Estimado/Orçado"/>
    <m/>
    <m/>
    <n v="0"/>
    <s v="Valor Utilizado"/>
    <m/>
    <n v="0"/>
    <m/>
    <m/>
    <m/>
    <m/>
  </r>
  <r>
    <x v="6"/>
    <m/>
    <m/>
    <m/>
    <m/>
    <x v="2"/>
    <m/>
    <m/>
    <m/>
    <m/>
    <m/>
    <m/>
    <m/>
    <m/>
    <m/>
    <m/>
    <m/>
    <m/>
    <m/>
    <m/>
    <m/>
    <m/>
    <m/>
  </r>
  <r>
    <x v="7"/>
    <s v="Iniciativa Estratégica"/>
    <m/>
    <s v="OE5. Ampliar Relações Interinstitucionais."/>
    <s v="PAD"/>
    <x v="3"/>
    <s v="JAN"/>
    <s v="FEV"/>
    <s v="MAR"/>
    <s v="ABR"/>
    <s v="MAI"/>
    <s v="JUN"/>
    <s v="JUL"/>
    <s v="AGO"/>
    <s v="SET"/>
    <s v="OUT"/>
    <s v="NOV"/>
    <s v="DEZ"/>
    <s v="% de desempenho"/>
    <m/>
    <m/>
    <m/>
    <m/>
  </r>
  <r>
    <x v="17"/>
    <s v="IE59"/>
    <m/>
    <s v="Atuar junto ao Cofen contra a oferta de Cursos de Graduação e Técnicos de Enfermagem na modalidade à distância;"/>
    <s v="0524/2022"/>
    <x v="0"/>
    <n v="0"/>
    <n v="0"/>
    <n v="1"/>
    <n v="1"/>
    <n v="0"/>
    <n v="0"/>
    <n v="0"/>
    <n v="0"/>
    <n v="0"/>
    <n v="0"/>
    <s v="x"/>
    <s v="x"/>
    <n v="0.28999999999999998"/>
    <m/>
    <m/>
    <m/>
    <m/>
  </r>
  <r>
    <x v="5"/>
    <m/>
    <m/>
    <m/>
    <m/>
    <x v="2"/>
    <s v="Recurso Necessário"/>
    <m/>
    <m/>
    <m/>
    <m/>
    <m/>
    <s v="Valor Estimado/Orçado"/>
    <m/>
    <m/>
    <n v="0"/>
    <s v="Valor Utilizado"/>
    <m/>
    <n v="0"/>
    <m/>
    <m/>
    <m/>
    <m/>
  </r>
  <r>
    <x v="6"/>
    <m/>
    <m/>
    <m/>
    <m/>
    <x v="2"/>
    <m/>
    <m/>
    <m/>
    <m/>
    <m/>
    <m/>
    <m/>
    <m/>
    <m/>
    <m/>
    <m/>
    <m/>
    <m/>
    <m/>
    <m/>
    <m/>
    <m/>
  </r>
  <r>
    <x v="7"/>
    <s v="Iniciativa Estratégica"/>
    <m/>
    <s v="OE5. Ampliar Relações Interinstitucionais."/>
    <s v="PAD"/>
    <x v="3"/>
    <s v="JAN"/>
    <s v="FEV"/>
    <s v="MAR"/>
    <s v="ABR"/>
    <s v="MAI"/>
    <s v="JUN"/>
    <s v="JUL"/>
    <s v="AGO"/>
    <s v="SET"/>
    <s v="OUT"/>
    <s v="NOV"/>
    <s v="DEZ"/>
    <s v="% de desempenho"/>
    <m/>
    <m/>
    <m/>
    <m/>
  </r>
  <r>
    <x v="8"/>
    <s v="IE62"/>
    <m/>
    <s v="Instaurar um programa de fiscalizações no período noturno e nos finais de semana, a fim de assistir aos Profissionais dos Plantões Noturnos e que atuam nos Finais de Semana;"/>
    <m/>
    <x v="1"/>
    <n v="1"/>
    <n v="0"/>
    <n v="0"/>
    <n v="1"/>
    <n v="0"/>
    <n v="0"/>
    <n v="0"/>
    <n v="0"/>
    <n v="0"/>
    <n v="0"/>
    <s v="x"/>
    <s v="x"/>
    <n v="0.28999999999999998"/>
    <m/>
    <m/>
    <m/>
    <m/>
  </r>
  <r>
    <x v="5"/>
    <m/>
    <m/>
    <m/>
    <m/>
    <x v="2"/>
    <s v="Recurso Necessário"/>
    <m/>
    <m/>
    <m/>
    <m/>
    <m/>
    <s v="Valor Estimado/Orçado"/>
    <m/>
    <m/>
    <n v="0"/>
    <s v="Valor Utilizado"/>
    <m/>
    <n v="0"/>
    <m/>
    <m/>
    <m/>
    <m/>
  </r>
  <r>
    <x v="6"/>
    <m/>
    <m/>
    <m/>
    <m/>
    <x v="2"/>
    <m/>
    <m/>
    <m/>
    <m/>
    <m/>
    <m/>
    <m/>
    <m/>
    <m/>
    <m/>
    <m/>
    <m/>
    <m/>
    <m/>
    <m/>
    <m/>
    <m/>
  </r>
  <r>
    <x v="7"/>
    <s v="Iniciativa Estratégica"/>
    <m/>
    <s v="OE5. Ampliar Relações Interinstitucionais."/>
    <s v="PAD"/>
    <x v="3"/>
    <s v="JAN"/>
    <s v="FEV"/>
    <s v="MAR"/>
    <s v="ABR"/>
    <s v="MAI"/>
    <s v="JUN"/>
    <s v="JUL"/>
    <s v="AGO"/>
    <s v="SET"/>
    <s v="OUT"/>
    <s v="NOV"/>
    <s v="DEZ"/>
    <s v="% de desempenho"/>
    <m/>
    <m/>
    <m/>
    <m/>
  </r>
  <r>
    <x v="23"/>
    <s v="IE63"/>
    <m/>
    <s v="Desenvolver uma política de apoio e fortalecimento da ABEn Pernambuco, Sociedades e Associações de especialistas de Enfermagem com sede em Pernambuco;"/>
    <m/>
    <x v="0"/>
    <n v="0"/>
    <n v="0"/>
    <n v="0"/>
    <n v="0"/>
    <n v="0"/>
    <n v="0"/>
    <n v="0"/>
    <n v="0"/>
    <n v="0"/>
    <n v="0"/>
    <s v="x"/>
    <s v="x"/>
    <n v="0"/>
    <m/>
    <m/>
    <m/>
    <m/>
  </r>
  <r>
    <x v="5"/>
    <m/>
    <m/>
    <m/>
    <m/>
    <x v="2"/>
    <s v="Recurso Necessário"/>
    <m/>
    <m/>
    <m/>
    <m/>
    <m/>
    <s v="Valor Estimado/Orçado"/>
    <m/>
    <m/>
    <n v="0"/>
    <s v="Valor Utilizado"/>
    <m/>
    <n v="0"/>
    <m/>
    <m/>
    <m/>
    <m/>
  </r>
  <r>
    <x v="6"/>
    <m/>
    <m/>
    <m/>
    <m/>
    <x v="2"/>
    <m/>
    <m/>
    <m/>
    <m/>
    <m/>
    <m/>
    <m/>
    <m/>
    <m/>
    <m/>
    <m/>
    <m/>
    <m/>
    <m/>
    <m/>
    <m/>
    <m/>
  </r>
  <r>
    <x v="7"/>
    <s v="Iniciativa Estratégica"/>
    <m/>
    <s v="OE5. Ampliar Relações Interinstitucionais."/>
    <s v="PAD"/>
    <x v="3"/>
    <s v="JAN"/>
    <s v="FEV"/>
    <s v="MAR"/>
    <s v="ABR"/>
    <s v="MAI"/>
    <s v="JUN"/>
    <s v="JUL"/>
    <s v="AGO"/>
    <s v="SET"/>
    <s v="OUT"/>
    <s v="NOV"/>
    <s v="DEZ"/>
    <s v="% de desempenho"/>
    <m/>
    <m/>
    <m/>
    <m/>
  </r>
  <r>
    <x v="17"/>
    <s v="IE65"/>
    <m/>
    <s v="Atuar junto às instituições de pós-graduação para que tenham seus cursos regularizados, cadastrados na plataforma e-mec e que sigam a legislação em vigor;"/>
    <s v="0562/2022"/>
    <x v="0"/>
    <n v="0"/>
    <n v="0"/>
    <n v="0"/>
    <n v="0"/>
    <n v="0"/>
    <n v="0"/>
    <n v="0"/>
    <n v="0"/>
    <n v="0"/>
    <n v="0"/>
    <s v="x"/>
    <s v="x"/>
    <n v="0"/>
    <m/>
    <m/>
    <m/>
    <m/>
  </r>
  <r>
    <x v="5"/>
    <m/>
    <m/>
    <m/>
    <m/>
    <x v="2"/>
    <s v="Recurso Necessário"/>
    <m/>
    <m/>
    <m/>
    <m/>
    <m/>
    <s v="Valor Estimado/Orçado"/>
    <m/>
    <m/>
    <n v="0"/>
    <s v="Valor Utilizado"/>
    <m/>
    <n v="0"/>
    <m/>
    <m/>
    <m/>
    <m/>
  </r>
  <r>
    <x v="6"/>
    <m/>
    <m/>
    <m/>
    <m/>
    <x v="2"/>
    <m/>
    <m/>
    <m/>
    <m/>
    <m/>
    <m/>
    <m/>
    <m/>
    <m/>
    <m/>
    <m/>
    <m/>
    <m/>
    <m/>
    <m/>
    <m/>
    <m/>
  </r>
  <r>
    <x v="7"/>
    <s v="Iniciativa Estratégica"/>
    <m/>
    <s v="OE5. Ampliar Relações Interinstitucionais."/>
    <s v="PAD"/>
    <x v="3"/>
    <s v="JAN"/>
    <s v="FEV"/>
    <s v="MAR"/>
    <s v="ABR"/>
    <s v="MAI"/>
    <s v="JUN"/>
    <s v="JUL"/>
    <s v="AGO"/>
    <s v="SET"/>
    <s v="OUT"/>
    <s v="NOV"/>
    <s v="DEZ"/>
    <s v="% de desempenho"/>
    <m/>
    <m/>
    <m/>
    <m/>
  </r>
  <r>
    <x v="19"/>
    <s v="IE69"/>
    <m/>
    <s v="Criação de uma Frente Parlamentar para que, junto aos Sindicatos Profissionais de Enfermagem, atuação conjunta pela regulamentação das 30 horas semanais, piso salarial digno, melhoria das condições de trabalho e condições para o repouso digno;"/>
    <m/>
    <x v="1"/>
    <n v="1"/>
    <n v="0"/>
    <n v="1"/>
    <n v="1"/>
    <n v="0"/>
    <n v="0"/>
    <n v="0"/>
    <n v="0"/>
    <n v="0"/>
    <n v="0"/>
    <s v="x"/>
    <s v="x"/>
    <n v="0.43"/>
    <m/>
    <m/>
    <m/>
    <m/>
  </r>
  <r>
    <x v="5"/>
    <m/>
    <m/>
    <m/>
    <m/>
    <x v="2"/>
    <s v="Recurso Necessário"/>
    <m/>
    <m/>
    <m/>
    <m/>
    <m/>
    <s v="Valor Estimado/Orçado"/>
    <m/>
    <m/>
    <n v="0"/>
    <s v="Valor Utilizado"/>
    <m/>
    <n v="0"/>
    <m/>
    <m/>
    <m/>
    <m/>
  </r>
  <r>
    <x v="6"/>
    <m/>
    <m/>
    <m/>
    <m/>
    <x v="2"/>
    <m/>
    <m/>
    <m/>
    <m/>
    <m/>
    <m/>
    <m/>
    <m/>
    <m/>
    <m/>
    <m/>
    <m/>
    <m/>
    <m/>
    <m/>
    <m/>
    <m/>
  </r>
  <r>
    <x v="7"/>
    <s v="Iniciativa Estratégica"/>
    <m/>
    <s v="OE5. Ampliar Relações Interinstitucionais."/>
    <s v="PAD"/>
    <x v="3"/>
    <s v="JAN"/>
    <s v="FEV"/>
    <s v="MAR"/>
    <s v="ABR"/>
    <s v="MAI"/>
    <s v="JUN"/>
    <s v="JUL"/>
    <s v="AGO"/>
    <s v="SET"/>
    <s v="OUT"/>
    <s v="NOV"/>
    <s v="DEZ"/>
    <s v="% de desempenho"/>
    <m/>
    <m/>
    <m/>
    <m/>
  </r>
  <r>
    <x v="24"/>
    <s v="IE70"/>
    <m/>
    <s v="Atuar junto às instituições de graduação para que alunos sejam tratados com ética e respeito, que tenham acesso a estágios curriculares de qualidade e de responsabilidade da instituição de ensino;"/>
    <s v="PAD 187/2022"/>
    <x v="0"/>
    <n v="1"/>
    <n v="1"/>
    <n v="0"/>
    <n v="0"/>
    <n v="0"/>
    <n v="1"/>
    <n v="1"/>
    <n v="0"/>
    <n v="0"/>
    <n v="0.72"/>
    <s v="x"/>
    <s v="x"/>
    <n v="0.47"/>
    <m/>
    <m/>
    <m/>
    <m/>
  </r>
  <r>
    <x v="5"/>
    <m/>
    <m/>
    <s v="Realizado envio para as instituições de Educação convocando para o encontro de RTs"/>
    <m/>
    <x v="2"/>
    <s v="Recurso Necessário"/>
    <m/>
    <s v="Transporte"/>
    <m/>
    <m/>
    <m/>
    <s v="Valor Estimado/Orçado"/>
    <m/>
    <m/>
    <n v="1602.92"/>
    <s v="Valor Utilizado"/>
    <m/>
    <n v="380.06"/>
    <m/>
    <m/>
    <m/>
    <m/>
  </r>
  <r>
    <x v="6"/>
    <m/>
    <m/>
    <m/>
    <m/>
    <x v="2"/>
    <m/>
    <m/>
    <m/>
    <m/>
    <m/>
    <m/>
    <m/>
    <m/>
    <m/>
    <m/>
    <m/>
    <m/>
    <m/>
    <m/>
    <m/>
    <m/>
    <m/>
  </r>
  <r>
    <x v="7"/>
    <s v="Iniciativa Estratégica"/>
    <m/>
    <s v="OE5. Ampliar Relações Interinstitucionais."/>
    <s v="PAD"/>
    <x v="3"/>
    <s v="JAN"/>
    <s v="FEV"/>
    <s v="MAR"/>
    <s v="ABR"/>
    <s v="MAI"/>
    <s v="JUN"/>
    <s v="JUL"/>
    <s v="AGO"/>
    <s v="SET"/>
    <s v="OUT"/>
    <s v="NOV"/>
    <s v="DEZ"/>
    <s v="% de desempenho"/>
    <m/>
    <m/>
    <m/>
    <m/>
  </r>
  <r>
    <x v="12"/>
    <s v="IE71"/>
    <m/>
    <s v=" Construir parceria entre Coren e Ministério Público, na solução de problemas que envolvem a enfermagem e comprometam a saúde da população pernambucana;"/>
    <m/>
    <x v="1"/>
    <n v="1"/>
    <n v="0"/>
    <n v="0"/>
    <n v="1"/>
    <n v="1"/>
    <n v="1"/>
    <n v="0"/>
    <n v="0"/>
    <n v="0"/>
    <n v="0"/>
    <s v="x"/>
    <s v="x"/>
    <n v="0.44"/>
    <m/>
    <m/>
    <m/>
    <m/>
  </r>
  <r>
    <x v="5"/>
    <m/>
    <m/>
    <m/>
    <m/>
    <x v="2"/>
    <s v="Recurso Necessário"/>
    <m/>
    <m/>
    <m/>
    <m/>
    <m/>
    <s v="Valor Estimado/Orçado"/>
    <m/>
    <m/>
    <n v="0"/>
    <s v="Valor Utilizado"/>
    <m/>
    <n v="0"/>
    <m/>
    <m/>
    <m/>
    <m/>
  </r>
  <r>
    <x v="6"/>
    <m/>
    <m/>
    <m/>
    <m/>
    <x v="2"/>
    <m/>
    <m/>
    <m/>
    <m/>
    <m/>
    <m/>
    <m/>
    <m/>
    <m/>
    <m/>
    <m/>
    <m/>
    <m/>
    <m/>
    <m/>
    <m/>
    <m/>
  </r>
  <r>
    <x v="7"/>
    <s v="Iniciativa Estratégica"/>
    <m/>
    <s v="OE5. Ampliar Relações Interinstitucionais."/>
    <s v="PAD"/>
    <x v="3"/>
    <s v="JAN"/>
    <s v="FEV"/>
    <s v="MAR"/>
    <s v="ABR"/>
    <s v="MAI"/>
    <s v="JUN"/>
    <s v="JUL"/>
    <s v="AGO"/>
    <s v="SET"/>
    <s v="OUT"/>
    <s v="NOV"/>
    <s v="DEZ"/>
    <s v="% de desempenho"/>
    <m/>
    <m/>
    <m/>
    <m/>
  </r>
  <r>
    <x v="12"/>
    <s v="IE72"/>
    <m/>
    <s v="Atuar nas instâncias necessárias, de forma extrema e necessária para coibir e enfrentar o constrangimento, Bullying, assédio moral e sexual com profissionais de enfermagem;"/>
    <m/>
    <x v="1"/>
    <n v="1"/>
    <n v="0"/>
    <n v="0"/>
    <n v="1"/>
    <n v="1"/>
    <n v="1"/>
    <n v="0"/>
    <n v="0"/>
    <n v="1"/>
    <n v="1"/>
    <s v="x"/>
    <s v="x"/>
    <n v="0.6"/>
    <m/>
    <m/>
    <m/>
    <m/>
  </r>
  <r>
    <x v="5"/>
    <m/>
    <m/>
    <m/>
    <m/>
    <x v="2"/>
    <s v="Recurso Necessário"/>
    <m/>
    <m/>
    <m/>
    <m/>
    <m/>
    <s v="Valor Estimado/Orçado"/>
    <m/>
    <m/>
    <n v="0"/>
    <s v="Valor Utilizado"/>
    <m/>
    <n v="0"/>
    <m/>
    <m/>
    <m/>
    <m/>
  </r>
  <r>
    <x v="6"/>
    <m/>
    <m/>
    <m/>
    <m/>
    <x v="2"/>
    <m/>
    <m/>
    <m/>
    <m/>
    <m/>
    <m/>
    <m/>
    <m/>
    <m/>
    <m/>
    <m/>
    <m/>
    <m/>
    <m/>
    <m/>
    <m/>
    <m/>
  </r>
  <r>
    <x v="7"/>
    <s v="Iniciativa Estratégica"/>
    <m/>
    <s v="OE5. Ampliar Relações Interinstitucionais."/>
    <s v="PAD"/>
    <x v="3"/>
    <s v="JAN"/>
    <s v="FEV"/>
    <s v="MAR"/>
    <s v="ABR"/>
    <s v="MAI"/>
    <s v="JUN"/>
    <s v="JUL"/>
    <s v="AGO"/>
    <s v="SET"/>
    <s v="OUT"/>
    <s v="NOV"/>
    <s v="DEZ"/>
    <s v="% de desempenho"/>
    <m/>
    <m/>
    <m/>
    <m/>
  </r>
  <r>
    <x v="23"/>
    <s v="IE73"/>
    <m/>
    <s v="Participar do Conselho Estadual de Saúde;"/>
    <m/>
    <x v="1"/>
    <n v="1"/>
    <n v="1"/>
    <n v="1"/>
    <n v="1"/>
    <n v="0"/>
    <n v="0"/>
    <n v="0"/>
    <n v="0"/>
    <n v="0"/>
    <n v="0"/>
    <s v="x"/>
    <s v="x"/>
    <n v="0.44"/>
    <m/>
    <m/>
    <m/>
    <m/>
  </r>
  <r>
    <x v="5"/>
    <m/>
    <m/>
    <m/>
    <m/>
    <x v="2"/>
    <s v="Recurso Necessário"/>
    <m/>
    <m/>
    <m/>
    <m/>
    <m/>
    <s v="Valor Estimado/Orçado"/>
    <m/>
    <m/>
    <n v="0"/>
    <s v="Valor Utilizado"/>
    <m/>
    <n v="0"/>
    <m/>
    <m/>
    <m/>
    <m/>
  </r>
  <r>
    <x v="6"/>
    <m/>
    <m/>
    <m/>
    <m/>
    <x v="2"/>
    <m/>
    <m/>
    <m/>
    <m/>
    <m/>
    <m/>
    <m/>
    <m/>
    <m/>
    <m/>
    <m/>
    <m/>
    <m/>
    <m/>
    <m/>
    <m/>
    <m/>
  </r>
  <r>
    <x v="7"/>
    <s v="Iniciativa Estratégica"/>
    <m/>
    <s v="OE5. Ampliar Relações Interinstitucionais."/>
    <s v="PAD"/>
    <x v="3"/>
    <s v="JAN"/>
    <s v="FEV"/>
    <s v="MAR"/>
    <s v="ABR"/>
    <s v="MAI"/>
    <s v="JUN"/>
    <s v="JUL"/>
    <s v="AGO"/>
    <s v="SET"/>
    <s v="OUT"/>
    <s v="NOV"/>
    <s v="DEZ"/>
    <s v="% de desempenho"/>
    <m/>
    <m/>
    <m/>
    <m/>
  </r>
  <r>
    <x v="12"/>
    <s v="IE74"/>
    <m/>
    <s v="Articular com os governos o fortalecimento dos vínculos de trabalho, batalhando por concursos públicos que inclusive sejam direcionados por especialidade. Agregando ainda mais qualidade na assistência de enfermagem;"/>
    <m/>
    <x v="0"/>
    <n v="0"/>
    <n v="0"/>
    <n v="0"/>
    <n v="0"/>
    <n v="0"/>
    <n v="0"/>
    <n v="0"/>
    <n v="0"/>
    <n v="0"/>
    <n v="0"/>
    <s v="x"/>
    <s v="x"/>
    <n v="0"/>
    <m/>
    <m/>
    <m/>
    <m/>
  </r>
  <r>
    <x v="5"/>
    <m/>
    <m/>
    <m/>
    <m/>
    <x v="2"/>
    <s v="Recurso Necessário"/>
    <m/>
    <m/>
    <m/>
    <m/>
    <m/>
    <s v="Valor Estimado/Orçado"/>
    <m/>
    <m/>
    <n v="0"/>
    <s v="Valor Utilizado"/>
    <m/>
    <n v="0"/>
    <m/>
    <m/>
    <m/>
    <m/>
  </r>
  <r>
    <x v="6"/>
    <m/>
    <m/>
    <m/>
    <m/>
    <x v="2"/>
    <m/>
    <m/>
    <m/>
    <m/>
    <m/>
    <m/>
    <m/>
    <m/>
    <m/>
    <m/>
    <m/>
    <m/>
    <m/>
    <m/>
    <m/>
    <m/>
    <m/>
  </r>
  <r>
    <x v="7"/>
    <s v="Iniciativa Estratégica"/>
    <m/>
    <s v="OE6. Aplicar Gestão participativa e transparente."/>
    <s v="PAD"/>
    <x v="3"/>
    <s v="JAN"/>
    <s v="FEV"/>
    <s v="MAR"/>
    <s v="ABR"/>
    <s v="MAI"/>
    <s v="JUN"/>
    <s v="JUL"/>
    <s v="AGO"/>
    <s v="SET"/>
    <s v="OUT"/>
    <s v="NOV"/>
    <s v="DEZ"/>
    <s v="% de desempenho"/>
    <m/>
    <m/>
    <m/>
    <m/>
  </r>
  <r>
    <x v="25"/>
    <s v="IE77"/>
    <m/>
    <s v="Ampliar o número de Câmaras Técnicas com o intuito da emissão de pareceres e de planejamento de ações dotadas de conhecimentos específicos;"/>
    <m/>
    <x v="1"/>
    <n v="1"/>
    <n v="0"/>
    <n v="0"/>
    <n v="0"/>
    <n v="1"/>
    <n v="1"/>
    <n v="1"/>
    <n v="1"/>
    <n v="1"/>
    <n v="0"/>
    <s v="x"/>
    <s v="x"/>
    <n v="0.67"/>
    <m/>
    <m/>
    <m/>
    <m/>
  </r>
  <r>
    <x v="5"/>
    <m/>
    <m/>
    <m/>
    <m/>
    <x v="2"/>
    <s v="Recurso Necessário"/>
    <m/>
    <m/>
    <m/>
    <m/>
    <m/>
    <s v="Valor Estimado/Orçado"/>
    <m/>
    <m/>
    <n v="0"/>
    <s v="Valor Utilizado"/>
    <m/>
    <n v="0"/>
    <m/>
    <m/>
    <m/>
    <m/>
  </r>
  <r>
    <x v="6"/>
    <m/>
    <m/>
    <m/>
    <m/>
    <x v="2"/>
    <m/>
    <m/>
    <m/>
    <m/>
    <m/>
    <m/>
    <m/>
    <m/>
    <m/>
    <m/>
    <m/>
    <m/>
    <m/>
    <m/>
    <m/>
    <m/>
    <m/>
  </r>
  <r>
    <x v="7"/>
    <s v="Iniciativa Estratégica"/>
    <m/>
    <s v="OE6. Aplicar Gestão participativa e transparente."/>
    <s v="PAD"/>
    <x v="3"/>
    <s v="JAN"/>
    <s v="FEV"/>
    <s v="MAR"/>
    <s v="ABR"/>
    <s v="MAI"/>
    <s v="JUN"/>
    <s v="JUL"/>
    <s v="AGO"/>
    <s v="SET"/>
    <s v="OUT"/>
    <s v="NOV"/>
    <s v="DEZ"/>
    <s v="% de desempenho"/>
    <m/>
    <m/>
    <m/>
    <m/>
  </r>
  <r>
    <x v="17"/>
    <s v="IE78"/>
    <m/>
    <s v="Ampliar a rede de colaboradores e retomar as representações do Coren PE em Municípios sede das Gerências Regionais de Saúde."/>
    <m/>
    <x v="0"/>
    <n v="1"/>
    <n v="0"/>
    <n v="0"/>
    <n v="0"/>
    <n v="0"/>
    <n v="0"/>
    <n v="0"/>
    <n v="0"/>
    <n v="0"/>
    <n v="0"/>
    <s v="x"/>
    <s v="x"/>
    <n v="0.11"/>
    <m/>
    <m/>
    <m/>
    <m/>
  </r>
  <r>
    <x v="5"/>
    <m/>
    <m/>
    <m/>
    <m/>
    <x v="2"/>
    <s v="Recurso Necessário"/>
    <m/>
    <m/>
    <m/>
    <m/>
    <m/>
    <s v="Valor Estimado/Orçado"/>
    <m/>
    <m/>
    <n v="0"/>
    <s v="Valor Utilizado"/>
    <m/>
    <n v="0"/>
    <m/>
    <m/>
    <m/>
    <m/>
  </r>
  <r>
    <x v="6"/>
    <m/>
    <m/>
    <m/>
    <m/>
    <x v="2"/>
    <m/>
    <m/>
    <m/>
    <m/>
    <m/>
    <m/>
    <m/>
    <m/>
    <m/>
    <m/>
    <m/>
    <m/>
    <m/>
    <m/>
    <m/>
    <m/>
    <m/>
  </r>
  <r>
    <x v="7"/>
    <s v="Iniciativa Estratégica"/>
    <m/>
    <s v="OE6. Aplicar Gestão participativa e transparente."/>
    <s v="PAD"/>
    <x v="3"/>
    <s v="JAN"/>
    <s v="FEV"/>
    <s v="MAR"/>
    <s v="ABR"/>
    <s v="MAI"/>
    <s v="JUN"/>
    <s v="JUL"/>
    <s v="AGO"/>
    <s v="SET"/>
    <s v="OUT"/>
    <s v="NOV"/>
    <s v="DEZ"/>
    <s v="% de desempenho"/>
    <m/>
    <m/>
    <m/>
    <m/>
  </r>
  <r>
    <x v="26"/>
    <s v="IE79"/>
    <m/>
    <s v="Divulgar no site do Coren-PE, semestralmente, o balanço financeiro, garantindo a transparência de todas as ações, demonstrando aos profissionais de enfermagem onde e como o valor arrecadado com as anuidades estão sendo aplicados;"/>
    <s v="0519/2022"/>
    <x v="1"/>
    <n v="1"/>
    <n v="1"/>
    <n v="1"/>
    <n v="1"/>
    <n v="1"/>
    <n v="0"/>
    <n v="0"/>
    <n v="0"/>
    <n v="0"/>
    <n v="1"/>
    <s v="x"/>
    <s v="x"/>
    <n v="0.56000000000000005"/>
    <m/>
    <m/>
    <m/>
    <m/>
  </r>
  <r>
    <x v="5"/>
    <m/>
    <m/>
    <m/>
    <m/>
    <x v="2"/>
    <s v="Recurso Necessário"/>
    <m/>
    <m/>
    <m/>
    <m/>
    <m/>
    <s v="Valor Estimado/Orçado"/>
    <m/>
    <m/>
    <n v="0"/>
    <s v="Valor Utilizado"/>
    <m/>
    <n v="0"/>
    <m/>
    <m/>
    <m/>
    <m/>
  </r>
  <r>
    <x v="6"/>
    <m/>
    <m/>
    <m/>
    <m/>
    <x v="2"/>
    <m/>
    <m/>
    <m/>
    <m/>
    <m/>
    <m/>
    <m/>
    <m/>
    <m/>
    <m/>
    <m/>
    <m/>
    <m/>
    <m/>
    <m/>
    <m/>
    <m/>
  </r>
  <r>
    <x v="7"/>
    <s v="Iniciativa Estratégica"/>
    <m/>
    <s v="OE6. Aplicar Gestão participativa e transparente."/>
    <s v="PAD"/>
    <x v="3"/>
    <s v="JAN"/>
    <s v="FEV"/>
    <s v="MAR"/>
    <s v="ABR"/>
    <s v="MAI"/>
    <s v="JUN"/>
    <s v="JUL"/>
    <s v="AGO"/>
    <s v="SET"/>
    <s v="OUT"/>
    <s v="NOV"/>
    <s v="DEZ"/>
    <s v="% de desempenho"/>
    <m/>
    <m/>
    <m/>
    <m/>
  </r>
  <r>
    <x v="22"/>
    <s v="IE80"/>
    <m/>
    <s v="Reunir-se mensalmente apresentando um relatório para todas as chefias dos seus respectivos Indicadores"/>
    <s v="PAD 0125/2022"/>
    <x v="1"/>
    <n v="0"/>
    <n v="1"/>
    <n v="1"/>
    <n v="1"/>
    <n v="1"/>
    <n v="1"/>
    <n v="1"/>
    <n v="1"/>
    <n v="0"/>
    <n v="1"/>
    <s v="x"/>
    <s v="x"/>
    <n v="0.78"/>
    <m/>
    <m/>
    <m/>
    <m/>
  </r>
  <r>
    <x v="5"/>
    <m/>
    <m/>
    <s v="Apresentar dados a Presidência para alinhamento das ações"/>
    <m/>
    <x v="2"/>
    <s v="Recurso Necessário"/>
    <m/>
    <s v="Reunião"/>
    <m/>
    <m/>
    <m/>
    <s v="Valor Estimado/Orçado"/>
    <m/>
    <m/>
    <n v="0"/>
    <s v="Valor Utilizado"/>
    <m/>
    <n v="0"/>
    <m/>
    <m/>
    <m/>
    <m/>
  </r>
  <r>
    <x v="6"/>
    <m/>
    <m/>
    <m/>
    <m/>
    <x v="2"/>
    <m/>
    <m/>
    <m/>
    <m/>
    <m/>
    <m/>
    <m/>
    <m/>
    <m/>
    <m/>
    <m/>
    <m/>
    <m/>
    <m/>
    <m/>
    <m/>
    <m/>
  </r>
  <r>
    <x v="7"/>
    <s v="Iniciativa Estratégica"/>
    <m/>
    <s v="OE6. Aplicar Gestão participativa e transparente."/>
    <s v="PAD"/>
    <x v="3"/>
    <s v="JAN"/>
    <s v="FEV"/>
    <s v="MAR"/>
    <s v="ABR"/>
    <s v="MAI"/>
    <s v="JUN"/>
    <s v="JUL"/>
    <s v="AGO"/>
    <s v="SET"/>
    <s v="OUT"/>
    <s v="NOV"/>
    <s v="DEZ"/>
    <s v="% de desempenho"/>
    <m/>
    <m/>
    <m/>
    <m/>
  </r>
  <r>
    <x v="18"/>
    <s v="IE84"/>
    <m/>
    <s v="Contratar serviços de publicidade para realização de campanha, produção de peças e material institucional  de divulgação do  meeting Institucional, do Coren-PE."/>
    <s v="solicitar abertura"/>
    <x v="1"/>
    <n v="0"/>
    <n v="1"/>
    <n v="0"/>
    <n v="1"/>
    <n v="1"/>
    <n v="0"/>
    <n v="1"/>
    <n v="0"/>
    <n v="0"/>
    <n v="1"/>
    <s v="x"/>
    <s v="x"/>
    <n v="0.44"/>
    <m/>
    <m/>
    <m/>
    <m/>
  </r>
  <r>
    <x v="5"/>
    <m/>
    <m/>
    <m/>
    <m/>
    <x v="2"/>
    <s v="Recurso Necessário"/>
    <m/>
    <m/>
    <m/>
    <m/>
    <m/>
    <s v="Valor Estimado/Orçado"/>
    <m/>
    <m/>
    <n v="0"/>
    <s v="Valor Utilizado"/>
    <m/>
    <n v="0"/>
    <m/>
    <m/>
    <m/>
    <m/>
  </r>
  <r>
    <x v="6"/>
    <m/>
    <m/>
    <m/>
    <m/>
    <x v="2"/>
    <m/>
    <m/>
    <m/>
    <m/>
    <m/>
    <m/>
    <m/>
    <m/>
    <m/>
    <m/>
    <m/>
    <m/>
    <m/>
    <m/>
    <m/>
    <m/>
    <m/>
  </r>
  <r>
    <x v="7"/>
    <s v="Iniciativa Estratégica"/>
    <m/>
    <s v="OE6. Aplicar Gestão participativa e transparente."/>
    <s v="PAD"/>
    <x v="3"/>
    <s v="JAN"/>
    <s v="FEV"/>
    <s v="MAR"/>
    <s v="ABR"/>
    <s v="MAI"/>
    <s v="JUN"/>
    <s v="JUL"/>
    <s v="AGO"/>
    <s v="SET"/>
    <s v="OUT"/>
    <s v="NOV"/>
    <s v="DEZ"/>
    <s v="% de desempenho"/>
    <m/>
    <m/>
    <m/>
    <m/>
  </r>
  <r>
    <x v="13"/>
    <s v="IE85"/>
    <m/>
    <s v="Aumentar arrecadação Anual do Coren-PE"/>
    <m/>
    <x v="0"/>
    <n v="0"/>
    <n v="1"/>
    <n v="0"/>
    <n v="0"/>
    <n v="0"/>
    <n v="0"/>
    <n v="0"/>
    <n v="0"/>
    <n v="0"/>
    <n v="1"/>
    <s v="x"/>
    <s v="x"/>
    <n v="0.11"/>
    <m/>
    <m/>
    <m/>
    <m/>
  </r>
  <r>
    <x v="5"/>
    <m/>
    <m/>
    <m/>
    <m/>
    <x v="2"/>
    <s v="Recurso Necessário"/>
    <m/>
    <m/>
    <m/>
    <m/>
    <m/>
    <s v="Valor Estimado/Orçado"/>
    <m/>
    <m/>
    <n v="0"/>
    <s v="Valor Utilizado"/>
    <m/>
    <n v="0"/>
    <m/>
    <m/>
    <m/>
    <m/>
  </r>
  <r>
    <x v="6"/>
    <m/>
    <m/>
    <m/>
    <m/>
    <x v="2"/>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F3D8F1-7072-4247-A9A2-737370C83FFF}" name="Tabela dinâ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F32" firstHeaderRow="1" firstDataRow="2" firstDataCol="1"/>
  <pivotFields count="23">
    <pivotField axis="axisRow" showAll="0">
      <items count="28">
        <item x="5"/>
        <item x="1"/>
        <item x="18"/>
        <item x="2"/>
        <item x="19"/>
        <item x="10"/>
        <item x="13"/>
        <item x="12"/>
        <item x="16"/>
        <item x="0"/>
        <item x="22"/>
        <item x="23"/>
        <item x="4"/>
        <item x="9"/>
        <item x="3"/>
        <item x="17"/>
        <item x="8"/>
        <item x="24"/>
        <item x="20"/>
        <item x="15"/>
        <item x="25"/>
        <item x="7"/>
        <item x="11"/>
        <item x="26"/>
        <item x="21"/>
        <item x="14"/>
        <item x="6"/>
        <item t="default"/>
      </items>
    </pivotField>
    <pivotField showAll="0"/>
    <pivotField showAll="0"/>
    <pivotField showAll="0"/>
    <pivotField showAll="0"/>
    <pivotField axis="axisCol" dataField="1" showAll="0">
      <items count="5">
        <item x="1"/>
        <item x="0"/>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5"/>
  </colFields>
  <colItems count="5">
    <i>
      <x/>
    </i>
    <i>
      <x v="1"/>
    </i>
    <i>
      <x v="2"/>
    </i>
    <i>
      <x v="3"/>
    </i>
    <i t="grand">
      <x/>
    </i>
  </colItems>
  <dataFields count="1">
    <dataField name="Contagem de Status"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Q25"/>
  <sheetViews>
    <sheetView zoomScale="72" zoomScaleNormal="72" workbookViewId="0">
      <selection activeCell="D3" sqref="D3"/>
    </sheetView>
  </sheetViews>
  <sheetFormatPr defaultRowHeight="15" x14ac:dyDescent="0.25"/>
  <cols>
    <col min="2" max="2" width="27.140625" bestFit="1" customWidth="1"/>
    <col min="3" max="3" width="18" customWidth="1"/>
    <col min="4" max="4" width="61.28515625" customWidth="1"/>
    <col min="5" max="5" width="11.7109375" bestFit="1" customWidth="1"/>
    <col min="17" max="17" width="28.140625" bestFit="1" customWidth="1"/>
  </cols>
  <sheetData>
    <row r="2" spans="2:17" ht="15.75" thickBot="1" x14ac:dyDescent="0.3"/>
    <row r="3" spans="2:17" ht="41.25" thickBot="1" x14ac:dyDescent="0.3">
      <c r="B3" s="75" t="s">
        <v>23</v>
      </c>
      <c r="C3" s="76" t="s">
        <v>56</v>
      </c>
      <c r="D3" s="77" t="s">
        <v>22</v>
      </c>
      <c r="E3" s="78" t="s">
        <v>2</v>
      </c>
      <c r="F3" s="78" t="s">
        <v>3</v>
      </c>
      <c r="G3" s="78" t="s">
        <v>4</v>
      </c>
      <c r="H3" s="78" t="s">
        <v>5</v>
      </c>
      <c r="I3" s="78" t="s">
        <v>6</v>
      </c>
      <c r="J3" s="78" t="s">
        <v>7</v>
      </c>
      <c r="K3" s="78" t="s">
        <v>8</v>
      </c>
      <c r="L3" s="78" t="s">
        <v>9</v>
      </c>
      <c r="M3" s="78" t="s">
        <v>10</v>
      </c>
      <c r="N3" s="78" t="s">
        <v>11</v>
      </c>
      <c r="O3" s="78" t="s">
        <v>12</v>
      </c>
      <c r="P3" s="78" t="s">
        <v>13</v>
      </c>
      <c r="Q3" s="79" t="s">
        <v>1</v>
      </c>
    </row>
    <row r="4" spans="2:17" ht="40.5" x14ac:dyDescent="0.25">
      <c r="B4" s="10" t="s">
        <v>26</v>
      </c>
      <c r="C4" s="11" t="s">
        <v>35</v>
      </c>
      <c r="D4" s="12" t="s">
        <v>60</v>
      </c>
      <c r="E4" s="13">
        <v>0.63</v>
      </c>
      <c r="F4" s="14">
        <v>0.76</v>
      </c>
      <c r="G4" s="14">
        <v>0.8</v>
      </c>
      <c r="H4" s="14">
        <v>0.9</v>
      </c>
      <c r="I4" s="15" t="s">
        <v>0</v>
      </c>
      <c r="J4" s="15" t="s">
        <v>0</v>
      </c>
      <c r="K4" s="15" t="s">
        <v>0</v>
      </c>
      <c r="L4" s="15" t="s">
        <v>0</v>
      </c>
      <c r="M4" s="15" t="s">
        <v>0</v>
      </c>
      <c r="N4" s="15" t="s">
        <v>0</v>
      </c>
      <c r="O4" s="15" t="s">
        <v>0</v>
      </c>
      <c r="P4" s="15" t="s">
        <v>0</v>
      </c>
      <c r="Q4" s="16">
        <v>0.77300000000000002</v>
      </c>
    </row>
    <row r="5" spans="2:17" ht="40.15" customHeight="1" thickBot="1" x14ac:dyDescent="0.3">
      <c r="B5" s="17" t="s">
        <v>27</v>
      </c>
      <c r="C5" s="11" t="s">
        <v>36</v>
      </c>
      <c r="D5" s="18" t="s">
        <v>59</v>
      </c>
      <c r="E5" s="19">
        <v>1</v>
      </c>
      <c r="F5" s="20">
        <v>1</v>
      </c>
      <c r="G5" s="21">
        <v>0</v>
      </c>
      <c r="H5" s="21">
        <v>0</v>
      </c>
      <c r="I5" s="22" t="s">
        <v>0</v>
      </c>
      <c r="J5" s="22" t="s">
        <v>0</v>
      </c>
      <c r="K5" s="22" t="s">
        <v>0</v>
      </c>
      <c r="L5" s="22" t="s">
        <v>0</v>
      </c>
      <c r="M5" s="22" t="s">
        <v>0</v>
      </c>
      <c r="N5" s="22" t="s">
        <v>0</v>
      </c>
      <c r="O5" s="22" t="s">
        <v>0</v>
      </c>
      <c r="P5" s="22" t="s">
        <v>0</v>
      </c>
      <c r="Q5" s="23">
        <v>0.5</v>
      </c>
    </row>
    <row r="6" spans="2:17" ht="60.75" hidden="1" x14ac:dyDescent="0.25">
      <c r="B6" s="17" t="s">
        <v>24</v>
      </c>
      <c r="C6" s="11" t="s">
        <v>37</v>
      </c>
      <c r="D6" s="18" t="s">
        <v>70</v>
      </c>
      <c r="E6" s="21">
        <v>0</v>
      </c>
      <c r="F6" s="21">
        <v>0</v>
      </c>
      <c r="G6" s="37">
        <v>1</v>
      </c>
      <c r="H6" s="37">
        <v>1</v>
      </c>
      <c r="I6" s="652" t="s">
        <v>57</v>
      </c>
      <c r="J6" s="653"/>
      <c r="K6" s="653"/>
      <c r="L6" s="653"/>
      <c r="M6" s="653"/>
      <c r="N6" s="653"/>
      <c r="O6" s="653"/>
      <c r="P6" s="654"/>
      <c r="Q6" s="23">
        <v>0.5</v>
      </c>
    </row>
    <row r="7" spans="2:17" ht="81" x14ac:dyDescent="0.25">
      <c r="B7" s="10" t="s">
        <v>26</v>
      </c>
      <c r="C7" s="24" t="s">
        <v>38</v>
      </c>
      <c r="D7" s="25" t="s">
        <v>58</v>
      </c>
      <c r="E7" s="21">
        <v>0</v>
      </c>
      <c r="F7" s="21">
        <v>0</v>
      </c>
      <c r="G7" s="21">
        <v>0</v>
      </c>
      <c r="H7" s="21">
        <v>0</v>
      </c>
      <c r="I7" s="21">
        <v>0</v>
      </c>
      <c r="J7" s="21">
        <v>0</v>
      </c>
      <c r="K7" s="21">
        <v>0</v>
      </c>
      <c r="L7" s="22" t="s">
        <v>0</v>
      </c>
      <c r="M7" s="22" t="s">
        <v>0</v>
      </c>
      <c r="N7" s="22" t="s">
        <v>0</v>
      </c>
      <c r="O7" s="22" t="s">
        <v>0</v>
      </c>
      <c r="P7" s="22" t="s">
        <v>0</v>
      </c>
      <c r="Q7" s="23">
        <v>0</v>
      </c>
    </row>
    <row r="8" spans="2:17" ht="40.5" x14ac:dyDescent="0.25">
      <c r="B8" s="17" t="s">
        <v>25</v>
      </c>
      <c r="C8" s="24" t="s">
        <v>39</v>
      </c>
      <c r="D8" s="25" t="s">
        <v>14</v>
      </c>
      <c r="E8" s="38">
        <v>0.66</v>
      </c>
      <c r="F8" s="37">
        <v>1</v>
      </c>
      <c r="G8" s="39">
        <v>0</v>
      </c>
      <c r="H8" s="37">
        <v>1</v>
      </c>
      <c r="I8" s="37">
        <v>1</v>
      </c>
      <c r="J8" s="37">
        <v>1</v>
      </c>
      <c r="K8" s="37">
        <v>1</v>
      </c>
      <c r="L8" s="22" t="s">
        <v>0</v>
      </c>
      <c r="M8" s="22" t="s">
        <v>0</v>
      </c>
      <c r="N8" s="22" t="s">
        <v>0</v>
      </c>
      <c r="O8" s="22" t="s">
        <v>0</v>
      </c>
      <c r="P8" s="22" t="s">
        <v>0</v>
      </c>
      <c r="Q8" s="26">
        <v>0.81</v>
      </c>
    </row>
    <row r="9" spans="2:17" ht="40.5" x14ac:dyDescent="0.25">
      <c r="B9" s="17" t="s">
        <v>28</v>
      </c>
      <c r="C9" s="11" t="s">
        <v>40</v>
      </c>
      <c r="D9" s="18" t="s">
        <v>69</v>
      </c>
      <c r="E9" s="40">
        <v>0.37</v>
      </c>
      <c r="F9" s="41">
        <v>1</v>
      </c>
      <c r="G9" s="41">
        <v>0.9</v>
      </c>
      <c r="H9" s="41">
        <v>0.73</v>
      </c>
      <c r="I9" s="22" t="s">
        <v>0</v>
      </c>
      <c r="J9" s="22" t="s">
        <v>0</v>
      </c>
      <c r="K9" s="22" t="s">
        <v>0</v>
      </c>
      <c r="L9" s="22" t="s">
        <v>0</v>
      </c>
      <c r="M9" s="22" t="s">
        <v>0</v>
      </c>
      <c r="N9" s="22" t="s">
        <v>0</v>
      </c>
      <c r="O9" s="22" t="s">
        <v>0</v>
      </c>
      <c r="P9" s="22" t="s">
        <v>0</v>
      </c>
      <c r="Q9" s="26">
        <v>0.75</v>
      </c>
    </row>
    <row r="10" spans="2:17" ht="40.5" x14ac:dyDescent="0.25">
      <c r="B10" s="17" t="s">
        <v>25</v>
      </c>
      <c r="C10" s="11" t="s">
        <v>41</v>
      </c>
      <c r="D10" s="18" t="s">
        <v>61</v>
      </c>
      <c r="E10" s="41">
        <v>1</v>
      </c>
      <c r="F10" s="37">
        <v>1</v>
      </c>
      <c r="G10" s="39">
        <v>0</v>
      </c>
      <c r="H10" s="37">
        <v>1</v>
      </c>
      <c r="I10" s="22" t="s">
        <v>0</v>
      </c>
      <c r="J10" s="22" t="s">
        <v>0</v>
      </c>
      <c r="K10" s="22" t="s">
        <v>0</v>
      </c>
      <c r="L10" s="22" t="s">
        <v>0</v>
      </c>
      <c r="M10" s="22" t="s">
        <v>0</v>
      </c>
      <c r="N10" s="22" t="s">
        <v>0</v>
      </c>
      <c r="O10" s="22" t="s">
        <v>0</v>
      </c>
      <c r="P10" s="22" t="s">
        <v>0</v>
      </c>
      <c r="Q10" s="26">
        <v>0.75</v>
      </c>
    </row>
    <row r="11" spans="2:17" ht="42.75" customHeight="1" x14ac:dyDescent="0.25">
      <c r="B11" s="17" t="s">
        <v>25</v>
      </c>
      <c r="C11" s="11" t="s">
        <v>42</v>
      </c>
      <c r="D11" s="18" t="s">
        <v>62</v>
      </c>
      <c r="E11" s="41">
        <v>1</v>
      </c>
      <c r="F11" s="37">
        <v>1</v>
      </c>
      <c r="G11" s="39">
        <v>0</v>
      </c>
      <c r="H11" s="37">
        <v>1</v>
      </c>
      <c r="I11" s="22" t="s">
        <v>0</v>
      </c>
      <c r="J11" s="22" t="s">
        <v>0</v>
      </c>
      <c r="K11" s="22" t="s">
        <v>0</v>
      </c>
      <c r="L11" s="22" t="s">
        <v>0</v>
      </c>
      <c r="M11" s="22" t="s">
        <v>0</v>
      </c>
      <c r="N11" s="22" t="s">
        <v>0</v>
      </c>
      <c r="O11" s="22" t="s">
        <v>0</v>
      </c>
      <c r="P11" s="22" t="s">
        <v>0</v>
      </c>
      <c r="Q11" s="26">
        <v>0.75</v>
      </c>
    </row>
    <row r="12" spans="2:17" ht="40.5" x14ac:dyDescent="0.25">
      <c r="B12" s="17" t="s">
        <v>29</v>
      </c>
      <c r="C12" s="11" t="s">
        <v>43</v>
      </c>
      <c r="D12" s="18" t="s">
        <v>68</v>
      </c>
      <c r="E12" s="19">
        <v>1</v>
      </c>
      <c r="F12" s="20">
        <v>1</v>
      </c>
      <c r="G12" s="20">
        <v>1</v>
      </c>
      <c r="H12" s="42">
        <v>0</v>
      </c>
      <c r="I12" s="22" t="s">
        <v>0</v>
      </c>
      <c r="J12" s="22" t="s">
        <v>0</v>
      </c>
      <c r="K12" s="22" t="s">
        <v>0</v>
      </c>
      <c r="L12" s="22" t="s">
        <v>0</v>
      </c>
      <c r="M12" s="22" t="s">
        <v>0</v>
      </c>
      <c r="N12" s="22" t="s">
        <v>0</v>
      </c>
      <c r="O12" s="22" t="s">
        <v>0</v>
      </c>
      <c r="P12" s="22" t="s">
        <v>0</v>
      </c>
      <c r="Q12" s="26">
        <v>0.75</v>
      </c>
    </row>
    <row r="13" spans="2:17" ht="39" customHeight="1" thickBot="1" x14ac:dyDescent="0.3">
      <c r="B13" s="17" t="s">
        <v>26</v>
      </c>
      <c r="C13" s="11" t="s">
        <v>44</v>
      </c>
      <c r="D13" s="18" t="s">
        <v>63</v>
      </c>
      <c r="E13" s="41">
        <v>0.7</v>
      </c>
      <c r="F13" s="37">
        <v>0.75</v>
      </c>
      <c r="G13" s="37">
        <v>0.8</v>
      </c>
      <c r="H13" s="37">
        <v>0.9</v>
      </c>
      <c r="I13" s="20">
        <v>0.95</v>
      </c>
      <c r="J13" s="150">
        <v>0.98</v>
      </c>
      <c r="K13" s="20">
        <v>0.98</v>
      </c>
      <c r="L13" s="20">
        <v>1</v>
      </c>
      <c r="M13" s="22" t="s">
        <v>0</v>
      </c>
      <c r="N13" s="22" t="s">
        <v>0</v>
      </c>
      <c r="O13" s="22" t="s">
        <v>0</v>
      </c>
      <c r="P13" s="22" t="s">
        <v>0</v>
      </c>
      <c r="Q13" s="26">
        <v>0.88</v>
      </c>
    </row>
    <row r="14" spans="2:17" ht="41.25" hidden="1" thickBot="1" x14ac:dyDescent="0.3">
      <c r="B14" s="17" t="s">
        <v>25</v>
      </c>
      <c r="C14" s="11" t="s">
        <v>45</v>
      </c>
      <c r="D14" s="18" t="s">
        <v>74</v>
      </c>
      <c r="E14" s="41">
        <v>1</v>
      </c>
      <c r="F14" s="37">
        <v>1</v>
      </c>
      <c r="G14" s="39">
        <v>0</v>
      </c>
      <c r="H14" s="37">
        <v>1</v>
      </c>
      <c r="I14" s="655" t="s">
        <v>57</v>
      </c>
      <c r="J14" s="656"/>
      <c r="K14" s="656"/>
      <c r="L14" s="656"/>
      <c r="M14" s="656"/>
      <c r="N14" s="656"/>
      <c r="O14" s="656"/>
      <c r="P14" s="657"/>
      <c r="Q14" s="26">
        <v>0.75</v>
      </c>
    </row>
    <row r="15" spans="2:17" ht="41.25" thickBot="1" x14ac:dyDescent="0.3">
      <c r="B15" s="75" t="s">
        <v>23</v>
      </c>
      <c r="C15" s="76" t="s">
        <v>56</v>
      </c>
      <c r="D15" s="77" t="s">
        <v>22</v>
      </c>
      <c r="E15" s="78" t="s">
        <v>2</v>
      </c>
      <c r="F15" s="78" t="s">
        <v>3</v>
      </c>
      <c r="G15" s="78" t="s">
        <v>4</v>
      </c>
      <c r="H15" s="78" t="s">
        <v>5</v>
      </c>
      <c r="I15" s="78" t="s">
        <v>6</v>
      </c>
      <c r="J15" s="78" t="s">
        <v>7</v>
      </c>
      <c r="K15" s="78" t="s">
        <v>8</v>
      </c>
      <c r="L15" s="78" t="s">
        <v>9</v>
      </c>
      <c r="M15" s="78" t="s">
        <v>10</v>
      </c>
      <c r="N15" s="78" t="s">
        <v>11</v>
      </c>
      <c r="O15" s="78" t="s">
        <v>12</v>
      </c>
      <c r="P15" s="78" t="s">
        <v>13</v>
      </c>
      <c r="Q15" s="79" t="s">
        <v>1</v>
      </c>
    </row>
    <row r="16" spans="2:17" ht="40.5" x14ac:dyDescent="0.25">
      <c r="B16" s="17" t="s">
        <v>34</v>
      </c>
      <c r="C16" s="11" t="s">
        <v>46</v>
      </c>
      <c r="D16" s="18" t="s">
        <v>71</v>
      </c>
      <c r="E16" s="80">
        <v>0</v>
      </c>
      <c r="F16" s="81">
        <v>0</v>
      </c>
      <c r="G16" s="82"/>
      <c r="H16" s="81">
        <v>0</v>
      </c>
      <c r="I16" s="15" t="s">
        <v>0</v>
      </c>
      <c r="J16" s="15" t="s">
        <v>0</v>
      </c>
      <c r="K16" s="15" t="s">
        <v>0</v>
      </c>
      <c r="L16" s="15" t="s">
        <v>0</v>
      </c>
      <c r="M16" s="15" t="s">
        <v>0</v>
      </c>
      <c r="N16" s="15" t="s">
        <v>0</v>
      </c>
      <c r="O16" s="15" t="s">
        <v>0</v>
      </c>
      <c r="P16" s="15" t="s">
        <v>0</v>
      </c>
      <c r="Q16" s="83">
        <v>1</v>
      </c>
    </row>
    <row r="17" spans="2:17" ht="33.75" customHeight="1" x14ac:dyDescent="0.25">
      <c r="B17" s="27" t="s">
        <v>32</v>
      </c>
      <c r="C17" s="28" t="s">
        <v>47</v>
      </c>
      <c r="D17" s="29" t="s">
        <v>64</v>
      </c>
      <c r="E17" s="658" t="s">
        <v>77</v>
      </c>
      <c r="F17" s="659"/>
      <c r="G17" s="659"/>
      <c r="H17" s="659"/>
      <c r="I17" s="659"/>
      <c r="J17" s="659"/>
      <c r="K17" s="659"/>
      <c r="L17" s="659"/>
      <c r="M17" s="659"/>
      <c r="N17" s="659"/>
      <c r="O17" s="659"/>
      <c r="P17" s="659"/>
      <c r="Q17" s="660"/>
    </row>
    <row r="18" spans="2:17" ht="40.5" x14ac:dyDescent="0.25">
      <c r="B18" s="17" t="s">
        <v>25</v>
      </c>
      <c r="C18" s="11" t="s">
        <v>48</v>
      </c>
      <c r="D18" s="18" t="s">
        <v>65</v>
      </c>
      <c r="E18" s="41">
        <v>1</v>
      </c>
      <c r="F18" s="37">
        <v>1</v>
      </c>
      <c r="G18" s="39">
        <v>0</v>
      </c>
      <c r="H18" s="37">
        <v>1</v>
      </c>
      <c r="I18" s="22" t="s">
        <v>0</v>
      </c>
      <c r="J18" s="22" t="s">
        <v>0</v>
      </c>
      <c r="K18" s="22" t="s">
        <v>0</v>
      </c>
      <c r="L18" s="22" t="s">
        <v>0</v>
      </c>
      <c r="M18" s="22" t="s">
        <v>0</v>
      </c>
      <c r="N18" s="22" t="s">
        <v>0</v>
      </c>
      <c r="O18" s="22" t="s">
        <v>0</v>
      </c>
      <c r="P18" s="22" t="s">
        <v>0</v>
      </c>
      <c r="Q18" s="26">
        <v>0.75</v>
      </c>
    </row>
    <row r="19" spans="2:17" ht="60.75" x14ac:dyDescent="0.25">
      <c r="B19" s="17" t="s">
        <v>26</v>
      </c>
      <c r="C19" s="11" t="s">
        <v>49</v>
      </c>
      <c r="D19" s="18" t="s">
        <v>72</v>
      </c>
      <c r="E19" s="40">
        <v>0.15</v>
      </c>
      <c r="F19" s="39">
        <v>0.3</v>
      </c>
      <c r="G19" s="39">
        <v>0.35</v>
      </c>
      <c r="H19" s="39">
        <v>0.4</v>
      </c>
      <c r="I19" s="22" t="s">
        <v>0</v>
      </c>
      <c r="J19" s="22" t="s">
        <v>0</v>
      </c>
      <c r="K19" s="22" t="s">
        <v>0</v>
      </c>
      <c r="L19" s="22" t="s">
        <v>0</v>
      </c>
      <c r="M19" s="22" t="s">
        <v>0</v>
      </c>
      <c r="N19" s="22" t="s">
        <v>0</v>
      </c>
      <c r="O19" s="22" t="s">
        <v>0</v>
      </c>
      <c r="P19" s="22" t="s">
        <v>0</v>
      </c>
      <c r="Q19" s="23">
        <v>0.3</v>
      </c>
    </row>
    <row r="20" spans="2:17" ht="40.5" x14ac:dyDescent="0.25">
      <c r="B20" s="17" t="s">
        <v>24</v>
      </c>
      <c r="C20" s="11" t="s">
        <v>50</v>
      </c>
      <c r="D20" s="18" t="s">
        <v>73</v>
      </c>
      <c r="E20" s="41">
        <v>1</v>
      </c>
      <c r="F20" s="39">
        <v>0</v>
      </c>
      <c r="G20" s="39">
        <v>0</v>
      </c>
      <c r="H20" s="39">
        <v>0</v>
      </c>
      <c r="I20" s="22" t="s">
        <v>0</v>
      </c>
      <c r="J20" s="22" t="s">
        <v>0</v>
      </c>
      <c r="K20" s="22" t="s">
        <v>0</v>
      </c>
      <c r="L20" s="22" t="s">
        <v>0</v>
      </c>
      <c r="M20" s="22" t="s">
        <v>0</v>
      </c>
      <c r="N20" s="22" t="s">
        <v>0</v>
      </c>
      <c r="O20" s="22" t="s">
        <v>0</v>
      </c>
      <c r="P20" s="22" t="s">
        <v>0</v>
      </c>
      <c r="Q20" s="23">
        <v>0.25</v>
      </c>
    </row>
    <row r="21" spans="2:17" ht="60.75" x14ac:dyDescent="0.25">
      <c r="B21" s="17" t="s">
        <v>25</v>
      </c>
      <c r="C21" s="11" t="s">
        <v>51</v>
      </c>
      <c r="D21" s="18" t="s">
        <v>15</v>
      </c>
      <c r="E21" s="41">
        <v>1</v>
      </c>
      <c r="F21" s="37">
        <v>1</v>
      </c>
      <c r="G21" s="39">
        <v>0</v>
      </c>
      <c r="H21" s="37">
        <v>1</v>
      </c>
      <c r="I21" s="22" t="s">
        <v>0</v>
      </c>
      <c r="J21" s="22" t="s">
        <v>0</v>
      </c>
      <c r="K21" s="22" t="s">
        <v>0</v>
      </c>
      <c r="L21" s="22" t="s">
        <v>0</v>
      </c>
      <c r="M21" s="22" t="s">
        <v>0</v>
      </c>
      <c r="N21" s="22" t="s">
        <v>0</v>
      </c>
      <c r="O21" s="22" t="s">
        <v>0</v>
      </c>
      <c r="P21" s="22" t="s">
        <v>0</v>
      </c>
      <c r="Q21" s="43">
        <v>0.75</v>
      </c>
    </row>
    <row r="22" spans="2:17" ht="40.5" x14ac:dyDescent="0.25">
      <c r="B22" s="27" t="s">
        <v>31</v>
      </c>
      <c r="C22" s="28" t="s">
        <v>52</v>
      </c>
      <c r="D22" s="30" t="s">
        <v>66</v>
      </c>
      <c r="E22" s="41">
        <v>1</v>
      </c>
      <c r="F22" s="37">
        <v>1</v>
      </c>
      <c r="G22" s="39">
        <v>0</v>
      </c>
      <c r="H22" s="37">
        <v>1</v>
      </c>
      <c r="I22" s="649" t="s">
        <v>57</v>
      </c>
      <c r="J22" s="650"/>
      <c r="K22" s="650"/>
      <c r="L22" s="650"/>
      <c r="M22" s="650"/>
      <c r="N22" s="650"/>
      <c r="O22" s="650"/>
      <c r="P22" s="651"/>
      <c r="Q22" s="43">
        <v>0.75</v>
      </c>
    </row>
    <row r="23" spans="2:17" ht="60.75" x14ac:dyDescent="0.25">
      <c r="B23" s="27" t="s">
        <v>30</v>
      </c>
      <c r="C23" s="28" t="s">
        <v>53</v>
      </c>
      <c r="D23" s="31" t="s">
        <v>16</v>
      </c>
      <c r="E23" s="40">
        <v>0</v>
      </c>
      <c r="F23" s="39">
        <v>0</v>
      </c>
      <c r="G23" s="39">
        <v>0</v>
      </c>
      <c r="H23" s="37">
        <v>1</v>
      </c>
      <c r="I23" s="22" t="s">
        <v>0</v>
      </c>
      <c r="J23" s="22" t="s">
        <v>0</v>
      </c>
      <c r="K23" s="22" t="s">
        <v>0</v>
      </c>
      <c r="L23" s="22" t="s">
        <v>0</v>
      </c>
      <c r="M23" s="22" t="s">
        <v>0</v>
      </c>
      <c r="N23" s="22" t="s">
        <v>0</v>
      </c>
      <c r="O23" s="22" t="s">
        <v>0</v>
      </c>
      <c r="P23" s="22" t="s">
        <v>0</v>
      </c>
      <c r="Q23" s="23">
        <v>0.25</v>
      </c>
    </row>
    <row r="24" spans="2:17" ht="60.75" x14ac:dyDescent="0.25">
      <c r="B24" s="17" t="s">
        <v>33</v>
      </c>
      <c r="C24" s="11" t="s">
        <v>54</v>
      </c>
      <c r="D24" s="32" t="s">
        <v>75</v>
      </c>
      <c r="E24" s="40">
        <v>0</v>
      </c>
      <c r="F24" s="39">
        <v>0</v>
      </c>
      <c r="G24" s="39">
        <v>0</v>
      </c>
      <c r="H24" s="39">
        <v>0</v>
      </c>
      <c r="I24" s="22" t="s">
        <v>0</v>
      </c>
      <c r="J24" s="22" t="s">
        <v>0</v>
      </c>
      <c r="K24" s="22" t="s">
        <v>0</v>
      </c>
      <c r="L24" s="22" t="s">
        <v>0</v>
      </c>
      <c r="M24" s="22" t="s">
        <v>0</v>
      </c>
      <c r="N24" s="22" t="s">
        <v>0</v>
      </c>
      <c r="O24" s="22" t="s">
        <v>0</v>
      </c>
      <c r="P24" s="22" t="s">
        <v>0</v>
      </c>
      <c r="Q24" s="84">
        <v>0</v>
      </c>
    </row>
    <row r="25" spans="2:17" ht="41.25" thickBot="1" x14ac:dyDescent="0.3">
      <c r="B25" s="33" t="s">
        <v>32</v>
      </c>
      <c r="C25" s="34" t="s">
        <v>55</v>
      </c>
      <c r="D25" s="35" t="s">
        <v>67</v>
      </c>
      <c r="E25" s="85">
        <v>0.74</v>
      </c>
      <c r="F25" s="86">
        <v>0.76</v>
      </c>
      <c r="G25" s="86">
        <v>0.76</v>
      </c>
      <c r="H25" s="85">
        <v>0.60329999999999995</v>
      </c>
      <c r="I25" s="36" t="s">
        <v>0</v>
      </c>
      <c r="J25" s="36" t="s">
        <v>0</v>
      </c>
      <c r="K25" s="36" t="s">
        <v>0</v>
      </c>
      <c r="L25" s="36" t="s">
        <v>0</v>
      </c>
      <c r="M25" s="36" t="s">
        <v>0</v>
      </c>
      <c r="N25" s="36" t="s">
        <v>0</v>
      </c>
      <c r="O25" s="36" t="s">
        <v>0</v>
      </c>
      <c r="P25" s="36" t="s">
        <v>0</v>
      </c>
      <c r="Q25" s="44">
        <v>0.71499999999999997</v>
      </c>
    </row>
  </sheetData>
  <autoFilter ref="B2:Q25" xr:uid="{00000000-0009-0000-0000-000000000000}"/>
  <mergeCells count="4">
    <mergeCell ref="I22:P22"/>
    <mergeCell ref="I6:P6"/>
    <mergeCell ref="I14:P14"/>
    <mergeCell ref="E17:Q17"/>
  </mergeCells>
  <pageMargins left="0.511811024" right="0.511811024" top="0.78740157499999996" bottom="0.78740157499999996" header="0.31496062000000002" footer="0.31496062000000002"/>
  <pageSetup paperSize="9" scale="53" fitToHeight="0" orientation="landscape"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Q21"/>
  <sheetViews>
    <sheetView zoomScale="60" zoomScaleNormal="60" workbookViewId="0">
      <selection activeCell="G2" sqref="G2"/>
    </sheetView>
  </sheetViews>
  <sheetFormatPr defaultRowHeight="15" x14ac:dyDescent="0.25"/>
  <cols>
    <col min="2" max="3" width="18.28515625" customWidth="1"/>
    <col min="4" max="4" width="110.140625" customWidth="1"/>
    <col min="17" max="17" width="22.140625" customWidth="1"/>
  </cols>
  <sheetData>
    <row r="1" spans="2:17" ht="15.75" thickBot="1" x14ac:dyDescent="0.3"/>
    <row r="2" spans="2:17" ht="41.25" thickBot="1" x14ac:dyDescent="0.3">
      <c r="B2" s="130" t="s">
        <v>23</v>
      </c>
      <c r="C2" s="131" t="s">
        <v>56</v>
      </c>
      <c r="D2" s="132" t="s">
        <v>228</v>
      </c>
      <c r="E2" s="135" t="s">
        <v>2</v>
      </c>
      <c r="F2" s="135" t="s">
        <v>3</v>
      </c>
      <c r="G2" s="135" t="s">
        <v>4</v>
      </c>
      <c r="H2" s="135" t="s">
        <v>5</v>
      </c>
      <c r="I2" s="135" t="s">
        <v>6</v>
      </c>
      <c r="J2" s="135" t="s">
        <v>7</v>
      </c>
      <c r="K2" s="135" t="s">
        <v>8</v>
      </c>
      <c r="L2" s="135" t="s">
        <v>9</v>
      </c>
      <c r="M2" s="135" t="s">
        <v>10</v>
      </c>
      <c r="N2" s="135" t="s">
        <v>11</v>
      </c>
      <c r="O2" s="135" t="s">
        <v>12</v>
      </c>
      <c r="P2" s="135" t="s">
        <v>13</v>
      </c>
      <c r="Q2" s="136" t="s">
        <v>1</v>
      </c>
    </row>
    <row r="3" spans="2:17" ht="40.5" x14ac:dyDescent="0.25">
      <c r="B3" s="10" t="s">
        <v>100</v>
      </c>
      <c r="C3" s="317" t="s">
        <v>169</v>
      </c>
      <c r="D3" s="348" t="s">
        <v>190</v>
      </c>
      <c r="E3" s="676" t="s">
        <v>57</v>
      </c>
      <c r="F3" s="677"/>
      <c r="G3" s="677"/>
      <c r="H3" s="677"/>
      <c r="I3" s="677"/>
      <c r="J3" s="677"/>
      <c r="K3" s="677"/>
      <c r="L3" s="677"/>
      <c r="M3" s="677"/>
      <c r="N3" s="677"/>
      <c r="O3" s="677"/>
      <c r="P3" s="677"/>
      <c r="Q3" s="678"/>
    </row>
    <row r="4" spans="2:17" ht="40.5" x14ac:dyDescent="0.25">
      <c r="B4" s="167" t="s">
        <v>129</v>
      </c>
      <c r="C4" s="162" t="s">
        <v>170</v>
      </c>
      <c r="D4" s="163" t="s">
        <v>191</v>
      </c>
      <c r="E4" s="156">
        <v>0</v>
      </c>
      <c r="F4" s="152">
        <v>0</v>
      </c>
      <c r="G4" s="350">
        <v>1</v>
      </c>
      <c r="H4" s="350">
        <v>1</v>
      </c>
      <c r="I4" s="152">
        <v>0</v>
      </c>
      <c r="J4" s="152">
        <v>0</v>
      </c>
      <c r="K4" s="152">
        <v>0</v>
      </c>
      <c r="L4" s="152">
        <v>0</v>
      </c>
      <c r="M4" s="22" t="s">
        <v>0</v>
      </c>
      <c r="N4" s="22" t="s">
        <v>0</v>
      </c>
      <c r="O4" s="22" t="s">
        <v>0</v>
      </c>
      <c r="P4" s="22" t="s">
        <v>0</v>
      </c>
      <c r="Q4" s="155">
        <v>0.25</v>
      </c>
    </row>
    <row r="5" spans="2:17" ht="40.5" x14ac:dyDescent="0.25">
      <c r="B5" s="17" t="s">
        <v>18</v>
      </c>
      <c r="C5" s="11" t="s">
        <v>171</v>
      </c>
      <c r="D5" s="322" t="s">
        <v>192</v>
      </c>
      <c r="E5" s="679" t="s">
        <v>76</v>
      </c>
      <c r="F5" s="680"/>
      <c r="G5" s="680"/>
      <c r="H5" s="680"/>
      <c r="I5" s="680"/>
      <c r="J5" s="680"/>
      <c r="K5" s="680"/>
      <c r="L5" s="680"/>
      <c r="M5" s="680"/>
      <c r="N5" s="680"/>
      <c r="O5" s="680"/>
      <c r="P5" s="680"/>
      <c r="Q5" s="681"/>
    </row>
    <row r="6" spans="2:17" ht="60.75" x14ac:dyDescent="0.25">
      <c r="B6" s="17" t="s">
        <v>149</v>
      </c>
      <c r="C6" s="11" t="s">
        <v>172</v>
      </c>
      <c r="D6" s="322" t="s">
        <v>193</v>
      </c>
      <c r="E6" s="679" t="s">
        <v>76</v>
      </c>
      <c r="F6" s="680"/>
      <c r="G6" s="680"/>
      <c r="H6" s="680"/>
      <c r="I6" s="680"/>
      <c r="J6" s="680"/>
      <c r="K6" s="680"/>
      <c r="L6" s="680"/>
      <c r="M6" s="680"/>
      <c r="N6" s="680"/>
      <c r="O6" s="680"/>
      <c r="P6" s="680"/>
      <c r="Q6" s="681"/>
    </row>
    <row r="7" spans="2:17" ht="60.75" x14ac:dyDescent="0.25">
      <c r="B7" s="17" t="s">
        <v>19</v>
      </c>
      <c r="C7" s="11" t="s">
        <v>173</v>
      </c>
      <c r="D7" s="322" t="s">
        <v>194</v>
      </c>
      <c r="E7" s="351">
        <v>1</v>
      </c>
      <c r="F7" s="352">
        <v>0</v>
      </c>
      <c r="G7" s="352">
        <v>0</v>
      </c>
      <c r="H7" s="164">
        <v>1</v>
      </c>
      <c r="I7" s="22" t="s">
        <v>0</v>
      </c>
      <c r="J7" s="22" t="s">
        <v>0</v>
      </c>
      <c r="K7" s="22" t="s">
        <v>0</v>
      </c>
      <c r="L7" s="22" t="s">
        <v>0</v>
      </c>
      <c r="M7" s="22" t="s">
        <v>0</v>
      </c>
      <c r="N7" s="22" t="s">
        <v>0</v>
      </c>
      <c r="O7" s="22" t="s">
        <v>0</v>
      </c>
      <c r="P7" s="22" t="s">
        <v>0</v>
      </c>
      <c r="Q7" s="155">
        <v>0.5</v>
      </c>
    </row>
    <row r="8" spans="2:17" ht="60.75" x14ac:dyDescent="0.25">
      <c r="B8" s="17" t="s">
        <v>18</v>
      </c>
      <c r="C8" s="11" t="s">
        <v>174</v>
      </c>
      <c r="D8" s="322" t="s">
        <v>195</v>
      </c>
      <c r="E8" s="349">
        <v>0</v>
      </c>
      <c r="F8" s="350">
        <v>0</v>
      </c>
      <c r="G8" s="350">
        <v>0</v>
      </c>
      <c r="H8" s="152">
        <v>0</v>
      </c>
      <c r="I8" s="22" t="s">
        <v>0</v>
      </c>
      <c r="J8" s="22" t="s">
        <v>0</v>
      </c>
      <c r="K8" s="22" t="s">
        <v>0</v>
      </c>
      <c r="L8" s="22" t="s">
        <v>0</v>
      </c>
      <c r="M8" s="22" t="s">
        <v>0</v>
      </c>
      <c r="N8" s="22" t="s">
        <v>0</v>
      </c>
      <c r="O8" s="22" t="s">
        <v>0</v>
      </c>
      <c r="P8" s="22" t="s">
        <v>0</v>
      </c>
      <c r="Q8" s="155">
        <v>0</v>
      </c>
    </row>
    <row r="9" spans="2:17" ht="40.5" x14ac:dyDescent="0.25">
      <c r="B9" s="17" t="s">
        <v>149</v>
      </c>
      <c r="C9" s="11" t="s">
        <v>175</v>
      </c>
      <c r="D9" s="322" t="s">
        <v>196</v>
      </c>
      <c r="E9" s="351">
        <v>0</v>
      </c>
      <c r="F9" s="352">
        <v>0</v>
      </c>
      <c r="G9" s="352">
        <v>0</v>
      </c>
      <c r="H9" s="353">
        <v>0</v>
      </c>
      <c r="I9" s="22" t="s">
        <v>0</v>
      </c>
      <c r="J9" s="22" t="s">
        <v>0</v>
      </c>
      <c r="K9" s="22" t="s">
        <v>0</v>
      </c>
      <c r="L9" s="22" t="s">
        <v>0</v>
      </c>
      <c r="M9" s="22" t="s">
        <v>0</v>
      </c>
      <c r="N9" s="22" t="s">
        <v>0</v>
      </c>
      <c r="O9" s="22" t="s">
        <v>0</v>
      </c>
      <c r="P9" s="22" t="s">
        <v>0</v>
      </c>
      <c r="Q9" s="155">
        <v>0</v>
      </c>
    </row>
    <row r="10" spans="2:17" ht="60.75" x14ac:dyDescent="0.25">
      <c r="B10" s="17" t="s">
        <v>187</v>
      </c>
      <c r="C10" s="11" t="s">
        <v>176</v>
      </c>
      <c r="D10" s="322" t="s">
        <v>197</v>
      </c>
      <c r="E10" s="349">
        <v>0</v>
      </c>
      <c r="F10" s="350">
        <v>0</v>
      </c>
      <c r="G10" s="350">
        <v>0</v>
      </c>
      <c r="H10" s="152">
        <v>0</v>
      </c>
      <c r="I10" s="22" t="s">
        <v>0</v>
      </c>
      <c r="J10" s="22" t="s">
        <v>0</v>
      </c>
      <c r="K10" s="22" t="s">
        <v>0</v>
      </c>
      <c r="L10" s="22" t="s">
        <v>0</v>
      </c>
      <c r="M10" s="22" t="s">
        <v>0</v>
      </c>
      <c r="N10" s="22" t="s">
        <v>0</v>
      </c>
      <c r="O10" s="22" t="s">
        <v>0</v>
      </c>
      <c r="P10" s="22" t="s">
        <v>0</v>
      </c>
      <c r="Q10" s="155">
        <v>0</v>
      </c>
    </row>
    <row r="11" spans="2:17" ht="40.5" x14ac:dyDescent="0.25">
      <c r="B11" s="17" t="s">
        <v>19</v>
      </c>
      <c r="C11" s="11" t="s">
        <v>177</v>
      </c>
      <c r="D11" s="322" t="s">
        <v>113</v>
      </c>
      <c r="E11" s="679" t="s">
        <v>76</v>
      </c>
      <c r="F11" s="680"/>
      <c r="G11" s="680"/>
      <c r="H11" s="680"/>
      <c r="I11" s="680"/>
      <c r="J11" s="680"/>
      <c r="K11" s="680"/>
      <c r="L11" s="680"/>
      <c r="M11" s="680"/>
      <c r="N11" s="680"/>
      <c r="O11" s="680"/>
      <c r="P11" s="680"/>
      <c r="Q11" s="681"/>
    </row>
    <row r="12" spans="2:17" ht="41.25" thickBot="1" x14ac:dyDescent="0.3">
      <c r="B12" s="17" t="s">
        <v>19</v>
      </c>
      <c r="C12" s="11" t="s">
        <v>178</v>
      </c>
      <c r="D12" s="322" t="s">
        <v>198</v>
      </c>
      <c r="E12" s="349">
        <v>0</v>
      </c>
      <c r="F12" s="350">
        <v>0</v>
      </c>
      <c r="G12" s="350">
        <v>0</v>
      </c>
      <c r="H12" s="152">
        <v>0</v>
      </c>
      <c r="I12" s="22" t="s">
        <v>0</v>
      </c>
      <c r="J12" s="22" t="s">
        <v>0</v>
      </c>
      <c r="K12" s="22" t="s">
        <v>0</v>
      </c>
      <c r="L12" s="22" t="s">
        <v>0</v>
      </c>
      <c r="M12" s="22" t="s">
        <v>0</v>
      </c>
      <c r="N12" s="22" t="s">
        <v>0</v>
      </c>
      <c r="O12" s="22" t="s">
        <v>0</v>
      </c>
      <c r="P12" s="22" t="s">
        <v>0</v>
      </c>
      <c r="Q12" s="155">
        <v>0</v>
      </c>
    </row>
    <row r="13" spans="2:17" ht="41.25" thickBot="1" x14ac:dyDescent="0.3">
      <c r="B13" s="130" t="s">
        <v>23</v>
      </c>
      <c r="C13" s="131" t="s">
        <v>56</v>
      </c>
      <c r="D13" s="132" t="s">
        <v>228</v>
      </c>
      <c r="E13" s="135" t="s">
        <v>2</v>
      </c>
      <c r="F13" s="135" t="s">
        <v>3</v>
      </c>
      <c r="G13" s="135" t="s">
        <v>4</v>
      </c>
      <c r="H13" s="135" t="s">
        <v>5</v>
      </c>
      <c r="I13" s="135" t="s">
        <v>6</v>
      </c>
      <c r="J13" s="135" t="s">
        <v>7</v>
      </c>
      <c r="K13" s="135" t="s">
        <v>8</v>
      </c>
      <c r="L13" s="135" t="s">
        <v>9</v>
      </c>
      <c r="M13" s="135" t="s">
        <v>10</v>
      </c>
      <c r="N13" s="135" t="s">
        <v>11</v>
      </c>
      <c r="O13" s="135" t="s">
        <v>12</v>
      </c>
      <c r="P13" s="135" t="s">
        <v>13</v>
      </c>
      <c r="Q13" s="136" t="s">
        <v>1</v>
      </c>
    </row>
    <row r="14" spans="2:17" ht="40.5" x14ac:dyDescent="0.25">
      <c r="B14" s="17" t="s">
        <v>104</v>
      </c>
      <c r="C14" s="11" t="s">
        <v>179</v>
      </c>
      <c r="D14" s="322" t="s">
        <v>199</v>
      </c>
      <c r="E14" s="688" t="s">
        <v>76</v>
      </c>
      <c r="F14" s="689"/>
      <c r="G14" s="689"/>
      <c r="H14" s="689"/>
      <c r="I14" s="689"/>
      <c r="J14" s="689"/>
      <c r="K14" s="689"/>
      <c r="L14" s="689"/>
      <c r="M14" s="689"/>
      <c r="N14" s="689"/>
      <c r="O14" s="689"/>
      <c r="P14" s="689"/>
      <c r="Q14" s="690"/>
    </row>
    <row r="15" spans="2:17" ht="81" x14ac:dyDescent="0.25">
      <c r="B15" s="17" t="s">
        <v>130</v>
      </c>
      <c r="C15" s="11" t="s">
        <v>180</v>
      </c>
      <c r="D15" s="322" t="s">
        <v>200</v>
      </c>
      <c r="E15" s="685" t="s">
        <v>57</v>
      </c>
      <c r="F15" s="686"/>
      <c r="G15" s="686"/>
      <c r="H15" s="686"/>
      <c r="I15" s="686"/>
      <c r="J15" s="686"/>
      <c r="K15" s="686"/>
      <c r="L15" s="686"/>
      <c r="M15" s="686"/>
      <c r="N15" s="686"/>
      <c r="O15" s="686"/>
      <c r="P15" s="686"/>
      <c r="Q15" s="687"/>
    </row>
    <row r="16" spans="2:17" ht="60.75" x14ac:dyDescent="0.25">
      <c r="B16" s="17" t="s">
        <v>188</v>
      </c>
      <c r="C16" s="11" t="s">
        <v>181</v>
      </c>
      <c r="D16" s="322" t="s">
        <v>201</v>
      </c>
      <c r="E16" s="349">
        <v>1</v>
      </c>
      <c r="F16" s="350">
        <v>1</v>
      </c>
      <c r="G16" s="350">
        <v>0</v>
      </c>
      <c r="H16" s="152">
        <v>0</v>
      </c>
      <c r="I16" s="22" t="s">
        <v>0</v>
      </c>
      <c r="J16" s="22" t="s">
        <v>0</v>
      </c>
      <c r="K16" s="22" t="s">
        <v>0</v>
      </c>
      <c r="L16" s="22" t="s">
        <v>0</v>
      </c>
      <c r="M16" s="22" t="s">
        <v>0</v>
      </c>
      <c r="N16" s="22" t="s">
        <v>0</v>
      </c>
      <c r="O16" s="22" t="s">
        <v>0</v>
      </c>
      <c r="P16" s="22" t="s">
        <v>0</v>
      </c>
      <c r="Q16" s="155">
        <v>0.5</v>
      </c>
    </row>
    <row r="17" spans="2:17" ht="60.75" x14ac:dyDescent="0.25">
      <c r="B17" s="17" t="s">
        <v>21</v>
      </c>
      <c r="C17" s="11" t="s">
        <v>182</v>
      </c>
      <c r="D17" s="322" t="s">
        <v>202</v>
      </c>
      <c r="E17" s="349">
        <v>1</v>
      </c>
      <c r="F17" s="350">
        <v>0</v>
      </c>
      <c r="G17" s="350">
        <v>0</v>
      </c>
      <c r="H17" s="153">
        <v>1</v>
      </c>
      <c r="I17" s="22" t="s">
        <v>0</v>
      </c>
      <c r="J17" s="22" t="s">
        <v>0</v>
      </c>
      <c r="K17" s="22" t="s">
        <v>0</v>
      </c>
      <c r="L17" s="22" t="s">
        <v>0</v>
      </c>
      <c r="M17" s="22" t="s">
        <v>0</v>
      </c>
      <c r="N17" s="22" t="s">
        <v>0</v>
      </c>
      <c r="O17" s="22" t="s">
        <v>0</v>
      </c>
      <c r="P17" s="22" t="s">
        <v>0</v>
      </c>
      <c r="Q17" s="155">
        <v>0.5</v>
      </c>
    </row>
    <row r="18" spans="2:17" ht="61.5" thickBot="1" x14ac:dyDescent="0.3">
      <c r="B18" s="17" t="s">
        <v>21</v>
      </c>
      <c r="C18" s="11" t="s">
        <v>183</v>
      </c>
      <c r="D18" s="327" t="s">
        <v>203</v>
      </c>
      <c r="E18" s="349">
        <v>1</v>
      </c>
      <c r="F18" s="350">
        <v>0</v>
      </c>
      <c r="G18" s="350">
        <v>0</v>
      </c>
      <c r="H18" s="153">
        <v>1</v>
      </c>
      <c r="I18" s="118" t="s">
        <v>0</v>
      </c>
      <c r="J18" s="118" t="s">
        <v>0</v>
      </c>
      <c r="K18" s="118" t="s">
        <v>0</v>
      </c>
      <c r="L18" s="118" t="s">
        <v>0</v>
      </c>
      <c r="M18" s="118" t="s">
        <v>0</v>
      </c>
      <c r="N18" s="118" t="s">
        <v>0</v>
      </c>
      <c r="O18" s="118" t="s">
        <v>0</v>
      </c>
      <c r="P18" s="118" t="s">
        <v>0</v>
      </c>
      <c r="Q18" s="155">
        <v>0.5</v>
      </c>
    </row>
    <row r="19" spans="2:17" ht="60.75" x14ac:dyDescent="0.25">
      <c r="B19" s="17" t="s">
        <v>189</v>
      </c>
      <c r="C19" s="11" t="s">
        <v>184</v>
      </c>
      <c r="D19" s="318" t="s">
        <v>204</v>
      </c>
      <c r="E19" s="325">
        <v>1</v>
      </c>
      <c r="F19" s="326">
        <v>1</v>
      </c>
      <c r="G19" s="326">
        <v>1</v>
      </c>
      <c r="H19" s="37">
        <v>1</v>
      </c>
      <c r="I19" s="22" t="s">
        <v>0</v>
      </c>
      <c r="J19" s="22" t="s">
        <v>0</v>
      </c>
      <c r="K19" s="22" t="s">
        <v>0</v>
      </c>
      <c r="L19" s="22" t="s">
        <v>0</v>
      </c>
      <c r="M19" s="22" t="s">
        <v>0</v>
      </c>
      <c r="N19" s="22" t="s">
        <v>0</v>
      </c>
      <c r="O19" s="22" t="s">
        <v>0</v>
      </c>
      <c r="P19" s="22" t="s">
        <v>0</v>
      </c>
      <c r="Q19" s="43">
        <v>1</v>
      </c>
    </row>
    <row r="20" spans="2:17" ht="81" x14ac:dyDescent="0.25">
      <c r="B20" s="17" t="s">
        <v>21</v>
      </c>
      <c r="C20" s="11" t="s">
        <v>185</v>
      </c>
      <c r="D20" s="322" t="s">
        <v>205</v>
      </c>
      <c r="E20" s="349">
        <v>0</v>
      </c>
      <c r="F20" s="350">
        <v>0</v>
      </c>
      <c r="G20" s="350">
        <v>0</v>
      </c>
      <c r="H20" s="152">
        <v>0</v>
      </c>
      <c r="I20" s="22" t="s">
        <v>0</v>
      </c>
      <c r="J20" s="22" t="s">
        <v>0</v>
      </c>
      <c r="K20" s="22" t="s">
        <v>0</v>
      </c>
      <c r="L20" s="22" t="s">
        <v>0</v>
      </c>
      <c r="M20" s="22" t="s">
        <v>0</v>
      </c>
      <c r="N20" s="22" t="s">
        <v>0</v>
      </c>
      <c r="O20" s="22" t="s">
        <v>0</v>
      </c>
      <c r="P20" s="22" t="s">
        <v>0</v>
      </c>
      <c r="Q20" s="155">
        <v>0</v>
      </c>
    </row>
    <row r="21" spans="2:17" ht="81.75" thickBot="1" x14ac:dyDescent="0.3">
      <c r="B21" s="328" t="s">
        <v>130</v>
      </c>
      <c r="C21" s="329" t="s">
        <v>186</v>
      </c>
      <c r="D21" s="330" t="s">
        <v>206</v>
      </c>
      <c r="E21" s="682" t="s">
        <v>76</v>
      </c>
      <c r="F21" s="683"/>
      <c r="G21" s="683"/>
      <c r="H21" s="683"/>
      <c r="I21" s="683"/>
      <c r="J21" s="683"/>
      <c r="K21" s="683"/>
      <c r="L21" s="683"/>
      <c r="M21" s="683"/>
      <c r="N21" s="683"/>
      <c r="O21" s="683"/>
      <c r="P21" s="683"/>
      <c r="Q21" s="684"/>
    </row>
  </sheetData>
  <mergeCells count="7">
    <mergeCell ref="E3:Q3"/>
    <mergeCell ref="E6:Q6"/>
    <mergeCell ref="E21:Q21"/>
    <mergeCell ref="E15:Q15"/>
    <mergeCell ref="E14:Q14"/>
    <mergeCell ref="E11:Q11"/>
    <mergeCell ref="E5:Q5"/>
  </mergeCells>
  <pageMargins left="0.511811024" right="0.511811024" top="0.78740157499999996" bottom="0.78740157499999996" header="0.31496062000000002" footer="0.31496062000000002"/>
  <pageSetup paperSize="9" scale="51" fitToHeight="0" orientation="landscape"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C7"/>
  <sheetViews>
    <sheetView workbookViewId="0">
      <selection activeCell="B3" sqref="B3:C7"/>
    </sheetView>
  </sheetViews>
  <sheetFormatPr defaultRowHeight="15" x14ac:dyDescent="0.25"/>
  <cols>
    <col min="2" max="2" width="14.28515625" bestFit="1" customWidth="1"/>
  </cols>
  <sheetData>
    <row r="2" spans="2:3" ht="15.75" thickBot="1" x14ac:dyDescent="0.3"/>
    <row r="3" spans="2:3" ht="45.75" thickBot="1" x14ac:dyDescent="0.3">
      <c r="B3" s="127" t="s">
        <v>236</v>
      </c>
      <c r="C3" s="128">
        <v>18</v>
      </c>
    </row>
    <row r="4" spans="2:3" x14ac:dyDescent="0.25">
      <c r="B4" s="125" t="s">
        <v>235</v>
      </c>
      <c r="C4" s="126">
        <v>13</v>
      </c>
    </row>
    <row r="5" spans="2:3" x14ac:dyDescent="0.25">
      <c r="B5" s="121" t="s">
        <v>232</v>
      </c>
      <c r="C5" s="122">
        <v>2</v>
      </c>
    </row>
    <row r="6" spans="2:3" x14ac:dyDescent="0.25">
      <c r="B6" s="121" t="s">
        <v>233</v>
      </c>
      <c r="C6" s="122">
        <v>5</v>
      </c>
    </row>
    <row r="7" spans="2:3" ht="15.75" thickBot="1" x14ac:dyDescent="0.3">
      <c r="B7" s="123" t="s">
        <v>234</v>
      </c>
      <c r="C7" s="124">
        <v>0</v>
      </c>
    </row>
  </sheetData>
  <pageMargins left="0.511811024" right="0.511811024" top="0.78740157499999996" bottom="0.78740157499999996" header="0.31496062000000002" footer="0.31496062000000002"/>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Q10"/>
  <sheetViews>
    <sheetView zoomScale="60" zoomScaleNormal="60" workbookViewId="0">
      <selection activeCell="D2" sqref="D2"/>
    </sheetView>
  </sheetViews>
  <sheetFormatPr defaultRowHeight="15" x14ac:dyDescent="0.25"/>
  <cols>
    <col min="2" max="2" width="20.42578125" bestFit="1" customWidth="1"/>
    <col min="3" max="3" width="22.42578125" customWidth="1"/>
    <col min="4" max="4" width="118.7109375" customWidth="1"/>
    <col min="5" max="5" width="26.7109375" customWidth="1"/>
    <col min="17" max="17" width="20.42578125" bestFit="1" customWidth="1"/>
  </cols>
  <sheetData>
    <row r="1" spans="2:17" ht="15.75" thickBot="1" x14ac:dyDescent="0.3"/>
    <row r="2" spans="2:17" ht="41.25" thickBot="1" x14ac:dyDescent="0.3">
      <c r="B2" s="106" t="s">
        <v>23</v>
      </c>
      <c r="C2" s="107" t="s">
        <v>56</v>
      </c>
      <c r="D2" s="108" t="s">
        <v>229</v>
      </c>
      <c r="E2" s="334" t="s">
        <v>2</v>
      </c>
      <c r="F2" s="334" t="s">
        <v>3</v>
      </c>
      <c r="G2" s="334" t="s">
        <v>4</v>
      </c>
      <c r="H2" s="334" t="s">
        <v>5</v>
      </c>
      <c r="I2" s="334" t="s">
        <v>6</v>
      </c>
      <c r="J2" s="334" t="s">
        <v>7</v>
      </c>
      <c r="K2" s="334" t="s">
        <v>8</v>
      </c>
      <c r="L2" s="334" t="s">
        <v>9</v>
      </c>
      <c r="M2" s="334" t="s">
        <v>10</v>
      </c>
      <c r="N2" s="334" t="s">
        <v>11</v>
      </c>
      <c r="O2" s="334" t="s">
        <v>12</v>
      </c>
      <c r="P2" s="334" t="s">
        <v>13</v>
      </c>
      <c r="Q2" s="335" t="s">
        <v>1</v>
      </c>
    </row>
    <row r="3" spans="2:17" ht="60.75" x14ac:dyDescent="0.25">
      <c r="B3" s="10" t="s">
        <v>101</v>
      </c>
      <c r="C3" s="344" t="s">
        <v>217</v>
      </c>
      <c r="D3" s="337" t="s">
        <v>207</v>
      </c>
      <c r="E3" s="319" t="s">
        <v>76</v>
      </c>
      <c r="F3" s="320"/>
      <c r="G3" s="320"/>
      <c r="H3" s="81">
        <v>0</v>
      </c>
      <c r="I3" s="103" t="s">
        <v>0</v>
      </c>
      <c r="J3" s="103" t="s">
        <v>0</v>
      </c>
      <c r="K3" s="103" t="s">
        <v>0</v>
      </c>
      <c r="L3" s="103" t="s">
        <v>0</v>
      </c>
      <c r="M3" s="103" t="s">
        <v>0</v>
      </c>
      <c r="N3" s="103" t="s">
        <v>0</v>
      </c>
      <c r="O3" s="103" t="s">
        <v>0</v>
      </c>
      <c r="P3" s="103" t="s">
        <v>0</v>
      </c>
      <c r="Q3" s="321">
        <v>0</v>
      </c>
    </row>
    <row r="4" spans="2:17" ht="40.5" x14ac:dyDescent="0.25">
      <c r="B4" s="17" t="s">
        <v>215</v>
      </c>
      <c r="C4" s="345" t="s">
        <v>218</v>
      </c>
      <c r="D4" s="338" t="s">
        <v>208</v>
      </c>
      <c r="E4" s="323" t="s">
        <v>76</v>
      </c>
      <c r="F4" s="324"/>
      <c r="G4" s="324"/>
      <c r="H4" s="39">
        <v>0</v>
      </c>
      <c r="I4" s="104" t="s">
        <v>0</v>
      </c>
      <c r="J4" s="104" t="s">
        <v>0</v>
      </c>
      <c r="K4" s="104" t="s">
        <v>0</v>
      </c>
      <c r="L4" s="104" t="s">
        <v>0</v>
      </c>
      <c r="M4" s="104" t="s">
        <v>0</v>
      </c>
      <c r="N4" s="104" t="s">
        <v>0</v>
      </c>
      <c r="O4" s="104" t="s">
        <v>0</v>
      </c>
      <c r="P4" s="104" t="s">
        <v>0</v>
      </c>
      <c r="Q4" s="84">
        <v>0</v>
      </c>
    </row>
    <row r="5" spans="2:17" ht="40.5" x14ac:dyDescent="0.25">
      <c r="B5" s="17" t="s">
        <v>149</v>
      </c>
      <c r="C5" s="345" t="s">
        <v>219</v>
      </c>
      <c r="D5" s="338" t="s">
        <v>209</v>
      </c>
      <c r="E5" s="325">
        <v>1</v>
      </c>
      <c r="F5" s="326">
        <v>0</v>
      </c>
      <c r="G5" s="326">
        <v>0</v>
      </c>
      <c r="H5" s="39">
        <v>0</v>
      </c>
      <c r="I5" s="22" t="s">
        <v>0</v>
      </c>
      <c r="J5" s="22" t="s">
        <v>0</v>
      </c>
      <c r="K5" s="22" t="s">
        <v>0</v>
      </c>
      <c r="L5" s="22" t="s">
        <v>0</v>
      </c>
      <c r="M5" s="22" t="s">
        <v>0</v>
      </c>
      <c r="N5" s="22" t="s">
        <v>0</v>
      </c>
      <c r="O5" s="22" t="s">
        <v>0</v>
      </c>
      <c r="P5" s="22" t="s">
        <v>0</v>
      </c>
      <c r="Q5" s="84">
        <v>0.25</v>
      </c>
    </row>
    <row r="6" spans="2:17" ht="41.25" thickBot="1" x14ac:dyDescent="0.3">
      <c r="B6" s="17" t="s">
        <v>19</v>
      </c>
      <c r="C6" s="345" t="s">
        <v>220</v>
      </c>
      <c r="D6" s="339" t="s">
        <v>210</v>
      </c>
      <c r="E6" s="325">
        <v>1</v>
      </c>
      <c r="F6" s="326">
        <v>0</v>
      </c>
      <c r="G6" s="326">
        <v>0</v>
      </c>
      <c r="H6" s="39">
        <v>0</v>
      </c>
      <c r="I6" s="22" t="s">
        <v>0</v>
      </c>
      <c r="J6" s="22" t="s">
        <v>0</v>
      </c>
      <c r="K6" s="22" t="s">
        <v>0</v>
      </c>
      <c r="L6" s="22" t="s">
        <v>0</v>
      </c>
      <c r="M6" s="22" t="s">
        <v>0</v>
      </c>
      <c r="N6" s="22" t="s">
        <v>0</v>
      </c>
      <c r="O6" s="22" t="s">
        <v>0</v>
      </c>
      <c r="P6" s="22" t="s">
        <v>0</v>
      </c>
      <c r="Q6" s="84">
        <v>0.25</v>
      </c>
    </row>
    <row r="7" spans="2:17" ht="61.5" thickBot="1" x14ac:dyDescent="0.3">
      <c r="B7" s="17" t="s">
        <v>216</v>
      </c>
      <c r="C7" s="345" t="s">
        <v>221</v>
      </c>
      <c r="D7" s="340" t="s">
        <v>211</v>
      </c>
      <c r="E7" s="325">
        <v>1</v>
      </c>
      <c r="F7" s="326">
        <v>1</v>
      </c>
      <c r="G7" s="326">
        <v>1</v>
      </c>
      <c r="H7" s="37">
        <v>1</v>
      </c>
      <c r="I7" s="22" t="s">
        <v>0</v>
      </c>
      <c r="J7" s="22" t="s">
        <v>0</v>
      </c>
      <c r="K7" s="22" t="s">
        <v>0</v>
      </c>
      <c r="L7" s="22" t="s">
        <v>0</v>
      </c>
      <c r="M7" s="22" t="s">
        <v>0</v>
      </c>
      <c r="N7" s="22" t="s">
        <v>0</v>
      </c>
      <c r="O7" s="22" t="s">
        <v>0</v>
      </c>
      <c r="P7" s="22" t="s">
        <v>0</v>
      </c>
      <c r="Q7" s="43">
        <v>1</v>
      </c>
    </row>
    <row r="8" spans="2:17" ht="41.25" thickBot="1" x14ac:dyDescent="0.3">
      <c r="B8" s="27" t="s">
        <v>151</v>
      </c>
      <c r="C8" s="346" t="s">
        <v>222</v>
      </c>
      <c r="D8" s="341" t="s">
        <v>212</v>
      </c>
      <c r="E8" s="40">
        <v>0</v>
      </c>
      <c r="F8" s="37">
        <v>1</v>
      </c>
      <c r="G8" s="37">
        <v>1</v>
      </c>
      <c r="H8" s="37">
        <v>1</v>
      </c>
      <c r="I8" s="37">
        <v>1</v>
      </c>
      <c r="J8" s="37">
        <v>1</v>
      </c>
      <c r="K8" s="37">
        <v>1</v>
      </c>
      <c r="L8" s="37">
        <v>1</v>
      </c>
      <c r="M8" s="22" t="s">
        <v>0</v>
      </c>
      <c r="N8" s="22" t="s">
        <v>0</v>
      </c>
      <c r="O8" s="22" t="s">
        <v>0</v>
      </c>
      <c r="P8" s="22" t="s">
        <v>0</v>
      </c>
      <c r="Q8" s="43">
        <v>0.75</v>
      </c>
    </row>
    <row r="9" spans="2:17" ht="40.5" x14ac:dyDescent="0.25">
      <c r="B9" s="27" t="s">
        <v>101</v>
      </c>
      <c r="C9" s="346" t="s">
        <v>223</v>
      </c>
      <c r="D9" s="342" t="s">
        <v>213</v>
      </c>
      <c r="E9" s="40">
        <v>0</v>
      </c>
      <c r="F9" s="37">
        <v>1</v>
      </c>
      <c r="G9" s="39">
        <v>0</v>
      </c>
      <c r="H9" s="37">
        <v>1</v>
      </c>
      <c r="I9" s="22" t="s">
        <v>0</v>
      </c>
      <c r="J9" s="22" t="s">
        <v>0</v>
      </c>
      <c r="K9" s="22" t="s">
        <v>0</v>
      </c>
      <c r="L9" s="22" t="s">
        <v>0</v>
      </c>
      <c r="M9" s="22" t="s">
        <v>0</v>
      </c>
      <c r="N9" s="22" t="s">
        <v>0</v>
      </c>
      <c r="O9" s="22" t="s">
        <v>0</v>
      </c>
      <c r="P9" s="22" t="s">
        <v>0</v>
      </c>
      <c r="Q9" s="43">
        <v>1</v>
      </c>
    </row>
    <row r="10" spans="2:17" ht="41.25" thickBot="1" x14ac:dyDescent="0.3">
      <c r="B10" s="328" t="s">
        <v>100</v>
      </c>
      <c r="C10" s="347" t="s">
        <v>224</v>
      </c>
      <c r="D10" s="343" t="s">
        <v>214</v>
      </c>
      <c r="E10" s="336">
        <v>0</v>
      </c>
      <c r="F10" s="331">
        <v>1</v>
      </c>
      <c r="G10" s="336">
        <v>0</v>
      </c>
      <c r="H10" s="332">
        <v>0</v>
      </c>
      <c r="I10" s="36" t="s">
        <v>0</v>
      </c>
      <c r="J10" s="36" t="s">
        <v>0</v>
      </c>
      <c r="K10" s="36" t="s">
        <v>0</v>
      </c>
      <c r="L10" s="36" t="s">
        <v>0</v>
      </c>
      <c r="M10" s="36" t="s">
        <v>0</v>
      </c>
      <c r="N10" s="36" t="s">
        <v>0</v>
      </c>
      <c r="O10" s="36" t="s">
        <v>0</v>
      </c>
      <c r="P10" s="36" t="s">
        <v>0</v>
      </c>
      <c r="Q10" s="333">
        <v>0.25</v>
      </c>
    </row>
  </sheetData>
  <pageMargins left="0.25" right="0.25" top="0.75" bottom="0.75" header="0.3" footer="0.3"/>
  <pageSetup paperSize="9" scale="45" fitToHeight="0" orientation="landscape"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3:C8"/>
  <sheetViews>
    <sheetView workbookViewId="0">
      <selection activeCell="J24" sqref="J24"/>
    </sheetView>
  </sheetViews>
  <sheetFormatPr defaultRowHeight="15" x14ac:dyDescent="0.25"/>
  <cols>
    <col min="2" max="2" width="14.28515625" bestFit="1" customWidth="1"/>
  </cols>
  <sheetData>
    <row r="3" spans="2:3" ht="15.75" thickBot="1" x14ac:dyDescent="0.3"/>
    <row r="4" spans="2:3" ht="45.75" thickBot="1" x14ac:dyDescent="0.3">
      <c r="B4" s="127" t="s">
        <v>236</v>
      </c>
      <c r="C4" s="128">
        <v>8</v>
      </c>
    </row>
    <row r="5" spans="2:3" x14ac:dyDescent="0.25">
      <c r="B5" s="125" t="s">
        <v>235</v>
      </c>
      <c r="C5" s="126">
        <v>6</v>
      </c>
    </row>
    <row r="6" spans="2:3" x14ac:dyDescent="0.25">
      <c r="B6" s="121" t="s">
        <v>232</v>
      </c>
      <c r="C6" s="122">
        <v>0</v>
      </c>
    </row>
    <row r="7" spans="2:3" x14ac:dyDescent="0.25">
      <c r="B7" s="121" t="s">
        <v>233</v>
      </c>
      <c r="C7" s="122">
        <v>2</v>
      </c>
    </row>
    <row r="8" spans="2:3" ht="15.75" thickBot="1" x14ac:dyDescent="0.3">
      <c r="B8" s="123" t="s">
        <v>234</v>
      </c>
      <c r="C8" s="124">
        <v>0</v>
      </c>
    </row>
  </sheetData>
  <pageMargins left="0.511811024" right="0.511811024" top="0.78740157499999996" bottom="0.78740157499999996" header="0.31496062000000002" footer="0.31496062000000002"/>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C3:N16"/>
  <sheetViews>
    <sheetView workbookViewId="0">
      <selection activeCell="G14" sqref="G14"/>
    </sheetView>
  </sheetViews>
  <sheetFormatPr defaultRowHeight="15" x14ac:dyDescent="0.25"/>
  <cols>
    <col min="3" max="3" width="15.85546875" customWidth="1"/>
    <col min="5" max="5" width="15.7109375" customWidth="1"/>
    <col min="7" max="7" width="25.28515625" customWidth="1"/>
    <col min="9" max="9" width="23" customWidth="1"/>
    <col min="11" max="11" width="18.7109375" customWidth="1"/>
    <col min="13" max="13" width="18.85546875" customWidth="1"/>
  </cols>
  <sheetData>
    <row r="3" spans="3:14" ht="15.75" thickBot="1" x14ac:dyDescent="0.3"/>
    <row r="4" spans="3:14" ht="60.75" thickBot="1" x14ac:dyDescent="0.3">
      <c r="C4" s="464" t="s">
        <v>22</v>
      </c>
      <c r="D4" s="128">
        <v>21</v>
      </c>
      <c r="E4" s="468" t="s">
        <v>225</v>
      </c>
      <c r="F4" s="128">
        <v>11</v>
      </c>
      <c r="G4" s="127" t="s">
        <v>226</v>
      </c>
      <c r="H4" s="128">
        <v>12</v>
      </c>
      <c r="I4" s="127" t="s">
        <v>227</v>
      </c>
      <c r="J4" s="128">
        <v>17</v>
      </c>
      <c r="K4" s="127" t="s">
        <v>228</v>
      </c>
      <c r="L4" s="128">
        <v>18</v>
      </c>
      <c r="M4" s="127" t="s">
        <v>229</v>
      </c>
      <c r="N4" s="128">
        <v>8</v>
      </c>
    </row>
    <row r="5" spans="3:14" x14ac:dyDescent="0.25">
      <c r="C5" s="125" t="s">
        <v>235</v>
      </c>
      <c r="D5" s="126">
        <v>20</v>
      </c>
      <c r="E5" s="469" t="s">
        <v>235</v>
      </c>
      <c r="F5" s="126">
        <v>10</v>
      </c>
      <c r="G5" s="125" t="s">
        <v>235</v>
      </c>
      <c r="H5" s="126">
        <v>11</v>
      </c>
      <c r="I5" s="125" t="s">
        <v>235</v>
      </c>
      <c r="J5" s="126">
        <v>17</v>
      </c>
      <c r="K5" s="125" t="s">
        <v>235</v>
      </c>
      <c r="L5" s="126">
        <v>13</v>
      </c>
      <c r="M5" s="125" t="s">
        <v>235</v>
      </c>
      <c r="N5" s="126">
        <v>6</v>
      </c>
    </row>
    <row r="6" spans="3:14" x14ac:dyDescent="0.25">
      <c r="C6" s="121" t="s">
        <v>232</v>
      </c>
      <c r="D6" s="122">
        <v>3</v>
      </c>
      <c r="E6" s="470" t="s">
        <v>232</v>
      </c>
      <c r="F6" s="122">
        <v>2</v>
      </c>
      <c r="G6" s="121" t="s">
        <v>232</v>
      </c>
      <c r="H6" s="122">
        <v>2</v>
      </c>
      <c r="I6" s="121" t="s">
        <v>232</v>
      </c>
      <c r="J6" s="122">
        <v>2</v>
      </c>
      <c r="K6" s="121" t="s">
        <v>232</v>
      </c>
      <c r="L6" s="122">
        <v>2</v>
      </c>
      <c r="M6" s="121" t="s">
        <v>232</v>
      </c>
      <c r="N6" s="122">
        <v>0</v>
      </c>
    </row>
    <row r="7" spans="3:14" ht="15.75" thickBot="1" x14ac:dyDescent="0.3">
      <c r="C7" s="123" t="s">
        <v>233</v>
      </c>
      <c r="D7" s="124">
        <v>1</v>
      </c>
      <c r="E7" s="470" t="s">
        <v>233</v>
      </c>
      <c r="F7" s="122">
        <v>1</v>
      </c>
      <c r="G7" s="121" t="s">
        <v>233</v>
      </c>
      <c r="H7" s="122">
        <v>1</v>
      </c>
      <c r="I7" s="121" t="s">
        <v>233</v>
      </c>
      <c r="J7" s="122">
        <v>0</v>
      </c>
      <c r="K7" s="121" t="s">
        <v>233</v>
      </c>
      <c r="L7" s="122">
        <v>5</v>
      </c>
      <c r="M7" s="121" t="s">
        <v>233</v>
      </c>
      <c r="N7" s="122">
        <v>2</v>
      </c>
    </row>
    <row r="12" spans="3:14" ht="15.75" thickBot="1" x14ac:dyDescent="0.3"/>
    <row r="13" spans="3:14" ht="45.75" thickBot="1" x14ac:dyDescent="0.3">
      <c r="C13" s="144" t="s">
        <v>236</v>
      </c>
      <c r="D13" s="467">
        <f>SUM(D4,F4,H4,J4,L4,N4)</f>
        <v>87</v>
      </c>
    </row>
    <row r="14" spans="3:14" x14ac:dyDescent="0.25">
      <c r="C14" s="145" t="s">
        <v>235</v>
      </c>
      <c r="D14" s="465">
        <f>SUM(D5,F5,H5,J5,L5,N5)</f>
        <v>77</v>
      </c>
    </row>
    <row r="15" spans="3:14" x14ac:dyDescent="0.25">
      <c r="C15" s="146" t="s">
        <v>232</v>
      </c>
      <c r="D15" s="466">
        <f>SUM(D6,F6,H6,J6,L6,N6)</f>
        <v>11</v>
      </c>
    </row>
    <row r="16" spans="3:14" x14ac:dyDescent="0.25">
      <c r="C16" s="146" t="s">
        <v>233</v>
      </c>
      <c r="D16" s="466">
        <f>SUM(D7,F7,H7,J7,L7,N7)</f>
        <v>10</v>
      </c>
    </row>
  </sheetData>
  <pageMargins left="0.511811024" right="0.511811024" top="0.78740157499999996" bottom="0.78740157499999996" header="0.31496062000000002" footer="0.31496062000000002"/>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D1:P39"/>
  <sheetViews>
    <sheetView topLeftCell="B1" workbookViewId="0">
      <selection activeCell="F8" sqref="F8"/>
    </sheetView>
  </sheetViews>
  <sheetFormatPr defaultRowHeight="15" x14ac:dyDescent="0.25"/>
  <cols>
    <col min="5" max="5" width="59.7109375" bestFit="1" customWidth="1"/>
    <col min="6" max="6" width="24.42578125" customWidth="1"/>
    <col min="13" max="14" width="10" bestFit="1" customWidth="1"/>
  </cols>
  <sheetData>
    <row r="1" spans="4:6" ht="16.5" thickBot="1" x14ac:dyDescent="0.3">
      <c r="D1" s="180" t="s">
        <v>259</v>
      </c>
      <c r="E1" s="181" t="s">
        <v>260</v>
      </c>
      <c r="F1" s="182" t="s">
        <v>263</v>
      </c>
    </row>
    <row r="2" spans="4:6" ht="58.5" customHeight="1" x14ac:dyDescent="0.25">
      <c r="D2" s="189">
        <v>1</v>
      </c>
      <c r="E2" s="183" t="s">
        <v>258</v>
      </c>
      <c r="F2" s="189" t="s">
        <v>261</v>
      </c>
    </row>
    <row r="3" spans="4:6" ht="28.5" customHeight="1" x14ac:dyDescent="0.25">
      <c r="D3" s="190">
        <v>2</v>
      </c>
      <c r="E3" s="184" t="s">
        <v>262</v>
      </c>
      <c r="F3" s="190" t="s">
        <v>264</v>
      </c>
    </row>
    <row r="4" spans="4:6" ht="30" x14ac:dyDescent="0.25">
      <c r="D4" s="190">
        <v>3</v>
      </c>
      <c r="E4" s="185" t="s">
        <v>265</v>
      </c>
      <c r="F4" s="190" t="s">
        <v>264</v>
      </c>
    </row>
    <row r="5" spans="4:6" x14ac:dyDescent="0.25">
      <c r="D5" s="190">
        <v>4</v>
      </c>
      <c r="E5" s="186" t="s">
        <v>266</v>
      </c>
      <c r="F5" s="190" t="s">
        <v>267</v>
      </c>
    </row>
    <row r="6" spans="4:6" ht="75" x14ac:dyDescent="0.25">
      <c r="D6" s="190">
        <v>5</v>
      </c>
      <c r="E6" s="185" t="s">
        <v>268</v>
      </c>
      <c r="F6" s="190" t="s">
        <v>264</v>
      </c>
    </row>
    <row r="7" spans="4:6" ht="45" x14ac:dyDescent="0.25">
      <c r="D7" s="190">
        <v>6</v>
      </c>
      <c r="E7" s="185" t="s">
        <v>269</v>
      </c>
      <c r="F7" s="190" t="s">
        <v>264</v>
      </c>
    </row>
    <row r="8" spans="4:6" ht="30" x14ac:dyDescent="0.25">
      <c r="D8" s="190">
        <v>7</v>
      </c>
      <c r="E8" s="187" t="s">
        <v>270</v>
      </c>
      <c r="F8" s="190" t="s">
        <v>264</v>
      </c>
    </row>
    <row r="9" spans="4:6" ht="30" x14ac:dyDescent="0.25">
      <c r="D9" s="190">
        <v>8</v>
      </c>
      <c r="E9" s="185" t="s">
        <v>271</v>
      </c>
      <c r="F9" s="190" t="s">
        <v>272</v>
      </c>
    </row>
    <row r="10" spans="4:6" ht="30" x14ac:dyDescent="0.25">
      <c r="D10" s="190">
        <v>9</v>
      </c>
      <c r="E10" s="185" t="s">
        <v>273</v>
      </c>
      <c r="F10" s="190" t="s">
        <v>272</v>
      </c>
    </row>
    <row r="11" spans="4:6" ht="30" x14ac:dyDescent="0.25">
      <c r="D11" s="190">
        <v>10</v>
      </c>
      <c r="E11" s="187" t="s">
        <v>274</v>
      </c>
      <c r="F11" s="190" t="s">
        <v>264</v>
      </c>
    </row>
    <row r="12" spans="4:6" ht="45" x14ac:dyDescent="0.25">
      <c r="D12" s="190">
        <v>11</v>
      </c>
      <c r="E12" s="184" t="s">
        <v>275</v>
      </c>
      <c r="F12" s="190" t="s">
        <v>264</v>
      </c>
    </row>
    <row r="13" spans="4:6" ht="45" x14ac:dyDescent="0.25">
      <c r="D13" s="190">
        <v>12</v>
      </c>
      <c r="E13" s="187" t="s">
        <v>276</v>
      </c>
      <c r="F13" s="190" t="s">
        <v>264</v>
      </c>
    </row>
    <row r="14" spans="4:6" ht="45" x14ac:dyDescent="0.25">
      <c r="D14" s="190">
        <v>13</v>
      </c>
      <c r="E14" s="187" t="s">
        <v>277</v>
      </c>
      <c r="F14" s="190" t="s">
        <v>264</v>
      </c>
    </row>
    <row r="15" spans="4:6" ht="45" x14ac:dyDescent="0.25">
      <c r="D15" s="190">
        <v>14</v>
      </c>
      <c r="E15" s="187" t="s">
        <v>278</v>
      </c>
      <c r="F15" s="190" t="s">
        <v>264</v>
      </c>
    </row>
    <row r="16" spans="4:6" ht="30" x14ac:dyDescent="0.25">
      <c r="D16" s="190">
        <v>15</v>
      </c>
      <c r="E16" s="185" t="s">
        <v>279</v>
      </c>
      <c r="F16" s="190" t="s">
        <v>264</v>
      </c>
    </row>
    <row r="17" spans="4:16" x14ac:dyDescent="0.25">
      <c r="D17" s="190">
        <v>16</v>
      </c>
      <c r="E17" s="187" t="s">
        <v>280</v>
      </c>
      <c r="F17" s="190" t="s">
        <v>281</v>
      </c>
    </row>
    <row r="18" spans="4:16" ht="30" x14ac:dyDescent="0.25">
      <c r="D18" s="190">
        <v>17</v>
      </c>
      <c r="E18" s="187" t="s">
        <v>282</v>
      </c>
      <c r="F18" s="190" t="s">
        <v>283</v>
      </c>
    </row>
    <row r="19" spans="4:16" x14ac:dyDescent="0.25">
      <c r="D19" s="190">
        <v>18</v>
      </c>
      <c r="F19" s="192"/>
    </row>
    <row r="20" spans="4:16" ht="15.75" thickBot="1" x14ac:dyDescent="0.3">
      <c r="D20" s="191">
        <v>19</v>
      </c>
      <c r="E20" s="188"/>
      <c r="F20" s="193"/>
    </row>
    <row r="22" spans="4:16" x14ac:dyDescent="0.25">
      <c r="M22" s="361">
        <v>29969.66</v>
      </c>
      <c r="N22" s="361">
        <v>12100</v>
      </c>
      <c r="O22" s="361">
        <v>4727.88</v>
      </c>
      <c r="P22" s="361">
        <v>2836.73</v>
      </c>
    </row>
    <row r="23" spans="4:16" x14ac:dyDescent="0.25">
      <c r="I23">
        <v>100</v>
      </c>
      <c r="M23" s="361">
        <v>1100</v>
      </c>
      <c r="N23" s="361">
        <v>1000</v>
      </c>
      <c r="O23" s="361">
        <v>86151.67</v>
      </c>
      <c r="P23" s="361">
        <v>52998.96</v>
      </c>
    </row>
    <row r="24" spans="4:16" x14ac:dyDescent="0.25">
      <c r="I24">
        <v>100</v>
      </c>
      <c r="M24" s="361">
        <v>16300.31</v>
      </c>
      <c r="N24" s="361">
        <v>13000</v>
      </c>
    </row>
    <row r="25" spans="4:16" x14ac:dyDescent="0.25">
      <c r="I25">
        <v>100</v>
      </c>
      <c r="M25" s="361">
        <v>1500</v>
      </c>
      <c r="N25" s="361">
        <v>1371</v>
      </c>
    </row>
    <row r="26" spans="4:16" x14ac:dyDescent="0.25">
      <c r="I26">
        <v>100</v>
      </c>
      <c r="M26" s="361">
        <v>16533.330000000002</v>
      </c>
      <c r="N26" s="361">
        <v>13500</v>
      </c>
    </row>
    <row r="27" spans="4:16" x14ac:dyDescent="0.25">
      <c r="I27">
        <v>100</v>
      </c>
      <c r="M27" s="361">
        <v>3420</v>
      </c>
      <c r="N27" s="361">
        <v>3212</v>
      </c>
    </row>
    <row r="28" spans="4:16" x14ac:dyDescent="0.25">
      <c r="I28">
        <v>100</v>
      </c>
      <c r="M28" s="361">
        <v>354813.97</v>
      </c>
      <c r="N28" s="361">
        <v>202623.49</v>
      </c>
    </row>
    <row r="29" spans="4:16" x14ac:dyDescent="0.25">
      <c r="I29">
        <v>100</v>
      </c>
      <c r="M29" s="361">
        <v>17598.900000000001</v>
      </c>
    </row>
    <row r="30" spans="4:16" ht="23.25" x14ac:dyDescent="0.25">
      <c r="E30" s="194"/>
      <c r="I30">
        <v>90</v>
      </c>
    </row>
    <row r="31" spans="4:16" ht="23.25" x14ac:dyDescent="0.25">
      <c r="E31" s="194"/>
      <c r="I31">
        <v>95</v>
      </c>
    </row>
    <row r="32" spans="4:16" ht="23.25" x14ac:dyDescent="0.25">
      <c r="E32" s="194"/>
    </row>
    <row r="33" spans="5:5" ht="23.25" x14ac:dyDescent="0.25">
      <c r="E33" s="194"/>
    </row>
    <row r="34" spans="5:5" ht="23.25" x14ac:dyDescent="0.25">
      <c r="E34" s="194"/>
    </row>
    <row r="35" spans="5:5" ht="23.25" x14ac:dyDescent="0.25">
      <c r="E35" s="194"/>
    </row>
    <row r="36" spans="5:5" ht="23.25" x14ac:dyDescent="0.25">
      <c r="E36" s="194"/>
    </row>
    <row r="37" spans="5:5" ht="23.25" x14ac:dyDescent="0.25">
      <c r="E37" s="194"/>
    </row>
    <row r="38" spans="5:5" ht="23.25" x14ac:dyDescent="0.25">
      <c r="E38" s="194"/>
    </row>
    <row r="39" spans="5:5" ht="23.25" x14ac:dyDescent="0.25">
      <c r="E39" s="194"/>
    </row>
  </sheetData>
  <pageMargins left="0.511811024" right="0.511811024" top="0.78740157499999996" bottom="0.78740157499999996" header="0.31496062000000002" footer="0.31496062000000002"/>
  <pageSetup paperSize="9" scale="76"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E663A-BDA2-4647-AB6E-F7669EBD04C7}">
  <dimension ref="A1:J32"/>
  <sheetViews>
    <sheetView workbookViewId="0">
      <selection activeCell="D16" sqref="D16"/>
    </sheetView>
  </sheetViews>
  <sheetFormatPr defaultRowHeight="15" x14ac:dyDescent="0.25"/>
  <cols>
    <col min="1" max="1" width="36.42578125" bestFit="1" customWidth="1"/>
    <col min="8" max="8" width="12.140625" bestFit="1" customWidth="1"/>
    <col min="9" max="9" width="25.7109375" customWidth="1"/>
    <col min="10" max="10" width="64.5703125" customWidth="1"/>
  </cols>
  <sheetData>
    <row r="1" spans="1:10" ht="15.75" thickBot="1" x14ac:dyDescent="0.3"/>
    <row r="2" spans="1:10" ht="16.5" thickBot="1" x14ac:dyDescent="0.3">
      <c r="A2" s="432"/>
      <c r="B2" s="432">
        <v>30</v>
      </c>
      <c r="C2" s="432"/>
      <c r="H2" s="438" t="s">
        <v>379</v>
      </c>
      <c r="I2" s="433" t="s">
        <v>378</v>
      </c>
      <c r="J2" s="438" t="s">
        <v>382</v>
      </c>
    </row>
    <row r="3" spans="1:10" ht="29.45" customHeight="1" thickBot="1" x14ac:dyDescent="0.3">
      <c r="A3" s="443" t="s">
        <v>31</v>
      </c>
      <c r="B3" s="432"/>
      <c r="C3" s="432"/>
      <c r="H3" s="439">
        <v>44853</v>
      </c>
      <c r="I3" s="434" t="s">
        <v>26</v>
      </c>
      <c r="J3" s="692" t="s">
        <v>385</v>
      </c>
    </row>
    <row r="4" spans="1:10" ht="16.5" thickBot="1" x14ac:dyDescent="0.3">
      <c r="A4" s="429" t="s">
        <v>27</v>
      </c>
      <c r="B4" s="432">
        <v>0</v>
      </c>
      <c r="C4" s="432"/>
      <c r="H4" s="438" t="s">
        <v>380</v>
      </c>
      <c r="I4" s="435" t="s">
        <v>246</v>
      </c>
      <c r="J4" s="692"/>
    </row>
    <row r="5" spans="1:10" ht="15.75" x14ac:dyDescent="0.25">
      <c r="A5" s="432"/>
      <c r="B5" s="432">
        <v>30</v>
      </c>
      <c r="C5" s="432"/>
      <c r="H5" s="694" t="s">
        <v>381</v>
      </c>
      <c r="I5" s="434" t="s">
        <v>245</v>
      </c>
      <c r="J5" s="692"/>
    </row>
    <row r="6" spans="1:10" ht="16.5" thickBot="1" x14ac:dyDescent="0.3">
      <c r="A6" s="432"/>
      <c r="B6" s="432">
        <v>30</v>
      </c>
      <c r="C6" s="432"/>
      <c r="H6" s="695"/>
      <c r="I6" s="435" t="s">
        <v>32</v>
      </c>
      <c r="J6" s="693"/>
    </row>
    <row r="7" spans="1:10" ht="16.5" thickBot="1" x14ac:dyDescent="0.3">
      <c r="A7" s="432"/>
      <c r="B7" s="432">
        <v>40</v>
      </c>
      <c r="C7" s="432"/>
      <c r="H7" s="432"/>
      <c r="I7" s="432"/>
      <c r="J7" s="432"/>
    </row>
    <row r="8" spans="1:10" ht="16.5" thickBot="1" x14ac:dyDescent="0.3">
      <c r="A8" s="432"/>
      <c r="B8" s="432">
        <v>30</v>
      </c>
      <c r="C8" s="432"/>
      <c r="H8" s="438" t="s">
        <v>379</v>
      </c>
      <c r="I8" s="433" t="s">
        <v>378</v>
      </c>
      <c r="J8" s="438" t="s">
        <v>382</v>
      </c>
    </row>
    <row r="9" spans="1:10" ht="16.5" thickBot="1" x14ac:dyDescent="0.3">
      <c r="A9" s="432"/>
      <c r="B9" s="432">
        <v>30</v>
      </c>
      <c r="C9" s="432"/>
      <c r="H9" s="440">
        <v>44853</v>
      </c>
      <c r="I9" s="436" t="s">
        <v>25</v>
      </c>
      <c r="J9" s="691" t="s">
        <v>384</v>
      </c>
    </row>
    <row r="10" spans="1:10" ht="16.5" thickBot="1" x14ac:dyDescent="0.3">
      <c r="A10" s="431" t="s">
        <v>370</v>
      </c>
      <c r="B10" s="432">
        <v>0</v>
      </c>
      <c r="C10" s="432"/>
      <c r="H10" s="438" t="s">
        <v>380</v>
      </c>
      <c r="I10" s="430" t="s">
        <v>33</v>
      </c>
      <c r="J10" s="692"/>
    </row>
    <row r="11" spans="1:10" ht="15.75" x14ac:dyDescent="0.25">
      <c r="A11" s="432"/>
      <c r="B11" s="432">
        <v>40</v>
      </c>
      <c r="C11" s="432"/>
      <c r="H11" s="694" t="s">
        <v>383</v>
      </c>
      <c r="I11" s="431" t="s">
        <v>250</v>
      </c>
      <c r="J11" s="692"/>
    </row>
    <row r="12" spans="1:10" ht="16.5" thickBot="1" x14ac:dyDescent="0.3">
      <c r="A12" s="441" t="s">
        <v>256</v>
      </c>
      <c r="B12" s="432"/>
      <c r="C12" s="432"/>
      <c r="H12" s="695"/>
      <c r="I12" s="430" t="s">
        <v>249</v>
      </c>
      <c r="J12" s="693"/>
    </row>
    <row r="13" spans="1:10" ht="16.5" thickBot="1" x14ac:dyDescent="0.3">
      <c r="A13" s="432"/>
      <c r="B13" s="432">
        <v>30</v>
      </c>
      <c r="C13" s="432"/>
      <c r="H13" s="432"/>
      <c r="I13" s="432"/>
      <c r="J13" s="432"/>
    </row>
    <row r="14" spans="1:10" ht="16.5" thickBot="1" x14ac:dyDescent="0.3">
      <c r="A14" s="432"/>
      <c r="B14" s="432">
        <v>30</v>
      </c>
      <c r="C14" s="432"/>
      <c r="H14" s="438" t="s">
        <v>379</v>
      </c>
      <c r="I14" s="433" t="s">
        <v>378</v>
      </c>
      <c r="J14" s="438" t="s">
        <v>382</v>
      </c>
    </row>
    <row r="15" spans="1:10" ht="16.5" thickBot="1" x14ac:dyDescent="0.3">
      <c r="A15" s="432"/>
      <c r="B15" s="432">
        <v>30</v>
      </c>
      <c r="C15" s="432"/>
      <c r="H15" s="440">
        <v>44853</v>
      </c>
      <c r="I15" s="437" t="s">
        <v>252</v>
      </c>
      <c r="J15" s="691" t="s">
        <v>384</v>
      </c>
    </row>
    <row r="16" spans="1:10" ht="30.75" thickBot="1" x14ac:dyDescent="0.3">
      <c r="A16" s="431" t="s">
        <v>368</v>
      </c>
      <c r="B16" s="432">
        <v>0</v>
      </c>
      <c r="C16" s="432"/>
      <c r="H16" s="438" t="s">
        <v>380</v>
      </c>
      <c r="I16" s="437" t="s">
        <v>248</v>
      </c>
      <c r="J16" s="692"/>
    </row>
    <row r="17" spans="1:10" ht="30.75" thickBot="1" x14ac:dyDescent="0.3">
      <c r="A17" s="432"/>
      <c r="B17" s="432">
        <v>30</v>
      </c>
      <c r="C17" s="432"/>
      <c r="H17" s="694" t="s">
        <v>387</v>
      </c>
      <c r="I17" s="431" t="s">
        <v>247</v>
      </c>
      <c r="J17" s="692"/>
    </row>
    <row r="18" spans="1:10" ht="16.5" thickBot="1" x14ac:dyDescent="0.3">
      <c r="A18" s="432"/>
      <c r="B18" s="432">
        <v>0</v>
      </c>
      <c r="C18" s="432"/>
      <c r="H18" s="695"/>
      <c r="I18" s="437" t="s">
        <v>253</v>
      </c>
      <c r="J18" s="693"/>
    </row>
    <row r="19" spans="1:10" ht="16.5" thickBot="1" x14ac:dyDescent="0.3">
      <c r="A19" s="432"/>
      <c r="B19" s="432">
        <v>40</v>
      </c>
      <c r="C19" s="432"/>
    </row>
    <row r="20" spans="1:10" ht="16.5" thickBot="1" x14ac:dyDescent="0.3">
      <c r="A20" s="432"/>
      <c r="B20" s="432">
        <v>30</v>
      </c>
      <c r="C20" s="432"/>
      <c r="G20" s="432"/>
      <c r="H20" s="438" t="s">
        <v>379</v>
      </c>
      <c r="I20" s="433" t="s">
        <v>378</v>
      </c>
      <c r="J20" s="438" t="s">
        <v>382</v>
      </c>
    </row>
    <row r="21" spans="1:10" ht="16.5" thickBot="1" x14ac:dyDescent="0.3">
      <c r="A21" s="432"/>
      <c r="B21" s="432">
        <v>10</v>
      </c>
      <c r="C21" s="432"/>
      <c r="G21" s="432"/>
      <c r="H21" s="440">
        <v>44853</v>
      </c>
      <c r="I21" s="443" t="s">
        <v>28</v>
      </c>
      <c r="J21" s="691" t="s">
        <v>384</v>
      </c>
    </row>
    <row r="22" spans="1:10" ht="16.5" thickBot="1" x14ac:dyDescent="0.3">
      <c r="A22" s="432"/>
      <c r="B22" s="432">
        <v>20</v>
      </c>
      <c r="C22" s="432"/>
      <c r="G22" s="432"/>
      <c r="H22" s="438" t="s">
        <v>380</v>
      </c>
      <c r="I22" s="445" t="s">
        <v>255</v>
      </c>
      <c r="J22" s="692"/>
    </row>
    <row r="23" spans="1:10" ht="16.5" thickBot="1" x14ac:dyDescent="0.3">
      <c r="A23" s="432"/>
      <c r="B23" s="432">
        <v>40</v>
      </c>
      <c r="C23" s="432"/>
      <c r="G23" s="432"/>
      <c r="H23" s="694" t="s">
        <v>388</v>
      </c>
      <c r="I23" s="437" t="s">
        <v>254</v>
      </c>
      <c r="J23" s="692"/>
    </row>
    <row r="24" spans="1:10" ht="16.5" thickBot="1" x14ac:dyDescent="0.3">
      <c r="A24" s="437" t="s">
        <v>369</v>
      </c>
      <c r="B24" s="432">
        <v>0</v>
      </c>
      <c r="C24" s="432"/>
      <c r="G24" s="432"/>
      <c r="H24" s="695"/>
      <c r="I24" s="430" t="s">
        <v>34</v>
      </c>
      <c r="J24" s="693"/>
    </row>
    <row r="25" spans="1:10" ht="16.5" thickBot="1" x14ac:dyDescent="0.3">
      <c r="A25" s="437" t="s">
        <v>244</v>
      </c>
      <c r="B25" s="432">
        <v>0</v>
      </c>
      <c r="C25" s="432"/>
      <c r="G25" s="432"/>
      <c r="H25" s="432"/>
      <c r="I25" s="432"/>
      <c r="J25" s="432"/>
    </row>
    <row r="26" spans="1:10" ht="16.5" thickBot="1" x14ac:dyDescent="0.3">
      <c r="A26" s="436" t="s">
        <v>322</v>
      </c>
      <c r="B26" s="432">
        <v>0</v>
      </c>
      <c r="C26" s="432"/>
      <c r="G26" s="432"/>
      <c r="H26" s="438" t="s">
        <v>379</v>
      </c>
      <c r="I26" s="433" t="s">
        <v>378</v>
      </c>
      <c r="J26" s="433" t="s">
        <v>382</v>
      </c>
    </row>
    <row r="27" spans="1:10" ht="16.5" thickBot="1" x14ac:dyDescent="0.3">
      <c r="A27" s="432"/>
      <c r="B27" s="432">
        <v>30</v>
      </c>
      <c r="C27" s="432"/>
      <c r="G27" s="432"/>
      <c r="H27" s="440">
        <v>44853</v>
      </c>
      <c r="I27" s="431" t="s">
        <v>29</v>
      </c>
      <c r="J27" s="691" t="s">
        <v>384</v>
      </c>
    </row>
    <row r="28" spans="1:10" ht="16.5" thickBot="1" x14ac:dyDescent="0.3">
      <c r="A28" s="432"/>
      <c r="B28" s="432">
        <v>30</v>
      </c>
      <c r="C28" s="432"/>
      <c r="G28" s="432"/>
      <c r="H28" s="438" t="s">
        <v>380</v>
      </c>
      <c r="I28" s="431" t="s">
        <v>24</v>
      </c>
      <c r="J28" s="692"/>
    </row>
    <row r="29" spans="1:10" ht="16.5" thickBot="1" x14ac:dyDescent="0.3">
      <c r="A29" s="444"/>
      <c r="B29" s="432"/>
      <c r="C29" s="432"/>
      <c r="G29" s="432"/>
      <c r="H29" s="694" t="s">
        <v>389</v>
      </c>
      <c r="I29" s="441" t="s">
        <v>257</v>
      </c>
      <c r="J29" s="692"/>
    </row>
    <row r="30" spans="1:10" ht="16.5" thickBot="1" x14ac:dyDescent="0.3">
      <c r="G30" s="432"/>
      <c r="H30" s="695"/>
      <c r="I30" s="442" t="s">
        <v>386</v>
      </c>
      <c r="J30" s="693"/>
    </row>
    <row r="31" spans="1:10" ht="15.75" x14ac:dyDescent="0.25">
      <c r="G31" s="432"/>
      <c r="H31" s="432"/>
      <c r="I31" s="432"/>
      <c r="J31" s="432"/>
    </row>
    <row r="32" spans="1:10" ht="15.75" x14ac:dyDescent="0.25">
      <c r="G32" s="432"/>
      <c r="H32" s="432"/>
      <c r="I32" s="432"/>
      <c r="J32" s="432"/>
    </row>
  </sheetData>
  <autoFilter ref="A2:A29" xr:uid="{0F1E663A-BDA2-4647-AB6E-F7669EBD04C7}">
    <sortState xmlns:xlrd2="http://schemas.microsoft.com/office/spreadsheetml/2017/richdata2" ref="A3:A29">
      <sortCondition ref="A2:A29"/>
    </sortState>
  </autoFilter>
  <sortState xmlns:xlrd2="http://schemas.microsoft.com/office/spreadsheetml/2017/richdata2" ref="A3:A28">
    <sortCondition ref="A2:A28"/>
  </sortState>
  <mergeCells count="10">
    <mergeCell ref="J27:J30"/>
    <mergeCell ref="H23:H24"/>
    <mergeCell ref="H29:H30"/>
    <mergeCell ref="H17:H18"/>
    <mergeCell ref="H5:H6"/>
    <mergeCell ref="J3:J6"/>
    <mergeCell ref="H11:H12"/>
    <mergeCell ref="J9:J12"/>
    <mergeCell ref="J15:J18"/>
    <mergeCell ref="J21:J24"/>
  </mergeCells>
  <pageMargins left="0.511811024" right="0.511811024" top="0.78740157499999996" bottom="0.78740157499999996" header="0.31496062000000002" footer="0.31496062000000002"/>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F91FD-7FC4-47A8-8F9E-DBB1411B4CC3}">
  <dimension ref="A3:F32"/>
  <sheetViews>
    <sheetView workbookViewId="0">
      <selection activeCell="B9" sqref="B9"/>
    </sheetView>
  </sheetViews>
  <sheetFormatPr defaultRowHeight="15" x14ac:dyDescent="0.25"/>
  <cols>
    <col min="1" max="1" width="21.42578125" bestFit="1" customWidth="1"/>
    <col min="2" max="2" width="18.5703125" bestFit="1" customWidth="1"/>
    <col min="3" max="3" width="18.85546875" bestFit="1" customWidth="1"/>
    <col min="4" max="4" width="6.28515625" bestFit="1" customWidth="1"/>
    <col min="5" max="5" width="6.7109375" bestFit="1" customWidth="1"/>
    <col min="6" max="6" width="10" bestFit="1" customWidth="1"/>
  </cols>
  <sheetData>
    <row r="3" spans="1:6" x14ac:dyDescent="0.25">
      <c r="A3" s="542" t="s">
        <v>411</v>
      </c>
      <c r="B3" s="542" t="s">
        <v>414</v>
      </c>
    </row>
    <row r="4" spans="1:6" x14ac:dyDescent="0.25">
      <c r="A4" s="542" t="s">
        <v>410</v>
      </c>
      <c r="B4" t="s">
        <v>239</v>
      </c>
      <c r="C4" t="s">
        <v>240</v>
      </c>
      <c r="D4" t="s">
        <v>238</v>
      </c>
      <c r="E4" t="s">
        <v>412</v>
      </c>
      <c r="F4" t="s">
        <v>413</v>
      </c>
    </row>
    <row r="5" spans="1:6" x14ac:dyDescent="0.25">
      <c r="A5" s="543" t="s">
        <v>296</v>
      </c>
    </row>
    <row r="6" spans="1:6" x14ac:dyDescent="0.25">
      <c r="A6" s="543" t="s">
        <v>27</v>
      </c>
      <c r="C6">
        <v>1</v>
      </c>
      <c r="F6">
        <v>1</v>
      </c>
    </row>
    <row r="7" spans="1:6" x14ac:dyDescent="0.25">
      <c r="A7" s="543" t="s">
        <v>246</v>
      </c>
      <c r="B7">
        <v>2</v>
      </c>
      <c r="F7">
        <v>2</v>
      </c>
    </row>
    <row r="8" spans="1:6" x14ac:dyDescent="0.25">
      <c r="A8" s="543" t="s">
        <v>25</v>
      </c>
      <c r="C8">
        <v>4</v>
      </c>
      <c r="F8">
        <v>4</v>
      </c>
    </row>
    <row r="9" spans="1:6" x14ac:dyDescent="0.25">
      <c r="A9" s="543" t="s">
        <v>245</v>
      </c>
      <c r="B9">
        <v>1</v>
      </c>
      <c r="C9">
        <v>1</v>
      </c>
      <c r="F9">
        <v>2</v>
      </c>
    </row>
    <row r="10" spans="1:6" x14ac:dyDescent="0.25">
      <c r="A10" s="543" t="s">
        <v>32</v>
      </c>
      <c r="C10">
        <v>3</v>
      </c>
      <c r="F10">
        <v>3</v>
      </c>
    </row>
    <row r="11" spans="1:6" x14ac:dyDescent="0.25">
      <c r="A11" s="543" t="s">
        <v>250</v>
      </c>
      <c r="C11">
        <v>3</v>
      </c>
      <c r="F11">
        <v>3</v>
      </c>
    </row>
    <row r="12" spans="1:6" x14ac:dyDescent="0.25">
      <c r="A12" s="543" t="s">
        <v>33</v>
      </c>
      <c r="B12">
        <v>4</v>
      </c>
      <c r="C12">
        <v>4</v>
      </c>
      <c r="F12">
        <v>8</v>
      </c>
    </row>
    <row r="13" spans="1:6" x14ac:dyDescent="0.25">
      <c r="A13" s="543" t="s">
        <v>407</v>
      </c>
      <c r="B13">
        <v>1</v>
      </c>
      <c r="F13">
        <v>1</v>
      </c>
    </row>
    <row r="14" spans="1:6" x14ac:dyDescent="0.25">
      <c r="A14" s="543" t="s">
        <v>26</v>
      </c>
      <c r="B14">
        <v>2</v>
      </c>
      <c r="C14">
        <v>4</v>
      </c>
      <c r="F14">
        <v>6</v>
      </c>
    </row>
    <row r="15" spans="1:6" x14ac:dyDescent="0.25">
      <c r="A15" s="543" t="s">
        <v>256</v>
      </c>
      <c r="B15">
        <v>3</v>
      </c>
      <c r="F15">
        <v>3</v>
      </c>
    </row>
    <row r="16" spans="1:6" x14ac:dyDescent="0.25">
      <c r="A16" s="543" t="s">
        <v>247</v>
      </c>
      <c r="B16">
        <v>1</v>
      </c>
      <c r="C16">
        <v>1</v>
      </c>
      <c r="F16">
        <v>2</v>
      </c>
    </row>
    <row r="17" spans="1:6" x14ac:dyDescent="0.25">
      <c r="A17" s="543" t="s">
        <v>29</v>
      </c>
      <c r="B17">
        <v>1</v>
      </c>
      <c r="F17">
        <v>1</v>
      </c>
    </row>
    <row r="18" spans="1:6" x14ac:dyDescent="0.25">
      <c r="A18" s="543" t="s">
        <v>24</v>
      </c>
      <c r="C18">
        <v>2</v>
      </c>
      <c r="F18">
        <v>2</v>
      </c>
    </row>
    <row r="19" spans="1:6" x14ac:dyDescent="0.25">
      <c r="A19" s="543" t="s">
        <v>28</v>
      </c>
      <c r="B19">
        <v>1</v>
      </c>
      <c r="C19">
        <v>1</v>
      </c>
      <c r="F19">
        <v>2</v>
      </c>
    </row>
    <row r="20" spans="1:6" x14ac:dyDescent="0.25">
      <c r="A20" s="543" t="s">
        <v>257</v>
      </c>
      <c r="C20">
        <v>5</v>
      </c>
      <c r="F20">
        <v>5</v>
      </c>
    </row>
    <row r="21" spans="1:6" x14ac:dyDescent="0.25">
      <c r="A21" s="543" t="s">
        <v>34</v>
      </c>
      <c r="B21">
        <v>3</v>
      </c>
      <c r="C21">
        <v>4</v>
      </c>
      <c r="F21">
        <v>7</v>
      </c>
    </row>
    <row r="22" spans="1:6" x14ac:dyDescent="0.25">
      <c r="A22" s="543" t="s">
        <v>249</v>
      </c>
      <c r="C22">
        <v>1</v>
      </c>
      <c r="F22">
        <v>1</v>
      </c>
    </row>
    <row r="23" spans="1:6" x14ac:dyDescent="0.25">
      <c r="A23" s="543" t="s">
        <v>252</v>
      </c>
      <c r="B23">
        <v>1</v>
      </c>
      <c r="F23">
        <v>1</v>
      </c>
    </row>
    <row r="24" spans="1:6" x14ac:dyDescent="0.25">
      <c r="A24" s="543" t="s">
        <v>255</v>
      </c>
      <c r="B24">
        <v>4</v>
      </c>
      <c r="C24">
        <v>2</v>
      </c>
      <c r="F24">
        <v>6</v>
      </c>
    </row>
    <row r="25" spans="1:6" x14ac:dyDescent="0.25">
      <c r="A25" s="543" t="s">
        <v>251</v>
      </c>
      <c r="B25">
        <v>1</v>
      </c>
      <c r="F25">
        <v>1</v>
      </c>
    </row>
    <row r="26" spans="1:6" x14ac:dyDescent="0.25">
      <c r="A26" s="543" t="s">
        <v>23</v>
      </c>
      <c r="D26">
        <v>59</v>
      </c>
      <c r="F26">
        <v>59</v>
      </c>
    </row>
    <row r="27" spans="1:6" x14ac:dyDescent="0.25">
      <c r="A27" s="543" t="s">
        <v>244</v>
      </c>
      <c r="C27">
        <v>1</v>
      </c>
      <c r="F27">
        <v>1</v>
      </c>
    </row>
    <row r="28" spans="1:6" x14ac:dyDescent="0.25">
      <c r="A28" s="543" t="s">
        <v>322</v>
      </c>
      <c r="B28">
        <v>1</v>
      </c>
      <c r="F28">
        <v>1</v>
      </c>
    </row>
    <row r="29" spans="1:6" x14ac:dyDescent="0.25">
      <c r="A29" s="543" t="s">
        <v>253</v>
      </c>
      <c r="C29">
        <v>1</v>
      </c>
      <c r="F29">
        <v>1</v>
      </c>
    </row>
    <row r="30" spans="1:6" x14ac:dyDescent="0.25">
      <c r="A30" s="543" t="s">
        <v>254</v>
      </c>
      <c r="C30">
        <v>2</v>
      </c>
      <c r="F30">
        <v>2</v>
      </c>
    </row>
    <row r="31" spans="1:6" x14ac:dyDescent="0.25">
      <c r="A31" s="543" t="s">
        <v>412</v>
      </c>
    </row>
    <row r="32" spans="1:6" x14ac:dyDescent="0.25">
      <c r="A32" s="543" t="s">
        <v>413</v>
      </c>
      <c r="B32">
        <v>26</v>
      </c>
      <c r="C32">
        <v>40</v>
      </c>
      <c r="D32">
        <v>59</v>
      </c>
      <c r="F32">
        <v>125</v>
      </c>
    </row>
  </sheetData>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T98"/>
  <sheetViews>
    <sheetView topLeftCell="A15" zoomScale="60" zoomScaleNormal="60" workbookViewId="0">
      <selection activeCell="C23" sqref="C23"/>
    </sheetView>
  </sheetViews>
  <sheetFormatPr defaultColWidth="9.140625" defaultRowHeight="20.25" x14ac:dyDescent="0.3"/>
  <cols>
    <col min="1" max="1" width="27" style="179" customWidth="1"/>
    <col min="2" max="2" width="25.140625" style="179" bestFit="1" customWidth="1"/>
    <col min="3" max="3" width="113.7109375" style="179" customWidth="1"/>
    <col min="4" max="4" width="20.7109375" style="179" bestFit="1" customWidth="1"/>
    <col min="5" max="5" width="24" style="179" bestFit="1" customWidth="1"/>
    <col min="6" max="17" width="0" style="179" hidden="1" customWidth="1"/>
    <col min="18" max="18" width="22.28515625" style="179" hidden="1" customWidth="1"/>
    <col min="19" max="19" width="19" style="179" customWidth="1"/>
    <col min="20" max="20" width="43.28515625" style="179" customWidth="1"/>
    <col min="21" max="16384" width="9.140625" style="179"/>
  </cols>
  <sheetData>
    <row r="1" spans="1:19" ht="41.25" thickBot="1" x14ac:dyDescent="0.35">
      <c r="A1" s="130" t="s">
        <v>23</v>
      </c>
      <c r="B1" s="131" t="s">
        <v>56</v>
      </c>
      <c r="C1" s="132" t="s">
        <v>22</v>
      </c>
      <c r="D1" s="227" t="s">
        <v>285</v>
      </c>
      <c r="E1" s="392" t="s">
        <v>238</v>
      </c>
      <c r="F1" s="133" t="s">
        <v>2</v>
      </c>
      <c r="G1" s="133" t="s">
        <v>3</v>
      </c>
      <c r="H1" s="133" t="s">
        <v>4</v>
      </c>
      <c r="I1" s="133" t="s">
        <v>5</v>
      </c>
      <c r="J1" s="133" t="s">
        <v>6</v>
      </c>
      <c r="K1" s="133" t="s">
        <v>7</v>
      </c>
      <c r="L1" s="133" t="s">
        <v>8</v>
      </c>
      <c r="M1" s="133" t="s">
        <v>9</v>
      </c>
      <c r="N1" s="133" t="s">
        <v>10</v>
      </c>
      <c r="O1" s="133" t="s">
        <v>11</v>
      </c>
      <c r="P1" s="133" t="s">
        <v>12</v>
      </c>
      <c r="Q1" s="133" t="s">
        <v>13</v>
      </c>
      <c r="R1" s="134" t="s">
        <v>1</v>
      </c>
      <c r="S1" s="389" t="s">
        <v>406</v>
      </c>
    </row>
    <row r="2" spans="1:19" ht="40.5" x14ac:dyDescent="0.3">
      <c r="A2" s="410" t="s">
        <v>26</v>
      </c>
      <c r="B2" s="411" t="s">
        <v>295</v>
      </c>
      <c r="C2" s="393" t="s">
        <v>60</v>
      </c>
      <c r="D2" s="394" t="s">
        <v>326</v>
      </c>
      <c r="E2" s="395" t="s">
        <v>239</v>
      </c>
      <c r="F2" s="476">
        <v>0.63</v>
      </c>
      <c r="G2" s="14">
        <v>0.76</v>
      </c>
      <c r="H2" s="14">
        <v>0.8</v>
      </c>
      <c r="I2" s="14">
        <v>0.9</v>
      </c>
      <c r="J2" s="14">
        <v>0.95</v>
      </c>
      <c r="K2" s="14">
        <v>1</v>
      </c>
      <c r="L2" s="157">
        <v>0</v>
      </c>
      <c r="M2" s="15" t="s">
        <v>0</v>
      </c>
      <c r="N2" s="15" t="s">
        <v>0</v>
      </c>
      <c r="O2" s="15" t="s">
        <v>0</v>
      </c>
      <c r="P2" s="15" t="s">
        <v>0</v>
      </c>
      <c r="Q2" s="15" t="s">
        <v>0</v>
      </c>
      <c r="R2" s="360">
        <v>0.72</v>
      </c>
      <c r="S2" s="471" t="s">
        <v>399</v>
      </c>
    </row>
    <row r="3" spans="1:19" ht="38.450000000000003" customHeight="1" thickBot="1" x14ac:dyDescent="0.35">
      <c r="A3" s="169" t="s">
        <v>27</v>
      </c>
      <c r="B3" s="168" t="s">
        <v>300</v>
      </c>
      <c r="C3" s="373" t="s">
        <v>344</v>
      </c>
      <c r="D3" s="221"/>
      <c r="E3" s="482" t="s">
        <v>240</v>
      </c>
      <c r="F3" s="369">
        <v>1</v>
      </c>
      <c r="G3" s="20">
        <v>1</v>
      </c>
      <c r="H3" s="21">
        <v>0</v>
      </c>
      <c r="I3" s="21">
        <v>0</v>
      </c>
      <c r="J3" s="150">
        <v>1</v>
      </c>
      <c r="K3" s="150">
        <v>1</v>
      </c>
      <c r="L3" s="21">
        <v>0</v>
      </c>
      <c r="M3" s="22" t="s">
        <v>0</v>
      </c>
      <c r="N3" s="22" t="s">
        <v>0</v>
      </c>
      <c r="O3" s="22" t="s">
        <v>0</v>
      </c>
      <c r="P3" s="22" t="s">
        <v>0</v>
      </c>
      <c r="Q3" s="22" t="s">
        <v>0</v>
      </c>
      <c r="R3" s="312">
        <v>0.56999999999999995</v>
      </c>
      <c r="S3" s="472" t="s">
        <v>399</v>
      </c>
    </row>
    <row r="4" spans="1:19" customFormat="1" ht="40.5" x14ac:dyDescent="0.25">
      <c r="A4" s="410" t="s">
        <v>24</v>
      </c>
      <c r="B4" s="411" t="s">
        <v>301</v>
      </c>
      <c r="C4" s="393" t="s">
        <v>70</v>
      </c>
      <c r="D4" s="394" t="s">
        <v>307</v>
      </c>
      <c r="E4" s="395" t="s">
        <v>57</v>
      </c>
      <c r="F4" s="368">
        <v>0</v>
      </c>
      <c r="G4" s="21">
        <v>0</v>
      </c>
      <c r="H4" s="37">
        <v>1</v>
      </c>
      <c r="I4" s="37">
        <v>1</v>
      </c>
      <c r="J4" s="652" t="s">
        <v>57</v>
      </c>
      <c r="K4" s="653"/>
      <c r="L4" s="653"/>
      <c r="M4" s="653"/>
      <c r="N4" s="653"/>
      <c r="O4" s="653"/>
      <c r="P4" s="653"/>
      <c r="Q4" s="654"/>
      <c r="R4" s="23">
        <v>0.5</v>
      </c>
      <c r="S4" s="472" t="s">
        <v>399</v>
      </c>
    </row>
    <row r="5" spans="1:19" ht="41.25" thickBot="1" x14ac:dyDescent="0.35">
      <c r="A5" s="412" t="s">
        <v>26</v>
      </c>
      <c r="B5" s="413" t="s">
        <v>302</v>
      </c>
      <c r="C5" s="397" t="s">
        <v>58</v>
      </c>
      <c r="D5" s="398"/>
      <c r="E5" s="399" t="s">
        <v>239</v>
      </c>
      <c r="F5" s="368">
        <v>0</v>
      </c>
      <c r="G5" s="21">
        <v>0</v>
      </c>
      <c r="H5" s="21">
        <v>0</v>
      </c>
      <c r="I5" s="21">
        <v>0</v>
      </c>
      <c r="J5" s="21">
        <v>0</v>
      </c>
      <c r="K5" s="21">
        <v>0</v>
      </c>
      <c r="L5" s="21">
        <v>0</v>
      </c>
      <c r="M5" s="150">
        <v>0.88</v>
      </c>
      <c r="N5" s="22" t="s">
        <v>0</v>
      </c>
      <c r="O5" s="22" t="s">
        <v>0</v>
      </c>
      <c r="P5" s="22" t="s">
        <v>0</v>
      </c>
      <c r="Q5" s="22" t="s">
        <v>0</v>
      </c>
      <c r="R5" s="23">
        <v>0.11</v>
      </c>
      <c r="S5" s="472" t="s">
        <v>399</v>
      </c>
    </row>
    <row r="6" spans="1:19" ht="54" customHeight="1" thickBot="1" x14ac:dyDescent="0.35">
      <c r="A6" s="287" t="s">
        <v>25</v>
      </c>
      <c r="B6" s="420" t="s">
        <v>303</v>
      </c>
      <c r="C6" s="454" t="s">
        <v>14</v>
      </c>
      <c r="D6" s="289"/>
      <c r="E6" s="408" t="s">
        <v>239</v>
      </c>
      <c r="F6" s="477">
        <v>0.66</v>
      </c>
      <c r="G6" s="37">
        <v>1</v>
      </c>
      <c r="H6" s="39">
        <v>0</v>
      </c>
      <c r="I6" s="37">
        <v>1</v>
      </c>
      <c r="J6" s="37">
        <v>1</v>
      </c>
      <c r="K6" s="37">
        <v>1</v>
      </c>
      <c r="L6" s="37">
        <v>1</v>
      </c>
      <c r="M6" s="22" t="s">
        <v>0</v>
      </c>
      <c r="N6" s="22" t="s">
        <v>0</v>
      </c>
      <c r="O6" s="22" t="s">
        <v>0</v>
      </c>
      <c r="P6" s="22" t="s">
        <v>0</v>
      </c>
      <c r="Q6" s="22" t="s">
        <v>0</v>
      </c>
      <c r="R6" s="26">
        <v>0.81</v>
      </c>
      <c r="S6" s="472" t="s">
        <v>399</v>
      </c>
    </row>
    <row r="7" spans="1:19" customFormat="1" ht="40.5" x14ac:dyDescent="0.25">
      <c r="A7" s="410" t="s">
        <v>28</v>
      </c>
      <c r="B7" s="411" t="s">
        <v>304</v>
      </c>
      <c r="C7" s="393" t="s">
        <v>69</v>
      </c>
      <c r="D7" s="394" t="s">
        <v>291</v>
      </c>
      <c r="E7" s="395" t="s">
        <v>239</v>
      </c>
      <c r="F7" s="353">
        <v>0.37</v>
      </c>
      <c r="G7" s="41">
        <v>1</v>
      </c>
      <c r="H7" s="41">
        <v>0.9</v>
      </c>
      <c r="I7" s="41">
        <v>0.73</v>
      </c>
      <c r="J7" s="21">
        <v>0</v>
      </c>
      <c r="K7" s="21">
        <v>0</v>
      </c>
      <c r="L7" s="150">
        <v>1</v>
      </c>
      <c r="M7" s="22" t="s">
        <v>0</v>
      </c>
      <c r="N7" s="22" t="s">
        <v>0</v>
      </c>
      <c r="O7" s="22" t="s">
        <v>0</v>
      </c>
      <c r="P7" s="22" t="s">
        <v>0</v>
      </c>
      <c r="Q7" s="22" t="s">
        <v>0</v>
      </c>
      <c r="R7" s="312">
        <v>0.56999999999999995</v>
      </c>
      <c r="S7" s="472" t="s">
        <v>399</v>
      </c>
    </row>
    <row r="8" spans="1:19" ht="40.5" x14ac:dyDescent="0.3">
      <c r="A8" s="365" t="s">
        <v>25</v>
      </c>
      <c r="B8" s="366" t="s">
        <v>305</v>
      </c>
      <c r="C8" s="275" t="s">
        <v>61</v>
      </c>
      <c r="D8" s="256" t="s">
        <v>307</v>
      </c>
      <c r="E8" s="396" t="s">
        <v>57</v>
      </c>
      <c r="F8" s="164">
        <v>1</v>
      </c>
      <c r="G8" s="37">
        <v>1</v>
      </c>
      <c r="H8" s="39">
        <v>0</v>
      </c>
      <c r="I8" s="37">
        <v>1</v>
      </c>
      <c r="J8" s="37">
        <v>1</v>
      </c>
      <c r="K8" s="720" t="s">
        <v>57</v>
      </c>
      <c r="L8" s="721"/>
      <c r="M8" s="721"/>
      <c r="N8" s="721"/>
      <c r="O8" s="721"/>
      <c r="P8" s="721"/>
      <c r="Q8" s="722"/>
      <c r="R8" s="26">
        <v>0.8</v>
      </c>
      <c r="S8" s="472" t="s">
        <v>399</v>
      </c>
    </row>
    <row r="9" spans="1:19" ht="28.15" customHeight="1" x14ac:dyDescent="0.3">
      <c r="A9" s="365" t="s">
        <v>25</v>
      </c>
      <c r="B9" s="366" t="s">
        <v>306</v>
      </c>
      <c r="C9" s="275" t="s">
        <v>62</v>
      </c>
      <c r="D9" s="256"/>
      <c r="E9" s="396" t="s">
        <v>57</v>
      </c>
      <c r="F9" s="164">
        <v>1</v>
      </c>
      <c r="G9" s="37">
        <v>1</v>
      </c>
      <c r="H9" s="37">
        <v>0</v>
      </c>
      <c r="I9" s="37">
        <v>1</v>
      </c>
      <c r="J9" s="37">
        <v>1</v>
      </c>
      <c r="K9" s="37">
        <v>1</v>
      </c>
      <c r="L9" s="37">
        <v>1</v>
      </c>
      <c r="M9" s="37">
        <v>1</v>
      </c>
      <c r="N9" s="100" t="s">
        <v>0</v>
      </c>
      <c r="O9" s="100" t="s">
        <v>0</v>
      </c>
      <c r="P9" s="100" t="s">
        <v>0</v>
      </c>
      <c r="Q9" s="100" t="s">
        <v>0</v>
      </c>
      <c r="R9" s="26">
        <v>0.8</v>
      </c>
      <c r="S9" s="472" t="s">
        <v>399</v>
      </c>
    </row>
    <row r="10" spans="1:19" customFormat="1" ht="27.6" customHeight="1" x14ac:dyDescent="0.25">
      <c r="A10" s="365" t="s">
        <v>29</v>
      </c>
      <c r="B10" s="366" t="s">
        <v>43</v>
      </c>
      <c r="C10" s="275" t="s">
        <v>68</v>
      </c>
      <c r="D10" s="256"/>
      <c r="E10" s="396" t="s">
        <v>239</v>
      </c>
      <c r="F10" s="369">
        <v>1</v>
      </c>
      <c r="G10" s="20">
        <v>1</v>
      </c>
      <c r="H10" s="20">
        <v>1</v>
      </c>
      <c r="I10" s="42">
        <v>0</v>
      </c>
      <c r="J10" s="21">
        <v>0</v>
      </c>
      <c r="K10" s="150">
        <v>1</v>
      </c>
      <c r="L10" s="22" t="s">
        <v>0</v>
      </c>
      <c r="M10" s="22" t="s">
        <v>0</v>
      </c>
      <c r="N10" s="22" t="s">
        <v>0</v>
      </c>
      <c r="O10" s="22" t="s">
        <v>0</v>
      </c>
      <c r="P10" s="22" t="s">
        <v>0</v>
      </c>
      <c r="Q10" s="22" t="s">
        <v>0</v>
      </c>
      <c r="R10" s="312">
        <v>0.6</v>
      </c>
      <c r="S10" s="472" t="s">
        <v>399</v>
      </c>
    </row>
    <row r="11" spans="1:19" customFormat="1" x14ac:dyDescent="0.25">
      <c r="A11" s="365" t="s">
        <v>26</v>
      </c>
      <c r="B11" s="366" t="s">
        <v>44</v>
      </c>
      <c r="C11" s="275" t="s">
        <v>63</v>
      </c>
      <c r="D11" s="256"/>
      <c r="E11" s="396" t="s">
        <v>57</v>
      </c>
      <c r="F11" s="164">
        <v>0.7</v>
      </c>
      <c r="G11" s="37">
        <v>0.75</v>
      </c>
      <c r="H11" s="37">
        <v>0.8</v>
      </c>
      <c r="I11" s="37">
        <v>0.9</v>
      </c>
      <c r="J11" s="150">
        <v>0.95</v>
      </c>
      <c r="K11" s="150">
        <v>0.98</v>
      </c>
      <c r="L11" s="22" t="s">
        <v>0</v>
      </c>
      <c r="M11" s="22" t="s">
        <v>0</v>
      </c>
      <c r="N11" s="22" t="s">
        <v>0</v>
      </c>
      <c r="O11" s="22" t="s">
        <v>0</v>
      </c>
      <c r="P11" s="22" t="s">
        <v>0</v>
      </c>
      <c r="Q11" s="22" t="s">
        <v>0</v>
      </c>
      <c r="R11" s="26">
        <v>0.85</v>
      </c>
      <c r="S11" s="472" t="s">
        <v>399</v>
      </c>
    </row>
    <row r="12" spans="1:19" customFormat="1" ht="41.25" thickBot="1" x14ac:dyDescent="0.3">
      <c r="A12" s="412" t="s">
        <v>25</v>
      </c>
      <c r="B12" s="413" t="s">
        <v>45</v>
      </c>
      <c r="C12" s="397" t="s">
        <v>74</v>
      </c>
      <c r="D12" s="398" t="s">
        <v>307</v>
      </c>
      <c r="E12" s="399" t="s">
        <v>57</v>
      </c>
      <c r="F12" s="164">
        <v>1</v>
      </c>
      <c r="G12" s="37">
        <v>1</v>
      </c>
      <c r="H12" s="39">
        <v>0</v>
      </c>
      <c r="I12" s="37">
        <v>1</v>
      </c>
      <c r="J12" s="655" t="s">
        <v>57</v>
      </c>
      <c r="K12" s="656"/>
      <c r="L12" s="656"/>
      <c r="M12" s="656"/>
      <c r="N12" s="656"/>
      <c r="O12" s="656"/>
      <c r="P12" s="656"/>
      <c r="Q12" s="657"/>
      <c r="R12" s="26">
        <v>0.8</v>
      </c>
      <c r="S12" s="472" t="s">
        <v>399</v>
      </c>
    </row>
    <row r="13" spans="1:19" ht="60.75" x14ac:dyDescent="0.3">
      <c r="A13" s="167" t="s">
        <v>34</v>
      </c>
      <c r="B13" s="162" t="s">
        <v>46</v>
      </c>
      <c r="C13" s="172" t="s">
        <v>71</v>
      </c>
      <c r="D13" s="223"/>
      <c r="E13" s="483" t="s">
        <v>240</v>
      </c>
      <c r="F13" s="161">
        <v>0</v>
      </c>
      <c r="G13" s="81">
        <v>0</v>
      </c>
      <c r="H13" s="81">
        <v>0</v>
      </c>
      <c r="I13" s="81">
        <v>0</v>
      </c>
      <c r="J13" s="157">
        <v>0</v>
      </c>
      <c r="K13" s="157">
        <v>0</v>
      </c>
      <c r="L13" s="15" t="s">
        <v>0</v>
      </c>
      <c r="M13" s="15" t="s">
        <v>0</v>
      </c>
      <c r="N13" s="15" t="s">
        <v>0</v>
      </c>
      <c r="O13" s="15" t="s">
        <v>0</v>
      </c>
      <c r="P13" s="15" t="s">
        <v>0</v>
      </c>
      <c r="Q13" s="15" t="s">
        <v>0</v>
      </c>
      <c r="R13" s="276">
        <v>0</v>
      </c>
      <c r="S13" s="472" t="s">
        <v>399</v>
      </c>
    </row>
    <row r="14" spans="1:19" customFormat="1" ht="49.15" customHeight="1" x14ac:dyDescent="0.25">
      <c r="A14" s="365" t="s">
        <v>32</v>
      </c>
      <c r="B14" s="366" t="s">
        <v>47</v>
      </c>
      <c r="C14" s="275" t="s">
        <v>64</v>
      </c>
      <c r="D14" s="462"/>
      <c r="E14" s="396" t="s">
        <v>239</v>
      </c>
      <c r="F14" s="659" t="s">
        <v>77</v>
      </c>
      <c r="G14" s="659"/>
      <c r="H14" s="659"/>
      <c r="I14" s="659"/>
      <c r="J14" s="659"/>
      <c r="K14" s="659"/>
      <c r="L14" s="659"/>
      <c r="M14" s="659"/>
      <c r="N14" s="659"/>
      <c r="O14" s="659"/>
      <c r="P14" s="659"/>
      <c r="Q14" s="659"/>
      <c r="R14" s="660"/>
      <c r="S14" s="487" t="s">
        <v>399</v>
      </c>
    </row>
    <row r="15" spans="1:19" ht="45.6" customHeight="1" x14ac:dyDescent="0.3">
      <c r="A15" s="17" t="s">
        <v>25</v>
      </c>
      <c r="B15" s="11" t="s">
        <v>48</v>
      </c>
      <c r="C15" s="148" t="s">
        <v>65</v>
      </c>
      <c r="D15" s="219"/>
      <c r="E15" s="484" t="s">
        <v>240</v>
      </c>
      <c r="F15" s="164">
        <v>1</v>
      </c>
      <c r="G15" s="37">
        <v>1</v>
      </c>
      <c r="H15" s="39">
        <v>0</v>
      </c>
      <c r="I15" s="37">
        <v>1</v>
      </c>
      <c r="J15" s="37">
        <v>1</v>
      </c>
      <c r="K15" s="37">
        <v>1</v>
      </c>
      <c r="L15" s="22" t="s">
        <v>0</v>
      </c>
      <c r="M15" s="22" t="s">
        <v>0</v>
      </c>
      <c r="N15" s="22" t="s">
        <v>0</v>
      </c>
      <c r="O15" s="22" t="s">
        <v>0</v>
      </c>
      <c r="P15" s="22" t="s">
        <v>0</v>
      </c>
      <c r="Q15" s="22" t="s">
        <v>0</v>
      </c>
      <c r="R15" s="26">
        <v>0.8</v>
      </c>
      <c r="S15" s="472" t="s">
        <v>399</v>
      </c>
    </row>
    <row r="16" spans="1:19" ht="40.5" x14ac:dyDescent="0.3">
      <c r="A16" s="365" t="s">
        <v>26</v>
      </c>
      <c r="B16" s="366" t="s">
        <v>49</v>
      </c>
      <c r="C16" s="275" t="s">
        <v>72</v>
      </c>
      <c r="D16" s="256"/>
      <c r="E16" s="396" t="s">
        <v>239</v>
      </c>
      <c r="F16" s="353">
        <v>0.15</v>
      </c>
      <c r="G16" s="39">
        <v>0.3</v>
      </c>
      <c r="H16" s="39">
        <v>0.35</v>
      </c>
      <c r="I16" s="39">
        <v>0.4</v>
      </c>
      <c r="J16" s="21">
        <v>0.4</v>
      </c>
      <c r="K16" s="21">
        <v>0.45</v>
      </c>
      <c r="L16" s="22" t="s">
        <v>0</v>
      </c>
      <c r="M16" s="22" t="s">
        <v>0</v>
      </c>
      <c r="N16" s="22" t="s">
        <v>0</v>
      </c>
      <c r="O16" s="22" t="s">
        <v>0</v>
      </c>
      <c r="P16" s="22" t="s">
        <v>0</v>
      </c>
      <c r="Q16" s="22" t="s">
        <v>0</v>
      </c>
      <c r="R16" s="23">
        <v>0.34160000000000001</v>
      </c>
      <c r="S16" s="472" t="s">
        <v>399</v>
      </c>
    </row>
    <row r="17" spans="1:19" customFormat="1" ht="60.75" x14ac:dyDescent="0.25">
      <c r="A17" s="17" t="s">
        <v>24</v>
      </c>
      <c r="B17" s="11" t="s">
        <v>50</v>
      </c>
      <c r="C17" s="148" t="s">
        <v>73</v>
      </c>
      <c r="D17" s="219"/>
      <c r="E17" s="484" t="s">
        <v>240</v>
      </c>
      <c r="F17" s="164">
        <v>1</v>
      </c>
      <c r="G17" s="39">
        <v>0</v>
      </c>
      <c r="H17" s="39">
        <v>0</v>
      </c>
      <c r="I17" s="39">
        <v>0</v>
      </c>
      <c r="J17" s="39">
        <v>0</v>
      </c>
      <c r="K17" s="39">
        <v>0</v>
      </c>
      <c r="L17" s="22" t="s">
        <v>0</v>
      </c>
      <c r="M17" s="22" t="s">
        <v>0</v>
      </c>
      <c r="N17" s="22" t="s">
        <v>0</v>
      </c>
      <c r="O17" s="22" t="s">
        <v>0</v>
      </c>
      <c r="P17" s="22" t="s">
        <v>0</v>
      </c>
      <c r="Q17" s="22" t="s">
        <v>0</v>
      </c>
      <c r="R17" s="23">
        <v>0.25</v>
      </c>
      <c r="S17" s="472" t="s">
        <v>399</v>
      </c>
    </row>
    <row r="18" spans="1:19" ht="49.15" customHeight="1" thickBot="1" x14ac:dyDescent="0.35">
      <c r="A18" s="169" t="s">
        <v>25</v>
      </c>
      <c r="B18" s="168" t="s">
        <v>51</v>
      </c>
      <c r="C18" s="373" t="s">
        <v>15</v>
      </c>
      <c r="D18" s="221"/>
      <c r="E18" s="482" t="s">
        <v>240</v>
      </c>
      <c r="F18" s="164">
        <v>1</v>
      </c>
      <c r="G18" s="37">
        <v>1</v>
      </c>
      <c r="H18" s="39">
        <v>0</v>
      </c>
      <c r="I18" s="37">
        <v>1</v>
      </c>
      <c r="J18" s="37">
        <v>1</v>
      </c>
      <c r="K18" s="37">
        <v>1</v>
      </c>
      <c r="L18" s="22" t="s">
        <v>0</v>
      </c>
      <c r="M18" s="22" t="s">
        <v>0</v>
      </c>
      <c r="N18" s="22" t="s">
        <v>0</v>
      </c>
      <c r="O18" s="22" t="s">
        <v>0</v>
      </c>
      <c r="P18" s="22" t="s">
        <v>0</v>
      </c>
      <c r="Q18" s="22" t="s">
        <v>0</v>
      </c>
      <c r="R18" s="43">
        <v>0.8</v>
      </c>
      <c r="S18" s="472" t="s">
        <v>399</v>
      </c>
    </row>
    <row r="19" spans="1:19" customFormat="1" ht="47.45" customHeight="1" thickBot="1" x14ac:dyDescent="0.3">
      <c r="A19" s="414" t="s">
        <v>31</v>
      </c>
      <c r="B19" s="415" t="s">
        <v>52</v>
      </c>
      <c r="C19" s="290" t="s">
        <v>66</v>
      </c>
      <c r="D19" s="291"/>
      <c r="E19" s="403" t="s">
        <v>57</v>
      </c>
      <c r="F19" s="164">
        <v>1</v>
      </c>
      <c r="G19" s="37">
        <v>1</v>
      </c>
      <c r="H19" s="39">
        <v>0</v>
      </c>
      <c r="I19" s="37">
        <v>1</v>
      </c>
      <c r="J19" s="649" t="s">
        <v>57</v>
      </c>
      <c r="K19" s="650"/>
      <c r="L19" s="650"/>
      <c r="M19" s="650"/>
      <c r="N19" s="650"/>
      <c r="O19" s="650"/>
      <c r="P19" s="650"/>
      <c r="Q19" s="651"/>
      <c r="R19" s="43">
        <v>0.75</v>
      </c>
      <c r="S19" s="472" t="s">
        <v>399</v>
      </c>
    </row>
    <row r="20" spans="1:19" ht="55.9" customHeight="1" thickBot="1" x14ac:dyDescent="0.35">
      <c r="A20" s="240" t="s">
        <v>244</v>
      </c>
      <c r="B20" s="299" t="s">
        <v>53</v>
      </c>
      <c r="C20" s="452" t="s">
        <v>16</v>
      </c>
      <c r="D20" s="453"/>
      <c r="E20" s="485" t="s">
        <v>240</v>
      </c>
      <c r="F20" s="353">
        <v>0</v>
      </c>
      <c r="G20" s="39">
        <v>0</v>
      </c>
      <c r="H20" s="39">
        <v>0</v>
      </c>
      <c r="I20" s="37">
        <v>1</v>
      </c>
      <c r="J20" s="150">
        <v>1</v>
      </c>
      <c r="K20" s="150">
        <v>1</v>
      </c>
      <c r="L20" s="22" t="s">
        <v>0</v>
      </c>
      <c r="M20" s="22" t="s">
        <v>0</v>
      </c>
      <c r="N20" s="22" t="s">
        <v>0</v>
      </c>
      <c r="O20" s="22" t="s">
        <v>0</v>
      </c>
      <c r="P20" s="22" t="s">
        <v>0</v>
      </c>
      <c r="Q20" s="22" t="s">
        <v>0</v>
      </c>
      <c r="R20" s="23">
        <v>0.4</v>
      </c>
      <c r="S20" s="472" t="s">
        <v>399</v>
      </c>
    </row>
    <row r="21" spans="1:19" ht="53.45" customHeight="1" thickBot="1" x14ac:dyDescent="0.35">
      <c r="A21" s="200" t="s">
        <v>33</v>
      </c>
      <c r="B21" s="201" t="s">
        <v>54</v>
      </c>
      <c r="C21" s="458" t="s">
        <v>75</v>
      </c>
      <c r="D21" s="459"/>
      <c r="E21" s="460" t="s">
        <v>240</v>
      </c>
      <c r="F21" s="353">
        <v>0</v>
      </c>
      <c r="G21" s="39">
        <v>0</v>
      </c>
      <c r="H21" s="39">
        <v>0</v>
      </c>
      <c r="I21" s="39">
        <v>0</v>
      </c>
      <c r="J21" s="21">
        <v>0.4</v>
      </c>
      <c r="K21" s="205">
        <v>0.6</v>
      </c>
      <c r="L21" s="22" t="s">
        <v>0</v>
      </c>
      <c r="M21" s="22" t="s">
        <v>0</v>
      </c>
      <c r="N21" s="22" t="s">
        <v>0</v>
      </c>
      <c r="O21" s="22" t="s">
        <v>0</v>
      </c>
      <c r="P21" s="22" t="s">
        <v>0</v>
      </c>
      <c r="Q21" s="22" t="s">
        <v>0</v>
      </c>
      <c r="R21" s="84">
        <v>0.08</v>
      </c>
      <c r="S21" s="472" t="s">
        <v>399</v>
      </c>
    </row>
    <row r="22" spans="1:19" customFormat="1" ht="48" customHeight="1" thickBot="1" x14ac:dyDescent="0.3">
      <c r="A22" s="418" t="s">
        <v>32</v>
      </c>
      <c r="B22" s="419" t="s">
        <v>55</v>
      </c>
      <c r="C22" s="400" t="s">
        <v>67</v>
      </c>
      <c r="D22" s="401"/>
      <c r="E22" s="402" t="s">
        <v>239</v>
      </c>
      <c r="F22" s="478">
        <v>0.74</v>
      </c>
      <c r="G22" s="86">
        <v>0.76</v>
      </c>
      <c r="H22" s="86">
        <v>0.76</v>
      </c>
      <c r="I22" s="85">
        <v>0.60329999999999995</v>
      </c>
      <c r="J22" s="160">
        <v>0</v>
      </c>
      <c r="K22" s="246">
        <v>0.57999999999999996</v>
      </c>
      <c r="L22" s="36" t="s">
        <v>0</v>
      </c>
      <c r="M22" s="36" t="s">
        <v>0</v>
      </c>
      <c r="N22" s="36" t="s">
        <v>0</v>
      </c>
      <c r="O22" s="36" t="s">
        <v>0</v>
      </c>
      <c r="P22" s="36" t="s">
        <v>0</v>
      </c>
      <c r="Q22" s="36" t="s">
        <v>0</v>
      </c>
      <c r="R22" s="44">
        <v>0.57330000000000003</v>
      </c>
      <c r="S22" s="486" t="s">
        <v>399</v>
      </c>
    </row>
    <row r="23" spans="1:19" customFormat="1" ht="41.25" thickBot="1" x14ac:dyDescent="0.3">
      <c r="A23" s="479" t="s">
        <v>23</v>
      </c>
      <c r="B23" s="480" t="s">
        <v>56</v>
      </c>
      <c r="C23" s="479" t="s">
        <v>225</v>
      </c>
      <c r="D23" s="481" t="s">
        <v>285</v>
      </c>
      <c r="E23" s="481"/>
      <c r="F23" s="133" t="s">
        <v>2</v>
      </c>
      <c r="G23" s="133" t="s">
        <v>3</v>
      </c>
      <c r="H23" s="133" t="s">
        <v>4</v>
      </c>
      <c r="I23" s="133" t="s">
        <v>5</v>
      </c>
      <c r="J23" s="133" t="s">
        <v>6</v>
      </c>
      <c r="K23" s="133" t="s">
        <v>7</v>
      </c>
      <c r="L23" s="133" t="s">
        <v>8</v>
      </c>
      <c r="M23" s="133" t="s">
        <v>9</v>
      </c>
      <c r="N23" s="133" t="s">
        <v>10</v>
      </c>
      <c r="O23" s="133" t="s">
        <v>11</v>
      </c>
      <c r="P23" s="133" t="s">
        <v>12</v>
      </c>
      <c r="Q23" s="133" t="s">
        <v>13</v>
      </c>
      <c r="R23" s="134" t="s">
        <v>1</v>
      </c>
      <c r="S23" s="472" t="s">
        <v>400</v>
      </c>
    </row>
    <row r="24" spans="1:19" ht="122.25" thickBot="1" x14ac:dyDescent="0.35">
      <c r="A24" s="200" t="s">
        <v>250</v>
      </c>
      <c r="B24" s="201" t="s">
        <v>89</v>
      </c>
      <c r="C24" s="250" t="s">
        <v>78</v>
      </c>
      <c r="D24" s="202"/>
      <c r="E24" s="251" t="s">
        <v>240</v>
      </c>
      <c r="F24" s="252">
        <v>1</v>
      </c>
      <c r="G24" s="254">
        <v>0</v>
      </c>
      <c r="H24" s="254">
        <v>0</v>
      </c>
      <c r="I24" s="254">
        <v>0</v>
      </c>
      <c r="J24" s="254">
        <v>0</v>
      </c>
      <c r="K24" s="254">
        <v>0</v>
      </c>
      <c r="L24" s="198" t="s">
        <v>0</v>
      </c>
      <c r="M24" s="198" t="s">
        <v>0</v>
      </c>
      <c r="N24" s="198" t="s">
        <v>0</v>
      </c>
      <c r="O24" s="198" t="s">
        <v>0</v>
      </c>
      <c r="P24" s="198" t="s">
        <v>0</v>
      </c>
      <c r="Q24" s="198" t="s">
        <v>0</v>
      </c>
      <c r="R24" s="253">
        <v>0.25</v>
      </c>
      <c r="S24" s="472" t="s">
        <v>400</v>
      </c>
    </row>
    <row r="25" spans="1:19" ht="61.5" thickBot="1" x14ac:dyDescent="0.35">
      <c r="A25" s="240" t="s">
        <v>250</v>
      </c>
      <c r="B25" s="241" t="s">
        <v>90</v>
      </c>
      <c r="C25" s="283" t="s">
        <v>79</v>
      </c>
      <c r="D25" s="224"/>
      <c r="E25" s="214" t="s">
        <v>240</v>
      </c>
      <c r="F25" s="284">
        <v>1</v>
      </c>
      <c r="G25" s="236">
        <v>0</v>
      </c>
      <c r="H25" s="236">
        <v>0</v>
      </c>
      <c r="I25" s="236">
        <v>0</v>
      </c>
      <c r="J25" s="236">
        <v>0</v>
      </c>
      <c r="K25" s="236">
        <v>0</v>
      </c>
      <c r="L25" s="248" t="s">
        <v>0</v>
      </c>
      <c r="M25" s="248" t="s">
        <v>0</v>
      </c>
      <c r="N25" s="248" t="s">
        <v>0</v>
      </c>
      <c r="O25" s="248" t="s">
        <v>0</v>
      </c>
      <c r="P25" s="248" t="s">
        <v>0</v>
      </c>
      <c r="Q25" s="248" t="s">
        <v>0</v>
      </c>
      <c r="R25" s="285">
        <v>0.25</v>
      </c>
      <c r="S25" s="472" t="s">
        <v>400</v>
      </c>
    </row>
    <row r="26" spans="1:19" ht="61.5" thickBot="1" x14ac:dyDescent="0.35">
      <c r="A26" s="200" t="s">
        <v>32</v>
      </c>
      <c r="B26" s="201" t="s">
        <v>91</v>
      </c>
      <c r="C26" s="250" t="s">
        <v>80</v>
      </c>
      <c r="D26" s="202"/>
      <c r="E26" s="251" t="s">
        <v>240</v>
      </c>
      <c r="F26" s="252">
        <v>1</v>
      </c>
      <c r="G26" s="254">
        <v>0</v>
      </c>
      <c r="H26" s="254">
        <v>0</v>
      </c>
      <c r="I26" s="254">
        <v>0</v>
      </c>
      <c r="J26" s="239">
        <v>0</v>
      </c>
      <c r="K26" s="239">
        <v>0</v>
      </c>
      <c r="L26" s="198" t="s">
        <v>0</v>
      </c>
      <c r="M26" s="198" t="s">
        <v>0</v>
      </c>
      <c r="N26" s="198" t="s">
        <v>0</v>
      </c>
      <c r="O26" s="198" t="s">
        <v>0</v>
      </c>
      <c r="P26" s="198" t="s">
        <v>0</v>
      </c>
      <c r="Q26" s="198" t="s">
        <v>0</v>
      </c>
      <c r="R26" s="253">
        <v>0.2</v>
      </c>
      <c r="S26" s="472" t="s">
        <v>400</v>
      </c>
    </row>
    <row r="27" spans="1:19" ht="61.5" thickBot="1" x14ac:dyDescent="0.35">
      <c r="A27" s="200" t="s">
        <v>254</v>
      </c>
      <c r="B27" s="272" t="s">
        <v>92</v>
      </c>
      <c r="C27" s="250" t="s">
        <v>81</v>
      </c>
      <c r="D27" s="202"/>
      <c r="E27" s="251" t="s">
        <v>240</v>
      </c>
      <c r="F27" s="264">
        <v>1</v>
      </c>
      <c r="G27" s="254">
        <v>0</v>
      </c>
      <c r="H27" s="254">
        <v>0</v>
      </c>
      <c r="I27" s="254">
        <v>0</v>
      </c>
      <c r="J27" s="197">
        <v>1</v>
      </c>
      <c r="K27" s="197">
        <v>1</v>
      </c>
      <c r="L27" s="198" t="s">
        <v>0</v>
      </c>
      <c r="M27" s="198" t="s">
        <v>0</v>
      </c>
      <c r="N27" s="198" t="s">
        <v>0</v>
      </c>
      <c r="O27" s="198" t="s">
        <v>0</v>
      </c>
      <c r="P27" s="198" t="s">
        <v>0</v>
      </c>
      <c r="Q27" s="198" t="s">
        <v>0</v>
      </c>
      <c r="R27" s="253">
        <v>0.25</v>
      </c>
      <c r="S27" s="472" t="s">
        <v>400</v>
      </c>
    </row>
    <row r="28" spans="1:19" ht="81.75" thickBot="1" x14ac:dyDescent="0.35">
      <c r="A28" s="208" t="s">
        <v>34</v>
      </c>
      <c r="B28" s="358" t="s">
        <v>93</v>
      </c>
      <c r="C28" s="374" t="s">
        <v>82</v>
      </c>
      <c r="D28" s="340"/>
      <c r="E28" s="375" t="s">
        <v>240</v>
      </c>
      <c r="F28" s="252">
        <v>1</v>
      </c>
      <c r="G28" s="254">
        <v>0</v>
      </c>
      <c r="H28" s="264">
        <v>1</v>
      </c>
      <c r="I28" s="264">
        <v>1</v>
      </c>
      <c r="J28" s="239">
        <v>0</v>
      </c>
      <c r="K28" s="239">
        <v>0</v>
      </c>
      <c r="L28" s="198" t="s">
        <v>0</v>
      </c>
      <c r="M28" s="198" t="s">
        <v>0</v>
      </c>
      <c r="N28" s="198" t="s">
        <v>0</v>
      </c>
      <c r="O28" s="198" t="s">
        <v>0</v>
      </c>
      <c r="P28" s="198" t="s">
        <v>0</v>
      </c>
      <c r="Q28" s="198" t="s">
        <v>0</v>
      </c>
      <c r="R28" s="265">
        <v>0.75</v>
      </c>
      <c r="S28" s="472" t="s">
        <v>400</v>
      </c>
    </row>
    <row r="29" spans="1:19" customFormat="1" ht="61.5" thickBot="1" x14ac:dyDescent="0.3">
      <c r="A29" s="416" t="s">
        <v>255</v>
      </c>
      <c r="B29" s="417" t="s">
        <v>94</v>
      </c>
      <c r="C29" s="359" t="s">
        <v>83</v>
      </c>
      <c r="D29" s="356"/>
      <c r="E29" s="406" t="s">
        <v>239</v>
      </c>
      <c r="F29" s="284">
        <v>1</v>
      </c>
      <c r="G29" s="236">
        <v>0</v>
      </c>
      <c r="H29" s="261">
        <v>1</v>
      </c>
      <c r="I29" s="261">
        <v>1</v>
      </c>
      <c r="J29" s="713" t="s">
        <v>57</v>
      </c>
      <c r="K29" s="714"/>
      <c r="L29" s="714"/>
      <c r="M29" s="714"/>
      <c r="N29" s="714"/>
      <c r="O29" s="714"/>
      <c r="P29" s="714"/>
      <c r="Q29" s="715"/>
      <c r="R29" s="286">
        <v>0.75</v>
      </c>
      <c r="S29" s="472" t="s">
        <v>400</v>
      </c>
    </row>
    <row r="30" spans="1:19" customFormat="1" ht="61.5" thickBot="1" x14ac:dyDescent="0.3">
      <c r="A30" s="414" t="s">
        <v>255</v>
      </c>
      <c r="B30" s="415" t="s">
        <v>95</v>
      </c>
      <c r="C30" s="290" t="s">
        <v>84</v>
      </c>
      <c r="D30" s="291"/>
      <c r="E30" s="403" t="s">
        <v>239</v>
      </c>
      <c r="F30" s="252">
        <v>1</v>
      </c>
      <c r="G30" s="254">
        <v>0</v>
      </c>
      <c r="H30" s="264">
        <v>1</v>
      </c>
      <c r="I30" s="254">
        <v>0</v>
      </c>
      <c r="J30" s="239">
        <v>0</v>
      </c>
      <c r="K30" s="239">
        <v>0</v>
      </c>
      <c r="L30" s="198" t="s">
        <v>0</v>
      </c>
      <c r="M30" s="198" t="s">
        <v>0</v>
      </c>
      <c r="N30" s="198" t="s">
        <v>0</v>
      </c>
      <c r="O30" s="198" t="s">
        <v>0</v>
      </c>
      <c r="P30" s="198" t="s">
        <v>0</v>
      </c>
      <c r="Q30" s="198" t="s">
        <v>0</v>
      </c>
      <c r="R30" s="253">
        <v>0.5</v>
      </c>
      <c r="S30" s="472" t="s">
        <v>400</v>
      </c>
    </row>
    <row r="31" spans="1:19" customFormat="1" ht="81.75" thickBot="1" x14ac:dyDescent="0.3">
      <c r="A31" s="287" t="s">
        <v>104</v>
      </c>
      <c r="B31" s="420" t="s">
        <v>96</v>
      </c>
      <c r="C31" s="454" t="s">
        <v>85</v>
      </c>
      <c r="D31" s="289"/>
      <c r="E31" s="408" t="s">
        <v>57</v>
      </c>
      <c r="F31" s="370" t="s">
        <v>57</v>
      </c>
      <c r="G31" s="288" t="s">
        <v>57</v>
      </c>
      <c r="H31" s="288" t="s">
        <v>57</v>
      </c>
      <c r="I31" s="288" t="s">
        <v>57</v>
      </c>
      <c r="J31" s="670" t="s">
        <v>57</v>
      </c>
      <c r="K31" s="671"/>
      <c r="L31" s="671"/>
      <c r="M31" s="671"/>
      <c r="N31" s="671"/>
      <c r="O31" s="671"/>
      <c r="P31" s="671"/>
      <c r="Q31" s="712"/>
      <c r="R31" s="286">
        <v>1</v>
      </c>
      <c r="S31" s="472" t="s">
        <v>400</v>
      </c>
    </row>
    <row r="32" spans="1:19" ht="61.5" thickBot="1" x14ac:dyDescent="0.35">
      <c r="A32" s="200" t="s">
        <v>33</v>
      </c>
      <c r="B32" s="201" t="s">
        <v>97</v>
      </c>
      <c r="C32" s="250" t="s">
        <v>86</v>
      </c>
      <c r="D32" s="202"/>
      <c r="E32" s="461" t="s">
        <v>240</v>
      </c>
      <c r="F32" s="263">
        <v>1</v>
      </c>
      <c r="G32" s="254">
        <v>0</v>
      </c>
      <c r="H32" s="254">
        <v>0</v>
      </c>
      <c r="I32" s="264">
        <v>1</v>
      </c>
      <c r="J32" s="197">
        <v>1</v>
      </c>
      <c r="K32" s="197">
        <v>1</v>
      </c>
      <c r="L32" s="198" t="s">
        <v>0</v>
      </c>
      <c r="M32" s="198" t="s">
        <v>0</v>
      </c>
      <c r="N32" s="198" t="s">
        <v>0</v>
      </c>
      <c r="O32" s="198" t="s">
        <v>0</v>
      </c>
      <c r="P32" s="198" t="s">
        <v>0</v>
      </c>
      <c r="Q32" s="198" t="s">
        <v>0</v>
      </c>
      <c r="R32" s="253">
        <v>0.6</v>
      </c>
      <c r="S32" s="472" t="s">
        <v>400</v>
      </c>
    </row>
    <row r="33" spans="1:19" customFormat="1" ht="81.75" thickBot="1" x14ac:dyDescent="0.3">
      <c r="A33" s="287" t="s">
        <v>245</v>
      </c>
      <c r="B33" s="420" t="s">
        <v>98</v>
      </c>
      <c r="C33" s="454" t="s">
        <v>87</v>
      </c>
      <c r="D33" s="289"/>
      <c r="E33" s="408" t="s">
        <v>239</v>
      </c>
      <c r="F33" s="718" t="s">
        <v>237</v>
      </c>
      <c r="G33" s="718"/>
      <c r="H33" s="718"/>
      <c r="I33" s="719"/>
      <c r="J33" s="281" t="s">
        <v>0</v>
      </c>
      <c r="K33" s="281" t="s">
        <v>0</v>
      </c>
      <c r="L33" s="281" t="s">
        <v>0</v>
      </c>
      <c r="M33" s="281" t="s">
        <v>0</v>
      </c>
      <c r="N33" s="281" t="s">
        <v>0</v>
      </c>
      <c r="O33" s="281" t="s">
        <v>0</v>
      </c>
      <c r="P33" s="281" t="s">
        <v>0</v>
      </c>
      <c r="Q33" s="281" t="s">
        <v>0</v>
      </c>
      <c r="R33" s="354" t="s">
        <v>230</v>
      </c>
      <c r="S33" s="472" t="s">
        <v>400</v>
      </c>
    </row>
    <row r="34" spans="1:19" customFormat="1" ht="61.5" thickBot="1" x14ac:dyDescent="0.3">
      <c r="A34" s="414" t="s">
        <v>33</v>
      </c>
      <c r="B34" s="415" t="s">
        <v>99</v>
      </c>
      <c r="C34" s="290" t="s">
        <v>88</v>
      </c>
      <c r="D34" s="291"/>
      <c r="E34" s="403" t="s">
        <v>239</v>
      </c>
      <c r="F34" s="243">
        <v>1</v>
      </c>
      <c r="G34" s="196">
        <v>0</v>
      </c>
      <c r="H34" s="196">
        <v>0</v>
      </c>
      <c r="I34" s="243">
        <v>1</v>
      </c>
      <c r="J34" s="197">
        <v>1</v>
      </c>
      <c r="K34" s="197">
        <v>1</v>
      </c>
      <c r="L34" s="198" t="s">
        <v>0</v>
      </c>
      <c r="M34" s="198" t="s">
        <v>0</v>
      </c>
      <c r="N34" s="198" t="s">
        <v>0</v>
      </c>
      <c r="O34" s="198" t="s">
        <v>0</v>
      </c>
      <c r="P34" s="198" t="s">
        <v>0</v>
      </c>
      <c r="Q34" s="198" t="s">
        <v>0</v>
      </c>
      <c r="R34" s="199">
        <v>0.6</v>
      </c>
      <c r="S34" s="472" t="s">
        <v>400</v>
      </c>
    </row>
    <row r="35" spans="1:19" customFormat="1" ht="41.25" thickBot="1" x14ac:dyDescent="0.3">
      <c r="A35" s="386" t="s">
        <v>23</v>
      </c>
      <c r="B35" s="387" t="s">
        <v>56</v>
      </c>
      <c r="C35" s="386" t="s">
        <v>226</v>
      </c>
      <c r="D35" s="389" t="s">
        <v>285</v>
      </c>
      <c r="E35" s="389" t="s">
        <v>405</v>
      </c>
      <c r="F35" s="133" t="s">
        <v>2</v>
      </c>
      <c r="G35" s="133" t="s">
        <v>3</v>
      </c>
      <c r="H35" s="133" t="s">
        <v>4</v>
      </c>
      <c r="I35" s="133" t="s">
        <v>5</v>
      </c>
      <c r="J35" s="133" t="s">
        <v>6</v>
      </c>
      <c r="K35" s="133" t="s">
        <v>7</v>
      </c>
      <c r="L35" s="133" t="s">
        <v>8</v>
      </c>
      <c r="M35" s="133" t="s">
        <v>9</v>
      </c>
      <c r="N35" s="133" t="s">
        <v>10</v>
      </c>
      <c r="O35" s="133" t="s">
        <v>11</v>
      </c>
      <c r="P35" s="133" t="s">
        <v>12</v>
      </c>
      <c r="Q35" s="133" t="s">
        <v>13</v>
      </c>
      <c r="R35" s="134" t="s">
        <v>1</v>
      </c>
      <c r="S35" s="475" t="s">
        <v>401</v>
      </c>
    </row>
    <row r="36" spans="1:19" ht="61.5" thickBot="1" x14ac:dyDescent="0.35">
      <c r="A36" s="200" t="s">
        <v>33</v>
      </c>
      <c r="B36" s="201" t="s">
        <v>117</v>
      </c>
      <c r="C36" s="195" t="s">
        <v>105</v>
      </c>
      <c r="D36" s="202"/>
      <c r="E36" s="461" t="s">
        <v>240</v>
      </c>
      <c r="F36" s="244">
        <v>0</v>
      </c>
      <c r="G36" s="196">
        <v>0</v>
      </c>
      <c r="H36" s="196">
        <v>0</v>
      </c>
      <c r="I36" s="196">
        <v>0</v>
      </c>
      <c r="J36" s="239">
        <v>0</v>
      </c>
      <c r="K36" s="239">
        <v>0</v>
      </c>
      <c r="L36" s="198" t="s">
        <v>0</v>
      </c>
      <c r="M36" s="198" t="s">
        <v>0</v>
      </c>
      <c r="N36" s="198" t="s">
        <v>0</v>
      </c>
      <c r="O36" s="198" t="s">
        <v>0</v>
      </c>
      <c r="P36" s="198" t="s">
        <v>0</v>
      </c>
      <c r="Q36" s="198" t="s">
        <v>0</v>
      </c>
      <c r="R36" s="199">
        <v>0</v>
      </c>
      <c r="S36" s="472" t="s">
        <v>401</v>
      </c>
    </row>
    <row r="37" spans="1:19" ht="61.5" thickBot="1" x14ac:dyDescent="0.35">
      <c r="A37" s="240" t="s">
        <v>34</v>
      </c>
      <c r="B37" s="241" t="s">
        <v>118</v>
      </c>
      <c r="C37" s="266" t="s">
        <v>106</v>
      </c>
      <c r="D37" s="224"/>
      <c r="E37" s="214" t="s">
        <v>240</v>
      </c>
      <c r="F37" s="243">
        <v>1</v>
      </c>
      <c r="G37" s="243">
        <v>1</v>
      </c>
      <c r="H37" s="196">
        <v>0</v>
      </c>
      <c r="I37" s="243">
        <v>1</v>
      </c>
      <c r="J37" s="239">
        <v>0</v>
      </c>
      <c r="K37" s="239">
        <v>0</v>
      </c>
      <c r="L37" s="198" t="s">
        <v>0</v>
      </c>
      <c r="M37" s="198" t="s">
        <v>0</v>
      </c>
      <c r="N37" s="198" t="s">
        <v>0</v>
      </c>
      <c r="O37" s="198" t="s">
        <v>0</v>
      </c>
      <c r="P37" s="198" t="s">
        <v>0</v>
      </c>
      <c r="Q37" s="198" t="s">
        <v>0</v>
      </c>
      <c r="R37" s="280">
        <v>0.6</v>
      </c>
      <c r="S37" s="472" t="s">
        <v>401</v>
      </c>
    </row>
    <row r="38" spans="1:19" customFormat="1" ht="61.5" thickBot="1" x14ac:dyDescent="0.3">
      <c r="A38" s="414" t="s">
        <v>248</v>
      </c>
      <c r="B38" s="415" t="s">
        <v>119</v>
      </c>
      <c r="C38" s="292" t="s">
        <v>107</v>
      </c>
      <c r="D38" s="291"/>
      <c r="E38" s="403" t="s">
        <v>57</v>
      </c>
      <c r="F38" s="243">
        <v>1</v>
      </c>
      <c r="G38" s="243">
        <v>1</v>
      </c>
      <c r="H38" s="243">
        <v>1</v>
      </c>
      <c r="I38" s="243">
        <v>1</v>
      </c>
      <c r="J38" s="239">
        <v>0</v>
      </c>
      <c r="K38" s="239">
        <v>0</v>
      </c>
      <c r="L38" s="239">
        <v>0</v>
      </c>
      <c r="M38" s="198" t="s">
        <v>0</v>
      </c>
      <c r="N38" s="198" t="s">
        <v>0</v>
      </c>
      <c r="O38" s="198" t="s">
        <v>0</v>
      </c>
      <c r="P38" s="198" t="s">
        <v>0</v>
      </c>
      <c r="Q38" s="198" t="s">
        <v>0</v>
      </c>
      <c r="R38" s="280">
        <v>0.56999999999999995</v>
      </c>
      <c r="S38" s="472" t="s">
        <v>401</v>
      </c>
    </row>
    <row r="39" spans="1:19" customFormat="1" ht="41.25" thickBot="1" x14ac:dyDescent="0.3">
      <c r="A39" s="287" t="s">
        <v>24</v>
      </c>
      <c r="B39" s="420" t="s">
        <v>120</v>
      </c>
      <c r="C39" s="293" t="s">
        <v>108</v>
      </c>
      <c r="D39" s="289"/>
      <c r="E39" s="408" t="s">
        <v>239</v>
      </c>
      <c r="F39" s="153">
        <v>1</v>
      </c>
      <c r="G39" s="153">
        <v>1</v>
      </c>
      <c r="H39" s="152">
        <v>0</v>
      </c>
      <c r="I39" s="152">
        <v>0</v>
      </c>
      <c r="J39" s="229">
        <v>0</v>
      </c>
      <c r="K39" s="229">
        <v>0</v>
      </c>
      <c r="L39" s="229">
        <v>0</v>
      </c>
      <c r="M39" s="248" t="s">
        <v>0</v>
      </c>
      <c r="N39" s="248" t="s">
        <v>0</v>
      </c>
      <c r="O39" s="248" t="s">
        <v>0</v>
      </c>
      <c r="P39" s="248" t="s">
        <v>0</v>
      </c>
      <c r="Q39" s="248" t="s">
        <v>0</v>
      </c>
      <c r="R39" s="155">
        <v>0.28999999999999998</v>
      </c>
      <c r="S39" s="472" t="s">
        <v>401</v>
      </c>
    </row>
    <row r="40" spans="1:19" customFormat="1" ht="102" thickBot="1" x14ac:dyDescent="0.3">
      <c r="A40" s="414" t="s">
        <v>34</v>
      </c>
      <c r="B40" s="415" t="s">
        <v>121</v>
      </c>
      <c r="C40" s="292" t="s">
        <v>109</v>
      </c>
      <c r="D40" s="291"/>
      <c r="E40" s="403" t="s">
        <v>239</v>
      </c>
      <c r="F40" s="243">
        <v>1</v>
      </c>
      <c r="G40" s="196">
        <v>0</v>
      </c>
      <c r="H40" s="196">
        <v>0</v>
      </c>
      <c r="I40" s="243">
        <v>1</v>
      </c>
      <c r="J40" s="239">
        <v>0</v>
      </c>
      <c r="K40" s="239">
        <v>0</v>
      </c>
      <c r="L40" s="239">
        <v>0</v>
      </c>
      <c r="M40" s="198" t="s">
        <v>0</v>
      </c>
      <c r="N40" s="198" t="s">
        <v>0</v>
      </c>
      <c r="O40" s="198" t="s">
        <v>0</v>
      </c>
      <c r="P40" s="198" t="s">
        <v>0</v>
      </c>
      <c r="Q40" s="198" t="s">
        <v>0</v>
      </c>
      <c r="R40" s="199">
        <v>0.28999999999999998</v>
      </c>
      <c r="S40" s="472" t="s">
        <v>401</v>
      </c>
    </row>
    <row r="41" spans="1:19" customFormat="1" ht="41.25" thickBot="1" x14ac:dyDescent="0.3">
      <c r="A41" s="418" t="s">
        <v>24</v>
      </c>
      <c r="B41" s="419" t="s">
        <v>122</v>
      </c>
      <c r="C41" s="404" t="s">
        <v>110</v>
      </c>
      <c r="D41" s="401"/>
      <c r="E41" s="402" t="s">
        <v>239</v>
      </c>
      <c r="F41" s="716" t="s">
        <v>57</v>
      </c>
      <c r="G41" s="716"/>
      <c r="H41" s="716"/>
      <c r="I41" s="716"/>
      <c r="J41" s="716"/>
      <c r="K41" s="716"/>
      <c r="L41" s="716"/>
      <c r="M41" s="716"/>
      <c r="N41" s="716"/>
      <c r="O41" s="716"/>
      <c r="P41" s="716"/>
      <c r="Q41" s="716"/>
      <c r="R41" s="717"/>
      <c r="S41" s="472" t="s">
        <v>401</v>
      </c>
    </row>
    <row r="42" spans="1:19" ht="61.5" thickBot="1" x14ac:dyDescent="0.35">
      <c r="A42" s="240" t="s">
        <v>34</v>
      </c>
      <c r="B42" s="241" t="s">
        <v>123</v>
      </c>
      <c r="C42" s="266" t="s">
        <v>111</v>
      </c>
      <c r="D42" s="224"/>
      <c r="E42" s="214" t="s">
        <v>240</v>
      </c>
      <c r="F42" s="282" t="s">
        <v>231</v>
      </c>
      <c r="G42" s="282"/>
      <c r="H42" s="282"/>
      <c r="I42" s="196">
        <v>0</v>
      </c>
      <c r="J42" s="239">
        <v>0</v>
      </c>
      <c r="K42" s="239">
        <v>0</v>
      </c>
      <c r="L42" s="239">
        <v>0</v>
      </c>
      <c r="M42" s="198" t="s">
        <v>0</v>
      </c>
      <c r="N42" s="198" t="s">
        <v>0</v>
      </c>
      <c r="O42" s="198" t="s">
        <v>0</v>
      </c>
      <c r="P42" s="198" t="s">
        <v>0</v>
      </c>
      <c r="Q42" s="198" t="s">
        <v>0</v>
      </c>
      <c r="R42" s="199">
        <v>0</v>
      </c>
      <c r="S42" s="472" t="s">
        <v>401</v>
      </c>
    </row>
    <row r="43" spans="1:19" customFormat="1" ht="61.5" thickBot="1" x14ac:dyDescent="0.3">
      <c r="A43" s="416" t="s">
        <v>34</v>
      </c>
      <c r="B43" s="417" t="s">
        <v>124</v>
      </c>
      <c r="C43" s="405" t="s">
        <v>112</v>
      </c>
      <c r="D43" s="356"/>
      <c r="E43" s="406" t="s">
        <v>239</v>
      </c>
      <c r="F43" s="153">
        <v>1</v>
      </c>
      <c r="G43" s="153">
        <v>1</v>
      </c>
      <c r="H43" s="153">
        <v>1</v>
      </c>
      <c r="I43" s="153">
        <v>1</v>
      </c>
      <c r="J43" s="153">
        <v>1</v>
      </c>
      <c r="K43" s="153">
        <v>1</v>
      </c>
      <c r="L43" s="723" t="s">
        <v>57</v>
      </c>
      <c r="M43" s="723"/>
      <c r="N43" s="723"/>
      <c r="O43" s="723"/>
      <c r="P43" s="723"/>
      <c r="Q43" s="723"/>
      <c r="R43" s="165">
        <v>0.8</v>
      </c>
      <c r="S43" s="472" t="s">
        <v>401</v>
      </c>
    </row>
    <row r="44" spans="1:19" customFormat="1" ht="41.25" thickBot="1" x14ac:dyDescent="0.3">
      <c r="A44" s="414" t="s">
        <v>245</v>
      </c>
      <c r="B44" s="415" t="s">
        <v>125</v>
      </c>
      <c r="C44" s="292" t="s">
        <v>113</v>
      </c>
      <c r="D44" s="291"/>
      <c r="E44" s="403" t="s">
        <v>239</v>
      </c>
      <c r="F44" s="704" t="s">
        <v>76</v>
      </c>
      <c r="G44" s="704"/>
      <c r="H44" s="704"/>
      <c r="I44" s="704"/>
      <c r="J44" s="704"/>
      <c r="K44" s="704"/>
      <c r="L44" s="704"/>
      <c r="M44" s="704"/>
      <c r="N44" s="704"/>
      <c r="O44" s="704"/>
      <c r="P44" s="704"/>
      <c r="Q44" s="704"/>
      <c r="R44" s="705"/>
      <c r="S44" s="472" t="s">
        <v>401</v>
      </c>
    </row>
    <row r="45" spans="1:19" ht="122.25" thickBot="1" x14ac:dyDescent="0.35">
      <c r="A45" s="240" t="s">
        <v>257</v>
      </c>
      <c r="B45" s="241" t="s">
        <v>126</v>
      </c>
      <c r="C45" s="266" t="s">
        <v>114</v>
      </c>
      <c r="D45" s="224" t="s">
        <v>324</v>
      </c>
      <c r="E45" s="207" t="s">
        <v>240</v>
      </c>
      <c r="F45" s="156">
        <v>0</v>
      </c>
      <c r="G45" s="153">
        <v>1</v>
      </c>
      <c r="H45" s="152">
        <v>0</v>
      </c>
      <c r="I45" s="152">
        <v>0</v>
      </c>
      <c r="J45" s="229">
        <v>0</v>
      </c>
      <c r="K45" s="229">
        <v>0</v>
      </c>
      <c r="L45" s="229">
        <v>0</v>
      </c>
      <c r="M45" s="248" t="s">
        <v>0</v>
      </c>
      <c r="N45" s="248" t="s">
        <v>0</v>
      </c>
      <c r="O45" s="248" t="s">
        <v>0</v>
      </c>
      <c r="P45" s="248" t="s">
        <v>0</v>
      </c>
      <c r="Q45" s="248" t="s">
        <v>0</v>
      </c>
      <c r="R45" s="155">
        <v>0.14000000000000001</v>
      </c>
      <c r="S45" s="472" t="s">
        <v>401</v>
      </c>
    </row>
    <row r="46" spans="1:19" customFormat="1" ht="61.5" thickBot="1" x14ac:dyDescent="0.3">
      <c r="A46" s="414" t="s">
        <v>33</v>
      </c>
      <c r="B46" s="415" t="s">
        <v>127</v>
      </c>
      <c r="C46" s="292" t="s">
        <v>115</v>
      </c>
      <c r="D46" s="291"/>
      <c r="E46" s="403" t="s">
        <v>239</v>
      </c>
      <c r="F46" s="243">
        <v>1</v>
      </c>
      <c r="G46" s="196">
        <v>0</v>
      </c>
      <c r="H46" s="196">
        <v>0</v>
      </c>
      <c r="I46" s="243">
        <v>1</v>
      </c>
      <c r="J46" s="197">
        <v>1</v>
      </c>
      <c r="K46" s="197">
        <v>1</v>
      </c>
      <c r="L46" s="198" t="s">
        <v>0</v>
      </c>
      <c r="M46" s="198" t="s">
        <v>0</v>
      </c>
      <c r="N46" s="198" t="s">
        <v>0</v>
      </c>
      <c r="O46" s="198" t="s">
        <v>0</v>
      </c>
      <c r="P46" s="198" t="s">
        <v>0</v>
      </c>
      <c r="Q46" s="198" t="s">
        <v>0</v>
      </c>
      <c r="R46" s="199">
        <v>0.6</v>
      </c>
      <c r="S46" s="472" t="s">
        <v>401</v>
      </c>
    </row>
    <row r="47" spans="1:19" ht="61.5" thickBot="1" x14ac:dyDescent="0.35">
      <c r="A47" s="270" t="s">
        <v>24</v>
      </c>
      <c r="B47" s="384" t="s">
        <v>128</v>
      </c>
      <c r="C47" s="385" t="s">
        <v>116</v>
      </c>
      <c r="D47" s="225"/>
      <c r="E47" s="364" t="s">
        <v>240</v>
      </c>
      <c r="F47" s="255">
        <v>1</v>
      </c>
      <c r="G47" s="243">
        <v>1</v>
      </c>
      <c r="H47" s="196">
        <v>0</v>
      </c>
      <c r="I47" s="196">
        <v>0</v>
      </c>
      <c r="J47" s="239">
        <v>0</v>
      </c>
      <c r="K47" s="239">
        <v>0</v>
      </c>
      <c r="L47" s="239">
        <v>0</v>
      </c>
      <c r="M47" s="198" t="s">
        <v>0</v>
      </c>
      <c r="N47" s="198" t="s">
        <v>0</v>
      </c>
      <c r="O47" s="198" t="s">
        <v>0</v>
      </c>
      <c r="P47" s="198" t="s">
        <v>0</v>
      </c>
      <c r="Q47" s="198" t="s">
        <v>0</v>
      </c>
      <c r="R47" s="199">
        <v>0.28999999999999998</v>
      </c>
      <c r="S47" s="472" t="s">
        <v>401</v>
      </c>
    </row>
    <row r="48" spans="1:19" customFormat="1" ht="41.25" thickBot="1" x14ac:dyDescent="0.3">
      <c r="A48" s="377" t="s">
        <v>23</v>
      </c>
      <c r="B48" s="141" t="s">
        <v>56</v>
      </c>
      <c r="C48" s="377" t="s">
        <v>227</v>
      </c>
      <c r="D48" s="378"/>
      <c r="E48" s="379"/>
      <c r="F48" s="131" t="s">
        <v>2</v>
      </c>
      <c r="G48" s="133" t="s">
        <v>3</v>
      </c>
      <c r="H48" s="133" t="s">
        <v>4</v>
      </c>
      <c r="I48" s="133" t="s">
        <v>5</v>
      </c>
      <c r="J48" s="133" t="s">
        <v>6</v>
      </c>
      <c r="K48" s="133" t="s">
        <v>7</v>
      </c>
      <c r="L48" s="133" t="s">
        <v>8</v>
      </c>
      <c r="M48" s="133" t="s">
        <v>9</v>
      </c>
      <c r="N48" s="133" t="s">
        <v>10</v>
      </c>
      <c r="O48" s="133" t="s">
        <v>11</v>
      </c>
      <c r="P48" s="133" t="s">
        <v>12</v>
      </c>
      <c r="Q48" s="133" t="s">
        <v>13</v>
      </c>
      <c r="R48" s="134" t="s">
        <v>1</v>
      </c>
      <c r="S48" s="472" t="s">
        <v>402</v>
      </c>
    </row>
    <row r="49" spans="1:20" customFormat="1" ht="60.75" x14ac:dyDescent="0.25">
      <c r="A49" s="410" t="s">
        <v>255</v>
      </c>
      <c r="B49" s="411" t="s">
        <v>132</v>
      </c>
      <c r="C49" s="355" t="s">
        <v>152</v>
      </c>
      <c r="D49" s="356"/>
      <c r="E49" s="395" t="s">
        <v>239</v>
      </c>
      <c r="F49" s="173">
        <v>1</v>
      </c>
      <c r="G49" s="175">
        <v>1</v>
      </c>
      <c r="H49" s="174">
        <v>0</v>
      </c>
      <c r="I49" s="174">
        <v>0</v>
      </c>
      <c r="J49" s="229">
        <v>0</v>
      </c>
      <c r="K49" s="229">
        <v>0</v>
      </c>
      <c r="L49" s="229">
        <v>0</v>
      </c>
      <c r="M49" s="140" t="s">
        <v>0</v>
      </c>
      <c r="N49" s="140" t="s">
        <v>0</v>
      </c>
      <c r="O49" s="140" t="s">
        <v>0</v>
      </c>
      <c r="P49" s="140" t="s">
        <v>0</v>
      </c>
      <c r="Q49" s="140" t="s">
        <v>0</v>
      </c>
      <c r="R49" s="155">
        <v>0.28999999999999998</v>
      </c>
      <c r="S49" s="472" t="s">
        <v>402</v>
      </c>
    </row>
    <row r="50" spans="1:20" customFormat="1" ht="61.5" thickBot="1" x14ac:dyDescent="0.3">
      <c r="A50" s="412" t="s">
        <v>246</v>
      </c>
      <c r="B50" s="413" t="s">
        <v>133</v>
      </c>
      <c r="C50" s="409" t="s">
        <v>153</v>
      </c>
      <c r="D50" s="401" t="s">
        <v>293</v>
      </c>
      <c r="E50" s="402" t="s">
        <v>239</v>
      </c>
      <c r="F50" s="371">
        <v>0</v>
      </c>
      <c r="G50" s="177" t="s">
        <v>243</v>
      </c>
      <c r="H50" s="177" t="s">
        <v>243</v>
      </c>
      <c r="I50" s="238">
        <v>1</v>
      </c>
      <c r="J50" s="159" t="s">
        <v>243</v>
      </c>
      <c r="K50" s="159" t="s">
        <v>243</v>
      </c>
      <c r="L50" s="273">
        <v>0</v>
      </c>
      <c r="M50" s="118" t="s">
        <v>0</v>
      </c>
      <c r="N50" s="118" t="s">
        <v>0</v>
      </c>
      <c r="O50" s="118" t="s">
        <v>0</v>
      </c>
      <c r="P50" s="118" t="s">
        <v>0</v>
      </c>
      <c r="Q50" s="118" t="s">
        <v>0</v>
      </c>
      <c r="R50" s="155">
        <v>0.5</v>
      </c>
      <c r="S50" s="472" t="s">
        <v>402</v>
      </c>
      <c r="T50" s="473" t="s">
        <v>289</v>
      </c>
    </row>
    <row r="51" spans="1:20" ht="61.5" thickBot="1" x14ac:dyDescent="0.35">
      <c r="A51" s="240" t="s">
        <v>244</v>
      </c>
      <c r="B51" s="241" t="s">
        <v>134</v>
      </c>
      <c r="C51" s="266" t="s">
        <v>154</v>
      </c>
      <c r="D51" s="224"/>
      <c r="E51" s="214" t="s">
        <v>240</v>
      </c>
      <c r="F51" s="264">
        <v>1</v>
      </c>
      <c r="G51" s="254">
        <v>0</v>
      </c>
      <c r="H51" s="254">
        <v>0</v>
      </c>
      <c r="I51" s="254">
        <v>0</v>
      </c>
      <c r="J51" s="197">
        <v>1</v>
      </c>
      <c r="K51" s="197">
        <v>1</v>
      </c>
      <c r="L51" s="198" t="s">
        <v>0</v>
      </c>
      <c r="M51" s="198" t="s">
        <v>0</v>
      </c>
      <c r="N51" s="198" t="s">
        <v>0</v>
      </c>
      <c r="O51" s="198" t="s">
        <v>0</v>
      </c>
      <c r="P51" s="198" t="s">
        <v>0</v>
      </c>
      <c r="Q51" s="198" t="s">
        <v>0</v>
      </c>
      <c r="R51" s="199">
        <v>0.4</v>
      </c>
      <c r="S51" s="472" t="s">
        <v>402</v>
      </c>
    </row>
    <row r="52" spans="1:20" customFormat="1" ht="61.5" thickBot="1" x14ac:dyDescent="0.3">
      <c r="A52" s="416" t="s">
        <v>255</v>
      </c>
      <c r="B52" s="417" t="s">
        <v>135</v>
      </c>
      <c r="C52" s="405" t="s">
        <v>155</v>
      </c>
      <c r="D52" s="356"/>
      <c r="E52" s="406" t="s">
        <v>239</v>
      </c>
      <c r="F52" s="284">
        <v>1</v>
      </c>
      <c r="G52" s="261">
        <v>1</v>
      </c>
      <c r="H52" s="236">
        <v>0</v>
      </c>
      <c r="I52" s="236">
        <v>0</v>
      </c>
      <c r="J52" s="670" t="s">
        <v>57</v>
      </c>
      <c r="K52" s="671"/>
      <c r="L52" s="671"/>
      <c r="M52" s="671"/>
      <c r="N52" s="671"/>
      <c r="O52" s="671"/>
      <c r="P52" s="671"/>
      <c r="Q52" s="712"/>
      <c r="R52" s="155">
        <v>0.5</v>
      </c>
      <c r="S52" s="472" t="s">
        <v>402</v>
      </c>
    </row>
    <row r="53" spans="1:20" customFormat="1" ht="41.25" thickBot="1" x14ac:dyDescent="0.3">
      <c r="A53" s="414" t="s">
        <v>26</v>
      </c>
      <c r="B53" s="415" t="s">
        <v>136</v>
      </c>
      <c r="C53" s="292" t="s">
        <v>156</v>
      </c>
      <c r="D53" s="291"/>
      <c r="E53" s="403" t="s">
        <v>239</v>
      </c>
      <c r="F53" s="243">
        <v>1</v>
      </c>
      <c r="G53" s="196">
        <v>0.5</v>
      </c>
      <c r="H53" s="243">
        <v>1</v>
      </c>
      <c r="I53" s="243">
        <v>1</v>
      </c>
      <c r="J53" s="239">
        <v>0</v>
      </c>
      <c r="K53" s="197">
        <v>1</v>
      </c>
      <c r="L53" s="198" t="s">
        <v>0</v>
      </c>
      <c r="M53" s="198" t="s">
        <v>0</v>
      </c>
      <c r="N53" s="198" t="s">
        <v>0</v>
      </c>
      <c r="O53" s="198" t="s">
        <v>0</v>
      </c>
      <c r="P53" s="198" t="s">
        <v>0</v>
      </c>
      <c r="Q53" s="198" t="s">
        <v>0</v>
      </c>
      <c r="R53" s="274">
        <v>0.75</v>
      </c>
      <c r="S53" s="472" t="s">
        <v>402</v>
      </c>
    </row>
    <row r="54" spans="1:20" ht="61.5" thickBot="1" x14ac:dyDescent="0.35">
      <c r="A54" s="240" t="s">
        <v>245</v>
      </c>
      <c r="B54" s="241" t="s">
        <v>137</v>
      </c>
      <c r="C54" s="266" t="s">
        <v>157</v>
      </c>
      <c r="D54" s="224"/>
      <c r="E54" s="214" t="s">
        <v>240</v>
      </c>
      <c r="F54" s="153">
        <v>1</v>
      </c>
      <c r="G54" s="152">
        <v>0</v>
      </c>
      <c r="H54" s="152">
        <v>0</v>
      </c>
      <c r="I54" s="152">
        <v>0</v>
      </c>
      <c r="J54" s="229">
        <v>0</v>
      </c>
      <c r="K54" s="229">
        <v>0</v>
      </c>
      <c r="L54" s="229">
        <v>0</v>
      </c>
      <c r="M54" s="248" t="s">
        <v>0</v>
      </c>
      <c r="N54" s="248" t="s">
        <v>0</v>
      </c>
      <c r="O54" s="248" t="s">
        <v>0</v>
      </c>
      <c r="P54" s="248" t="s">
        <v>0</v>
      </c>
      <c r="Q54" s="248" t="s">
        <v>0</v>
      </c>
      <c r="R54" s="155">
        <v>0.14000000000000001</v>
      </c>
      <c r="S54" s="472" t="s">
        <v>402</v>
      </c>
    </row>
    <row r="55" spans="1:20" ht="61.5" thickBot="1" x14ac:dyDescent="0.35">
      <c r="A55" s="208" t="s">
        <v>255</v>
      </c>
      <c r="B55" s="358" t="s">
        <v>138</v>
      </c>
      <c r="C55" s="376" t="s">
        <v>158</v>
      </c>
      <c r="D55" s="340"/>
      <c r="E55" s="375" t="s">
        <v>240</v>
      </c>
      <c r="F55" s="264">
        <v>1</v>
      </c>
      <c r="G55" s="264">
        <v>1</v>
      </c>
      <c r="H55" s="254">
        <v>0</v>
      </c>
      <c r="I55" s="254">
        <v>0</v>
      </c>
      <c r="J55" s="239">
        <v>0</v>
      </c>
      <c r="K55" s="239">
        <v>0</v>
      </c>
      <c r="L55" s="239">
        <v>0</v>
      </c>
      <c r="M55" s="198" t="s">
        <v>0</v>
      </c>
      <c r="N55" s="198" t="s">
        <v>0</v>
      </c>
      <c r="O55" s="198" t="s">
        <v>0</v>
      </c>
      <c r="P55" s="198" t="s">
        <v>0</v>
      </c>
      <c r="Q55" s="198" t="s">
        <v>0</v>
      </c>
      <c r="R55" s="199">
        <v>0.28999999999999998</v>
      </c>
      <c r="S55" s="472" t="s">
        <v>402</v>
      </c>
    </row>
    <row r="56" spans="1:20" ht="142.5" thickBot="1" x14ac:dyDescent="0.35">
      <c r="A56" s="414" t="s">
        <v>255</v>
      </c>
      <c r="B56" s="415" t="s">
        <v>139</v>
      </c>
      <c r="C56" s="292" t="s">
        <v>159</v>
      </c>
      <c r="D56" s="291" t="s">
        <v>316</v>
      </c>
      <c r="E56" s="403" t="s">
        <v>239</v>
      </c>
      <c r="F56" s="252">
        <v>1</v>
      </c>
      <c r="G56" s="264">
        <v>1</v>
      </c>
      <c r="H56" s="254">
        <v>0</v>
      </c>
      <c r="I56" s="254">
        <v>0</v>
      </c>
      <c r="J56" s="239">
        <v>0</v>
      </c>
      <c r="K56" s="239">
        <v>0</v>
      </c>
      <c r="L56" s="706" t="s">
        <v>76</v>
      </c>
      <c r="M56" s="707"/>
      <c r="N56" s="707"/>
      <c r="O56" s="707"/>
      <c r="P56" s="707"/>
      <c r="Q56" s="708"/>
      <c r="R56" s="199">
        <v>0.5</v>
      </c>
      <c r="S56" s="472" t="s">
        <v>402</v>
      </c>
    </row>
    <row r="57" spans="1:20" ht="61.5" thickBot="1" x14ac:dyDescent="0.35">
      <c r="A57" s="240" t="s">
        <v>257</v>
      </c>
      <c r="B57" s="241" t="s">
        <v>140</v>
      </c>
      <c r="C57" s="266" t="s">
        <v>160</v>
      </c>
      <c r="D57" s="224" t="s">
        <v>332</v>
      </c>
      <c r="E57" s="207" t="s">
        <v>240</v>
      </c>
      <c r="F57" s="255">
        <v>1</v>
      </c>
      <c r="G57" s="196">
        <v>0</v>
      </c>
      <c r="H57" s="196">
        <v>0</v>
      </c>
      <c r="I57" s="196">
        <v>0</v>
      </c>
      <c r="J57" s="239">
        <v>0</v>
      </c>
      <c r="K57" s="239">
        <v>0</v>
      </c>
      <c r="L57" s="239">
        <v>0</v>
      </c>
      <c r="M57" s="198" t="s">
        <v>0</v>
      </c>
      <c r="N57" s="198" t="s">
        <v>0</v>
      </c>
      <c r="O57" s="198" t="s">
        <v>0</v>
      </c>
      <c r="P57" s="198" t="s">
        <v>0</v>
      </c>
      <c r="Q57" s="198" t="s">
        <v>0</v>
      </c>
      <c r="R57" s="199">
        <v>0.14000000000000001</v>
      </c>
      <c r="S57" s="472" t="s">
        <v>402</v>
      </c>
    </row>
    <row r="58" spans="1:20" ht="61.5" thickBot="1" x14ac:dyDescent="0.35">
      <c r="A58" s="414" t="s">
        <v>250</v>
      </c>
      <c r="B58" s="415" t="s">
        <v>141</v>
      </c>
      <c r="C58" s="292" t="s">
        <v>161</v>
      </c>
      <c r="D58" s="291"/>
      <c r="E58" s="403" t="s">
        <v>239</v>
      </c>
      <c r="F58" s="284">
        <v>1</v>
      </c>
      <c r="G58" s="236">
        <v>0</v>
      </c>
      <c r="H58" s="236">
        <v>0</v>
      </c>
      <c r="I58" s="236">
        <v>0</v>
      </c>
      <c r="J58" s="236">
        <v>0</v>
      </c>
      <c r="K58" s="229">
        <v>0</v>
      </c>
      <c r="L58" s="706" t="s">
        <v>76</v>
      </c>
      <c r="M58" s="707"/>
      <c r="N58" s="707"/>
      <c r="O58" s="707"/>
      <c r="P58" s="707"/>
      <c r="Q58" s="708"/>
      <c r="R58" s="155">
        <v>0.25</v>
      </c>
      <c r="S58" s="472" t="s">
        <v>402</v>
      </c>
    </row>
    <row r="59" spans="1:20" ht="61.5" thickBot="1" x14ac:dyDescent="0.35">
      <c r="A59" s="240" t="s">
        <v>255</v>
      </c>
      <c r="B59" s="241" t="s">
        <v>142</v>
      </c>
      <c r="C59" s="266" t="s">
        <v>162</v>
      </c>
      <c r="D59" s="224"/>
      <c r="E59" s="214" t="s">
        <v>240</v>
      </c>
      <c r="F59" s="264">
        <v>1</v>
      </c>
      <c r="G59" s="264">
        <v>1</v>
      </c>
      <c r="H59" s="254">
        <v>0</v>
      </c>
      <c r="I59" s="254">
        <v>0</v>
      </c>
      <c r="J59" s="239">
        <v>0</v>
      </c>
      <c r="K59" s="239">
        <v>0</v>
      </c>
      <c r="L59" s="239">
        <v>0</v>
      </c>
      <c r="M59" s="198" t="s">
        <v>0</v>
      </c>
      <c r="N59" s="198" t="s">
        <v>0</v>
      </c>
      <c r="O59" s="198" t="s">
        <v>0</v>
      </c>
      <c r="P59" s="198" t="s">
        <v>0</v>
      </c>
      <c r="Q59" s="198" t="s">
        <v>0</v>
      </c>
      <c r="R59" s="199">
        <v>0.28999999999999998</v>
      </c>
      <c r="S59" s="472" t="s">
        <v>402</v>
      </c>
    </row>
    <row r="60" spans="1:20" customFormat="1" ht="61.5" thickBot="1" x14ac:dyDescent="0.3">
      <c r="A60" s="414" t="s">
        <v>252</v>
      </c>
      <c r="B60" s="415" t="s">
        <v>143</v>
      </c>
      <c r="C60" s="292" t="s">
        <v>163</v>
      </c>
      <c r="D60" s="291"/>
      <c r="E60" s="403" t="s">
        <v>239</v>
      </c>
      <c r="F60" s="196">
        <v>0</v>
      </c>
      <c r="G60" s="196">
        <v>0</v>
      </c>
      <c r="H60" s="196">
        <v>0</v>
      </c>
      <c r="I60" s="196">
        <v>0</v>
      </c>
      <c r="J60" s="197">
        <v>0.97</v>
      </c>
      <c r="K60" s="197">
        <v>1</v>
      </c>
      <c r="L60" s="198" t="s">
        <v>0</v>
      </c>
      <c r="M60" s="198" t="s">
        <v>0</v>
      </c>
      <c r="N60" s="198" t="s">
        <v>0</v>
      </c>
      <c r="O60" s="198" t="s">
        <v>0</v>
      </c>
      <c r="P60" s="198" t="s">
        <v>0</v>
      </c>
      <c r="Q60" s="198" t="s">
        <v>0</v>
      </c>
      <c r="R60" s="199">
        <v>0.32</v>
      </c>
      <c r="S60" s="472" t="s">
        <v>402</v>
      </c>
    </row>
    <row r="61" spans="1:20" ht="61.5" thickBot="1" x14ac:dyDescent="0.35">
      <c r="A61" s="240" t="s">
        <v>253</v>
      </c>
      <c r="B61" s="299" t="s">
        <v>144</v>
      </c>
      <c r="C61" s="300" t="s">
        <v>164</v>
      </c>
      <c r="D61" s="301"/>
      <c r="E61" s="302" t="s">
        <v>240</v>
      </c>
      <c r="F61" s="151">
        <v>1</v>
      </c>
      <c r="G61" s="152">
        <v>0</v>
      </c>
      <c r="H61" s="152">
        <v>0</v>
      </c>
      <c r="I61" s="152">
        <v>0</v>
      </c>
      <c r="J61" s="229">
        <v>0</v>
      </c>
      <c r="K61" s="229">
        <v>0</v>
      </c>
      <c r="L61" s="229">
        <v>0</v>
      </c>
      <c r="M61" s="248" t="s">
        <v>0</v>
      </c>
      <c r="N61" s="248" t="s">
        <v>0</v>
      </c>
      <c r="O61" s="248" t="s">
        <v>0</v>
      </c>
      <c r="P61" s="248" t="s">
        <v>0</v>
      </c>
      <c r="Q61" s="248" t="s">
        <v>0</v>
      </c>
      <c r="R61" s="155">
        <v>0.14000000000000001</v>
      </c>
      <c r="S61" s="472" t="s">
        <v>402</v>
      </c>
    </row>
    <row r="62" spans="1:20" customFormat="1" ht="41.25" thickBot="1" x14ac:dyDescent="0.3">
      <c r="A62" s="407" t="s">
        <v>255</v>
      </c>
      <c r="B62" s="421" t="s">
        <v>145</v>
      </c>
      <c r="C62" s="290" t="s">
        <v>165</v>
      </c>
      <c r="D62" s="291"/>
      <c r="E62" s="403" t="s">
        <v>239</v>
      </c>
      <c r="F62" s="252">
        <v>1</v>
      </c>
      <c r="G62" s="264">
        <v>1</v>
      </c>
      <c r="H62" s="254">
        <v>0</v>
      </c>
      <c r="I62" s="254">
        <v>0</v>
      </c>
      <c r="J62" s="239">
        <v>0</v>
      </c>
      <c r="K62" s="239">
        <v>0</v>
      </c>
      <c r="L62" s="239">
        <v>0</v>
      </c>
      <c r="M62" s="198" t="s">
        <v>0</v>
      </c>
      <c r="N62" s="198" t="s">
        <v>0</v>
      </c>
      <c r="O62" s="198" t="s">
        <v>0</v>
      </c>
      <c r="P62" s="198" t="s">
        <v>0</v>
      </c>
      <c r="Q62" s="198" t="s">
        <v>0</v>
      </c>
      <c r="R62" s="199">
        <v>0.5</v>
      </c>
      <c r="S62" s="472" t="s">
        <v>402</v>
      </c>
    </row>
    <row r="63" spans="1:20" ht="61.5" thickBot="1" x14ac:dyDescent="0.35">
      <c r="A63" s="240" t="s">
        <v>254</v>
      </c>
      <c r="B63" s="380" t="s">
        <v>146</v>
      </c>
      <c r="C63" s="242" t="s">
        <v>166</v>
      </c>
      <c r="D63" s="224"/>
      <c r="E63" s="214" t="s">
        <v>240</v>
      </c>
      <c r="F63" s="268">
        <v>1</v>
      </c>
      <c r="G63" s="268">
        <v>1</v>
      </c>
      <c r="H63" s="269">
        <v>0</v>
      </c>
      <c r="I63" s="269">
        <v>0</v>
      </c>
      <c r="J63" s="158">
        <v>1</v>
      </c>
      <c r="K63" s="158">
        <v>1</v>
      </c>
      <c r="L63" s="239">
        <v>0</v>
      </c>
      <c r="M63" s="87" t="s">
        <v>0</v>
      </c>
      <c r="N63" s="87" t="s">
        <v>0</v>
      </c>
      <c r="O63" s="87" t="s">
        <v>0</v>
      </c>
      <c r="P63" s="87" t="s">
        <v>0</v>
      </c>
      <c r="Q63" s="87" t="s">
        <v>0</v>
      </c>
      <c r="R63" s="303">
        <v>0.56999999999999995</v>
      </c>
      <c r="S63" s="472" t="s">
        <v>402</v>
      </c>
    </row>
    <row r="64" spans="1:20" customFormat="1" ht="61.5" thickBot="1" x14ac:dyDescent="0.3">
      <c r="A64" s="414" t="s">
        <v>256</v>
      </c>
      <c r="B64" s="415" t="s">
        <v>147</v>
      </c>
      <c r="C64" s="292" t="s">
        <v>167</v>
      </c>
      <c r="D64" s="291"/>
      <c r="E64" s="403" t="s">
        <v>239</v>
      </c>
      <c r="F64" s="196">
        <v>0</v>
      </c>
      <c r="G64" s="243">
        <v>1</v>
      </c>
      <c r="H64" s="243">
        <v>1</v>
      </c>
      <c r="I64" s="243">
        <v>1</v>
      </c>
      <c r="J64" s="197">
        <v>1</v>
      </c>
      <c r="K64" s="197">
        <v>1</v>
      </c>
      <c r="L64" s="197">
        <v>1</v>
      </c>
      <c r="M64" s="198" t="s">
        <v>0</v>
      </c>
      <c r="N64" s="198" t="s">
        <v>0</v>
      </c>
      <c r="O64" s="198" t="s">
        <v>0</v>
      </c>
      <c r="P64" s="198" t="s">
        <v>0</v>
      </c>
      <c r="Q64" s="198" t="s">
        <v>0</v>
      </c>
      <c r="R64" s="274">
        <v>0.86</v>
      </c>
      <c r="S64" s="472" t="s">
        <v>402</v>
      </c>
    </row>
    <row r="65" spans="1:19" customFormat="1" ht="41.25" thickBot="1" x14ac:dyDescent="0.3">
      <c r="A65" s="414" t="s">
        <v>256</v>
      </c>
      <c r="B65" s="415" t="s">
        <v>148</v>
      </c>
      <c r="C65" s="292" t="s">
        <v>168</v>
      </c>
      <c r="D65" s="291"/>
      <c r="E65" s="403" t="s">
        <v>239</v>
      </c>
      <c r="F65" s="243">
        <v>1</v>
      </c>
      <c r="G65" s="243">
        <v>1</v>
      </c>
      <c r="H65" s="243">
        <v>1</v>
      </c>
      <c r="I65" s="243">
        <v>1</v>
      </c>
      <c r="J65" s="197">
        <v>1</v>
      </c>
      <c r="K65" s="197">
        <v>1</v>
      </c>
      <c r="L65" s="197">
        <v>1</v>
      </c>
      <c r="M65" s="198" t="s">
        <v>0</v>
      </c>
      <c r="N65" s="198" t="s">
        <v>0</v>
      </c>
      <c r="O65" s="198" t="s">
        <v>0</v>
      </c>
      <c r="P65" s="198" t="s">
        <v>0</v>
      </c>
      <c r="Q65" s="198" t="s">
        <v>0</v>
      </c>
      <c r="R65" s="274">
        <v>1</v>
      </c>
      <c r="S65" s="472" t="s">
        <v>402</v>
      </c>
    </row>
    <row r="66" spans="1:19" customFormat="1" ht="41.25" thickBot="1" x14ac:dyDescent="0.3">
      <c r="A66" s="386" t="s">
        <v>23</v>
      </c>
      <c r="B66" s="387" t="s">
        <v>56</v>
      </c>
      <c r="C66" s="386" t="s">
        <v>228</v>
      </c>
      <c r="D66" s="388"/>
      <c r="E66" s="389"/>
      <c r="F66" s="133" t="s">
        <v>2</v>
      </c>
      <c r="G66" s="133" t="s">
        <v>3</v>
      </c>
      <c r="H66" s="133" t="s">
        <v>4</v>
      </c>
      <c r="I66" s="133" t="s">
        <v>5</v>
      </c>
      <c r="J66" s="133" t="s">
        <v>6</v>
      </c>
      <c r="K66" s="133" t="s">
        <v>7</v>
      </c>
      <c r="L66" s="133" t="s">
        <v>8</v>
      </c>
      <c r="M66" s="133" t="s">
        <v>9</v>
      </c>
      <c r="N66" s="133" t="s">
        <v>10</v>
      </c>
      <c r="O66" s="133" t="s">
        <v>11</v>
      </c>
      <c r="P66" s="133" t="s">
        <v>12</v>
      </c>
      <c r="Q66" s="133" t="s">
        <v>13</v>
      </c>
      <c r="R66" s="134" t="s">
        <v>1</v>
      </c>
      <c r="S66" s="472" t="s">
        <v>403</v>
      </c>
    </row>
    <row r="67" spans="1:19" customFormat="1" ht="41.25" thickBot="1" x14ac:dyDescent="0.3">
      <c r="A67" s="414" t="s">
        <v>250</v>
      </c>
      <c r="B67" s="415" t="s">
        <v>169</v>
      </c>
      <c r="C67" s="290" t="s">
        <v>190</v>
      </c>
      <c r="D67" s="291"/>
      <c r="E67" s="403" t="s">
        <v>239</v>
      </c>
      <c r="F67" s="677" t="s">
        <v>57</v>
      </c>
      <c r="G67" s="677"/>
      <c r="H67" s="677"/>
      <c r="I67" s="677"/>
      <c r="J67" s="677"/>
      <c r="K67" s="677"/>
      <c r="L67" s="677"/>
      <c r="M67" s="677"/>
      <c r="N67" s="677"/>
      <c r="O67" s="677"/>
      <c r="P67" s="677"/>
      <c r="Q67" s="677"/>
      <c r="R67" s="678"/>
      <c r="S67" s="472" t="s">
        <v>403</v>
      </c>
    </row>
    <row r="68" spans="1:19" ht="48" customHeight="1" thickBot="1" x14ac:dyDescent="0.35">
      <c r="A68" s="270" t="s">
        <v>257</v>
      </c>
      <c r="B68" s="384" t="s">
        <v>170</v>
      </c>
      <c r="C68" s="385" t="s">
        <v>191</v>
      </c>
      <c r="D68" s="225" t="s">
        <v>333</v>
      </c>
      <c r="E68" s="364" t="s">
        <v>240</v>
      </c>
      <c r="F68" s="244">
        <v>0</v>
      </c>
      <c r="G68" s="196">
        <v>0</v>
      </c>
      <c r="H68" s="243">
        <v>1</v>
      </c>
      <c r="I68" s="243">
        <v>1</v>
      </c>
      <c r="J68" s="239">
        <v>0</v>
      </c>
      <c r="K68" s="239">
        <v>0</v>
      </c>
      <c r="L68" s="239">
        <v>0</v>
      </c>
      <c r="M68" s="198" t="s">
        <v>0</v>
      </c>
      <c r="N68" s="198" t="s">
        <v>0</v>
      </c>
      <c r="O68" s="198" t="s">
        <v>0</v>
      </c>
      <c r="P68" s="198" t="s">
        <v>0</v>
      </c>
      <c r="Q68" s="198" t="s">
        <v>0</v>
      </c>
      <c r="R68" s="199">
        <v>0.28999999999999998</v>
      </c>
      <c r="S68" s="472" t="s">
        <v>403</v>
      </c>
    </row>
    <row r="69" spans="1:19" customFormat="1" ht="41.25" thickBot="1" x14ac:dyDescent="0.3">
      <c r="A69" s="208" t="s">
        <v>24</v>
      </c>
      <c r="B69" s="358" t="s">
        <v>171</v>
      </c>
      <c r="C69" s="381" t="s">
        <v>192</v>
      </c>
      <c r="D69" s="382"/>
      <c r="E69" s="383" t="s">
        <v>76</v>
      </c>
      <c r="F69" s="696" t="s">
        <v>76</v>
      </c>
      <c r="G69" s="697"/>
      <c r="H69" s="697"/>
      <c r="I69" s="697"/>
      <c r="J69" s="697"/>
      <c r="K69" s="697"/>
      <c r="L69" s="697"/>
      <c r="M69" s="697"/>
      <c r="N69" s="697"/>
      <c r="O69" s="697"/>
      <c r="P69" s="697"/>
      <c r="Q69" s="697"/>
      <c r="R69" s="698"/>
      <c r="S69" s="472" t="s">
        <v>403</v>
      </c>
    </row>
    <row r="70" spans="1:19" customFormat="1" ht="61.5" thickBot="1" x14ac:dyDescent="0.3">
      <c r="A70" s="414" t="s">
        <v>251</v>
      </c>
      <c r="B70" s="415" t="s">
        <v>172</v>
      </c>
      <c r="C70" s="292" t="s">
        <v>193</v>
      </c>
      <c r="D70" s="291"/>
      <c r="E70" s="403" t="s">
        <v>239</v>
      </c>
      <c r="F70" s="699" t="s">
        <v>76</v>
      </c>
      <c r="G70" s="699"/>
      <c r="H70" s="699"/>
      <c r="I70" s="699"/>
      <c r="J70" s="699"/>
      <c r="K70" s="699"/>
      <c r="L70" s="699"/>
      <c r="M70" s="699"/>
      <c r="N70" s="699"/>
      <c r="O70" s="699"/>
      <c r="P70" s="699"/>
      <c r="Q70" s="699"/>
      <c r="R70" s="700"/>
      <c r="S70" s="472" t="s">
        <v>403</v>
      </c>
    </row>
    <row r="71" spans="1:19" customFormat="1" ht="61.5" thickBot="1" x14ac:dyDescent="0.3">
      <c r="A71" s="414" t="s">
        <v>34</v>
      </c>
      <c r="B71" s="415" t="s">
        <v>173</v>
      </c>
      <c r="C71" s="292" t="s">
        <v>194</v>
      </c>
      <c r="D71" s="291"/>
      <c r="E71" s="403" t="s">
        <v>239</v>
      </c>
      <c r="F71" s="243">
        <v>1</v>
      </c>
      <c r="G71" s="196">
        <v>0</v>
      </c>
      <c r="H71" s="196">
        <v>0</v>
      </c>
      <c r="I71" s="252">
        <v>1</v>
      </c>
      <c r="J71" s="239">
        <v>0</v>
      </c>
      <c r="K71" s="239">
        <v>0</v>
      </c>
      <c r="L71" s="239">
        <v>0</v>
      </c>
      <c r="M71" s="198" t="s">
        <v>0</v>
      </c>
      <c r="N71" s="198" t="s">
        <v>0</v>
      </c>
      <c r="O71" s="198" t="s">
        <v>0</v>
      </c>
      <c r="P71" s="198" t="s">
        <v>0</v>
      </c>
      <c r="Q71" s="198" t="s">
        <v>0</v>
      </c>
      <c r="R71" s="199">
        <v>0.28999999999999998</v>
      </c>
      <c r="S71" s="472" t="s">
        <v>403</v>
      </c>
    </row>
    <row r="72" spans="1:19" ht="61.5" thickBot="1" x14ac:dyDescent="0.35">
      <c r="A72" s="270" t="s">
        <v>247</v>
      </c>
      <c r="B72" s="384" t="s">
        <v>174</v>
      </c>
      <c r="C72" s="385" t="s">
        <v>195</v>
      </c>
      <c r="D72" s="225"/>
      <c r="E72" s="364" t="s">
        <v>240</v>
      </c>
      <c r="F72" s="244">
        <v>0</v>
      </c>
      <c r="G72" s="196">
        <v>0</v>
      </c>
      <c r="H72" s="196">
        <v>0</v>
      </c>
      <c r="I72" s="196">
        <v>0</v>
      </c>
      <c r="J72" s="239">
        <v>0</v>
      </c>
      <c r="K72" s="239">
        <v>0</v>
      </c>
      <c r="L72" s="239">
        <v>0</v>
      </c>
      <c r="M72" s="198" t="s">
        <v>0</v>
      </c>
      <c r="N72" s="198" t="s">
        <v>0</v>
      </c>
      <c r="O72" s="198" t="s">
        <v>0</v>
      </c>
      <c r="P72" s="198" t="s">
        <v>0</v>
      </c>
      <c r="Q72" s="198" t="s">
        <v>0</v>
      </c>
      <c r="R72" s="199">
        <v>0</v>
      </c>
      <c r="S72" s="472" t="s">
        <v>403</v>
      </c>
    </row>
    <row r="73" spans="1:19" customFormat="1" ht="41.25" thickBot="1" x14ac:dyDescent="0.3">
      <c r="A73" s="200" t="s">
        <v>251</v>
      </c>
      <c r="B73" s="201" t="s">
        <v>175</v>
      </c>
      <c r="C73" s="295" t="s">
        <v>196</v>
      </c>
      <c r="D73" s="296"/>
      <c r="E73" s="304" t="s">
        <v>76</v>
      </c>
      <c r="F73" s="703" t="s">
        <v>241</v>
      </c>
      <c r="G73" s="704"/>
      <c r="H73" s="704"/>
      <c r="I73" s="704"/>
      <c r="J73" s="704"/>
      <c r="K73" s="704"/>
      <c r="L73" s="704"/>
      <c r="M73" s="704"/>
      <c r="N73" s="704"/>
      <c r="O73" s="704"/>
      <c r="P73" s="704"/>
      <c r="Q73" s="704"/>
      <c r="R73" s="705"/>
      <c r="S73" s="472" t="s">
        <v>403</v>
      </c>
    </row>
    <row r="74" spans="1:19" ht="61.5" thickBot="1" x14ac:dyDescent="0.35">
      <c r="A74" s="200" t="s">
        <v>257</v>
      </c>
      <c r="B74" s="201" t="s">
        <v>176</v>
      </c>
      <c r="C74" s="195" t="s">
        <v>197</v>
      </c>
      <c r="D74" s="202" t="s">
        <v>338</v>
      </c>
      <c r="E74" s="216" t="s">
        <v>240</v>
      </c>
      <c r="F74" s="244">
        <v>0</v>
      </c>
      <c r="G74" s="196">
        <v>0</v>
      </c>
      <c r="H74" s="196">
        <v>0</v>
      </c>
      <c r="I74" s="196">
        <v>0</v>
      </c>
      <c r="J74" s="239">
        <v>0</v>
      </c>
      <c r="K74" s="239">
        <v>0</v>
      </c>
      <c r="L74" s="239">
        <v>0</v>
      </c>
      <c r="M74" s="198" t="s">
        <v>0</v>
      </c>
      <c r="N74" s="198" t="s">
        <v>0</v>
      </c>
      <c r="O74" s="198" t="s">
        <v>0</v>
      </c>
      <c r="P74" s="198" t="s">
        <v>0</v>
      </c>
      <c r="Q74" s="198" t="s">
        <v>0</v>
      </c>
      <c r="R74" s="199">
        <v>0</v>
      </c>
      <c r="S74" s="472" t="s">
        <v>403</v>
      </c>
    </row>
    <row r="75" spans="1:19" customFormat="1" ht="41.25" thickBot="1" x14ac:dyDescent="0.3">
      <c r="A75" s="200" t="s">
        <v>34</v>
      </c>
      <c r="B75" s="201" t="s">
        <v>177</v>
      </c>
      <c r="C75" s="295" t="s">
        <v>113</v>
      </c>
      <c r="D75" s="296"/>
      <c r="E75" s="297" t="s">
        <v>76</v>
      </c>
      <c r="F75" s="697" t="s">
        <v>76</v>
      </c>
      <c r="G75" s="697"/>
      <c r="H75" s="697"/>
      <c r="I75" s="697"/>
      <c r="J75" s="697"/>
      <c r="K75" s="697"/>
      <c r="L75" s="697"/>
      <c r="M75" s="697"/>
      <c r="N75" s="697"/>
      <c r="O75" s="697"/>
      <c r="P75" s="697"/>
      <c r="Q75" s="697"/>
      <c r="R75" s="698"/>
      <c r="S75" s="472" t="s">
        <v>403</v>
      </c>
    </row>
    <row r="76" spans="1:19" ht="61.5" thickBot="1" x14ac:dyDescent="0.35">
      <c r="A76" s="208" t="s">
        <v>34</v>
      </c>
      <c r="B76" s="358" t="s">
        <v>178</v>
      </c>
      <c r="C76" s="376" t="s">
        <v>198</v>
      </c>
      <c r="D76" s="340"/>
      <c r="E76" s="375" t="s">
        <v>240</v>
      </c>
      <c r="F76" s="196">
        <v>0</v>
      </c>
      <c r="G76" s="196">
        <v>0</v>
      </c>
      <c r="H76" s="196">
        <v>0</v>
      </c>
      <c r="I76" s="196">
        <v>0</v>
      </c>
      <c r="J76" s="239">
        <v>0</v>
      </c>
      <c r="K76" s="239">
        <v>0</v>
      </c>
      <c r="L76" s="239">
        <v>0</v>
      </c>
      <c r="M76" s="198" t="s">
        <v>0</v>
      </c>
      <c r="N76" s="198" t="s">
        <v>0</v>
      </c>
      <c r="O76" s="198" t="s">
        <v>0</v>
      </c>
      <c r="P76" s="198" t="s">
        <v>0</v>
      </c>
      <c r="Q76" s="198" t="s">
        <v>0</v>
      </c>
      <c r="R76" s="199">
        <v>0</v>
      </c>
      <c r="S76" s="472" t="s">
        <v>403</v>
      </c>
    </row>
    <row r="77" spans="1:19" customFormat="1" ht="41.25" thickBot="1" x14ac:dyDescent="0.3">
      <c r="A77" s="414" t="s">
        <v>104</v>
      </c>
      <c r="B77" s="415" t="s">
        <v>179</v>
      </c>
      <c r="C77" s="292" t="s">
        <v>199</v>
      </c>
      <c r="D77" s="291"/>
      <c r="E77" s="403" t="s">
        <v>239</v>
      </c>
      <c r="F77" s="701" t="s">
        <v>76</v>
      </c>
      <c r="G77" s="701"/>
      <c r="H77" s="701"/>
      <c r="I77" s="701"/>
      <c r="J77" s="701"/>
      <c r="K77" s="701"/>
      <c r="L77" s="701"/>
      <c r="M77" s="701"/>
      <c r="N77" s="701"/>
      <c r="O77" s="701"/>
      <c r="P77" s="701"/>
      <c r="Q77" s="701"/>
      <c r="R77" s="702"/>
      <c r="S77" s="472" t="s">
        <v>403</v>
      </c>
    </row>
    <row r="78" spans="1:19" customFormat="1" ht="81.75" thickBot="1" x14ac:dyDescent="0.3">
      <c r="A78" s="414" t="s">
        <v>245</v>
      </c>
      <c r="B78" s="415" t="s">
        <v>180</v>
      </c>
      <c r="C78" s="292" t="s">
        <v>200</v>
      </c>
      <c r="D78" s="291"/>
      <c r="E78" s="403" t="s">
        <v>239</v>
      </c>
      <c r="F78" s="243">
        <v>1</v>
      </c>
      <c r="G78" s="196">
        <v>0</v>
      </c>
      <c r="H78" s="243">
        <v>1</v>
      </c>
      <c r="I78" s="243">
        <v>1</v>
      </c>
      <c r="J78" s="239">
        <v>0</v>
      </c>
      <c r="K78" s="239">
        <v>0</v>
      </c>
      <c r="L78" s="239">
        <v>0</v>
      </c>
      <c r="M78" s="198" t="s">
        <v>0</v>
      </c>
      <c r="N78" s="198" t="s">
        <v>0</v>
      </c>
      <c r="O78" s="198" t="s">
        <v>0</v>
      </c>
      <c r="P78" s="198" t="s">
        <v>0</v>
      </c>
      <c r="Q78" s="198" t="s">
        <v>0</v>
      </c>
      <c r="R78" s="199">
        <v>0.43</v>
      </c>
      <c r="S78" s="472" t="s">
        <v>403</v>
      </c>
    </row>
    <row r="79" spans="1:19" ht="61.5" thickBot="1" x14ac:dyDescent="0.35">
      <c r="A79" s="240" t="s">
        <v>249</v>
      </c>
      <c r="B79" s="241" t="s">
        <v>181</v>
      </c>
      <c r="C79" s="266" t="s">
        <v>201</v>
      </c>
      <c r="D79" s="224" t="s">
        <v>294</v>
      </c>
      <c r="E79" s="207" t="s">
        <v>240</v>
      </c>
      <c r="F79" s="255">
        <v>1</v>
      </c>
      <c r="G79" s="243">
        <v>1</v>
      </c>
      <c r="H79" s="196">
        <v>0</v>
      </c>
      <c r="I79" s="196">
        <v>0</v>
      </c>
      <c r="J79" s="239">
        <v>0</v>
      </c>
      <c r="K79" s="197">
        <v>1</v>
      </c>
      <c r="L79" s="197">
        <v>1</v>
      </c>
      <c r="M79" s="198" t="s">
        <v>0</v>
      </c>
      <c r="N79" s="198" t="s">
        <v>0</v>
      </c>
      <c r="O79" s="198" t="s">
        <v>0</v>
      </c>
      <c r="P79" s="198" t="s">
        <v>0</v>
      </c>
      <c r="Q79" s="198" t="s">
        <v>0</v>
      </c>
      <c r="R79" s="280">
        <v>0.56999999999999995</v>
      </c>
      <c r="S79" s="472" t="s">
        <v>403</v>
      </c>
    </row>
    <row r="80" spans="1:19" customFormat="1" ht="61.5" thickBot="1" x14ac:dyDescent="0.3">
      <c r="A80" s="416" t="s">
        <v>33</v>
      </c>
      <c r="B80" s="417" t="s">
        <v>182</v>
      </c>
      <c r="C80" s="405" t="s">
        <v>202</v>
      </c>
      <c r="D80" s="356"/>
      <c r="E80" s="406" t="s">
        <v>239</v>
      </c>
      <c r="F80" s="153">
        <v>1</v>
      </c>
      <c r="G80" s="152">
        <v>0</v>
      </c>
      <c r="H80" s="152">
        <v>0</v>
      </c>
      <c r="I80" s="153">
        <v>1</v>
      </c>
      <c r="J80" s="247">
        <v>1</v>
      </c>
      <c r="K80" s="247">
        <v>1</v>
      </c>
      <c r="L80" s="152">
        <v>0</v>
      </c>
      <c r="M80" s="248" t="s">
        <v>0</v>
      </c>
      <c r="N80" s="248" t="s">
        <v>0</v>
      </c>
      <c r="O80" s="248" t="s">
        <v>0</v>
      </c>
      <c r="P80" s="248" t="s">
        <v>0</v>
      </c>
      <c r="Q80" s="248" t="s">
        <v>0</v>
      </c>
      <c r="R80" s="155">
        <v>0.6</v>
      </c>
      <c r="S80" s="472" t="s">
        <v>403</v>
      </c>
    </row>
    <row r="81" spans="1:19" customFormat="1" ht="61.5" thickBot="1" x14ac:dyDescent="0.3">
      <c r="A81" s="414" t="s">
        <v>33</v>
      </c>
      <c r="B81" s="415" t="s">
        <v>183</v>
      </c>
      <c r="C81" s="292" t="s">
        <v>203</v>
      </c>
      <c r="D81" s="291"/>
      <c r="E81" s="403" t="s">
        <v>239</v>
      </c>
      <c r="F81" s="243">
        <v>1</v>
      </c>
      <c r="G81" s="196">
        <v>0</v>
      </c>
      <c r="H81" s="196">
        <v>0</v>
      </c>
      <c r="I81" s="243">
        <v>1</v>
      </c>
      <c r="J81" s="197">
        <v>1</v>
      </c>
      <c r="K81" s="197">
        <v>1</v>
      </c>
      <c r="L81" s="152">
        <v>0</v>
      </c>
      <c r="M81" s="198" t="s">
        <v>0</v>
      </c>
      <c r="N81" s="198" t="s">
        <v>0</v>
      </c>
      <c r="O81" s="198" t="s">
        <v>0</v>
      </c>
      <c r="P81" s="198" t="s">
        <v>0</v>
      </c>
      <c r="Q81" s="198" t="s">
        <v>0</v>
      </c>
      <c r="R81" s="199">
        <v>0.6</v>
      </c>
      <c r="S81" s="472" t="s">
        <v>403</v>
      </c>
    </row>
    <row r="82" spans="1:19" customFormat="1" ht="41.25" thickBot="1" x14ac:dyDescent="0.3">
      <c r="A82" s="287" t="s">
        <v>247</v>
      </c>
      <c r="B82" s="420" t="s">
        <v>184</v>
      </c>
      <c r="C82" s="293" t="s">
        <v>242</v>
      </c>
      <c r="D82" s="289"/>
      <c r="E82" s="408" t="s">
        <v>239</v>
      </c>
      <c r="F82" s="252">
        <v>1</v>
      </c>
      <c r="G82" s="264">
        <v>1</v>
      </c>
      <c r="H82" s="264">
        <v>1</v>
      </c>
      <c r="I82" s="264">
        <v>1</v>
      </c>
      <c r="J82" s="239">
        <v>0</v>
      </c>
      <c r="K82" s="239">
        <v>0</v>
      </c>
      <c r="L82" s="152">
        <v>0</v>
      </c>
      <c r="M82" s="198" t="s">
        <v>0</v>
      </c>
      <c r="N82" s="198" t="s">
        <v>0</v>
      </c>
      <c r="O82" s="198" t="s">
        <v>0</v>
      </c>
      <c r="P82" s="198" t="s">
        <v>0</v>
      </c>
      <c r="Q82" s="198" t="s">
        <v>0</v>
      </c>
      <c r="R82" s="265">
        <v>0.8</v>
      </c>
      <c r="S82" s="472" t="s">
        <v>403</v>
      </c>
    </row>
    <row r="83" spans="1:19" ht="61.5" thickBot="1" x14ac:dyDescent="0.35">
      <c r="A83" s="200" t="s">
        <v>33</v>
      </c>
      <c r="B83" s="201" t="s">
        <v>185</v>
      </c>
      <c r="C83" s="195" t="s">
        <v>205</v>
      </c>
      <c r="D83" s="202"/>
      <c r="E83" s="461" t="s">
        <v>240</v>
      </c>
      <c r="F83" s="244">
        <v>0</v>
      </c>
      <c r="G83" s="196">
        <v>0</v>
      </c>
      <c r="H83" s="196">
        <v>0</v>
      </c>
      <c r="I83" s="196">
        <v>0</v>
      </c>
      <c r="J83" s="239">
        <v>0</v>
      </c>
      <c r="K83" s="239">
        <v>0</v>
      </c>
      <c r="L83" s="152">
        <v>0</v>
      </c>
      <c r="M83" s="198" t="s">
        <v>0</v>
      </c>
      <c r="N83" s="198" t="s">
        <v>0</v>
      </c>
      <c r="O83" s="198" t="s">
        <v>0</v>
      </c>
      <c r="P83" s="198" t="s">
        <v>0</v>
      </c>
      <c r="Q83" s="198" t="s">
        <v>0</v>
      </c>
      <c r="R83" s="199">
        <v>0</v>
      </c>
      <c r="S83" s="472" t="s">
        <v>403</v>
      </c>
    </row>
    <row r="84" spans="1:19" customFormat="1" ht="81.75" thickBot="1" x14ac:dyDescent="0.3">
      <c r="A84" s="270" t="s">
        <v>245</v>
      </c>
      <c r="B84" s="384" t="s">
        <v>186</v>
      </c>
      <c r="C84" s="455" t="s">
        <v>206</v>
      </c>
      <c r="D84" s="456"/>
      <c r="E84" s="457" t="s">
        <v>76</v>
      </c>
      <c r="F84" s="703" t="s">
        <v>76</v>
      </c>
      <c r="G84" s="704"/>
      <c r="H84" s="704"/>
      <c r="I84" s="704"/>
      <c r="J84" s="704"/>
      <c r="K84" s="704"/>
      <c r="L84" s="704"/>
      <c r="M84" s="704"/>
      <c r="N84" s="704"/>
      <c r="O84" s="704"/>
      <c r="P84" s="704"/>
      <c r="Q84" s="704"/>
      <c r="R84" s="705"/>
      <c r="S84" s="472" t="s">
        <v>403</v>
      </c>
    </row>
    <row r="85" spans="1:19" customFormat="1" ht="41.25" thickBot="1" x14ac:dyDescent="0.3">
      <c r="A85" s="377" t="s">
        <v>23</v>
      </c>
      <c r="B85" s="141" t="s">
        <v>56</v>
      </c>
      <c r="C85" s="377" t="s">
        <v>229</v>
      </c>
      <c r="D85" s="378"/>
      <c r="E85" s="379"/>
      <c r="F85" s="133" t="s">
        <v>2</v>
      </c>
      <c r="G85" s="133" t="s">
        <v>3</v>
      </c>
      <c r="H85" s="133" t="s">
        <v>4</v>
      </c>
      <c r="I85" s="133" t="s">
        <v>5</v>
      </c>
      <c r="J85" s="133" t="s">
        <v>6</v>
      </c>
      <c r="K85" s="133" t="s">
        <v>7</v>
      </c>
      <c r="L85" s="133" t="s">
        <v>8</v>
      </c>
      <c r="M85" s="133" t="s">
        <v>9</v>
      </c>
      <c r="N85" s="133" t="s">
        <v>10</v>
      </c>
      <c r="O85" s="133" t="s">
        <v>11</v>
      </c>
      <c r="P85" s="133" t="s">
        <v>12</v>
      </c>
      <c r="Q85" s="133" t="s">
        <v>13</v>
      </c>
      <c r="R85" s="134" t="s">
        <v>1</v>
      </c>
      <c r="S85" s="472" t="s">
        <v>404</v>
      </c>
    </row>
    <row r="86" spans="1:19" customFormat="1" ht="61.5" thickBot="1" x14ac:dyDescent="0.3">
      <c r="A86" s="414" t="s">
        <v>246</v>
      </c>
      <c r="B86" s="415" t="s">
        <v>217</v>
      </c>
      <c r="C86" s="292" t="s">
        <v>207</v>
      </c>
      <c r="D86" s="291"/>
      <c r="E86" s="403" t="s">
        <v>57</v>
      </c>
      <c r="F86" s="161">
        <v>0</v>
      </c>
      <c r="G86" s="81">
        <v>0</v>
      </c>
      <c r="H86" s="81">
        <v>0</v>
      </c>
      <c r="I86" s="81">
        <v>0</v>
      </c>
      <c r="J86" s="14">
        <v>1</v>
      </c>
      <c r="K86" s="14">
        <v>1</v>
      </c>
      <c r="L86" s="15" t="s">
        <v>0</v>
      </c>
      <c r="M86" s="15" t="s">
        <v>0</v>
      </c>
      <c r="N86" s="15" t="s">
        <v>0</v>
      </c>
      <c r="O86" s="15" t="s">
        <v>0</v>
      </c>
      <c r="P86" s="15" t="s">
        <v>0</v>
      </c>
      <c r="Q86" s="15" t="s">
        <v>0</v>
      </c>
      <c r="R86" s="321">
        <v>0.2</v>
      </c>
      <c r="S86" s="472" t="s">
        <v>404</v>
      </c>
    </row>
    <row r="87" spans="1:19" customFormat="1" ht="33.75" customHeight="1" thickBot="1" x14ac:dyDescent="0.3">
      <c r="A87" s="240" t="s">
        <v>215</v>
      </c>
      <c r="B87" s="241" t="s">
        <v>218</v>
      </c>
      <c r="C87" s="390" t="s">
        <v>208</v>
      </c>
      <c r="D87" s="306"/>
      <c r="E87" s="357" t="s">
        <v>76</v>
      </c>
      <c r="F87" s="39">
        <v>0</v>
      </c>
      <c r="G87" s="39">
        <v>0</v>
      </c>
      <c r="H87" s="39">
        <v>0</v>
      </c>
      <c r="I87" s="39">
        <v>0</v>
      </c>
      <c r="J87" s="709" t="s">
        <v>76</v>
      </c>
      <c r="K87" s="710"/>
      <c r="L87" s="710"/>
      <c r="M87" s="710"/>
      <c r="N87" s="710"/>
      <c r="O87" s="710"/>
      <c r="P87" s="710"/>
      <c r="Q87" s="710"/>
      <c r="R87" s="711"/>
      <c r="S87" s="472" t="s">
        <v>404</v>
      </c>
    </row>
    <row r="88" spans="1:19" customFormat="1" ht="41.25" thickBot="1" x14ac:dyDescent="0.3">
      <c r="A88" s="414" t="s">
        <v>251</v>
      </c>
      <c r="B88" s="415" t="s">
        <v>219</v>
      </c>
      <c r="C88" s="292" t="s">
        <v>209</v>
      </c>
      <c r="D88" s="291"/>
      <c r="E88" s="403" t="s">
        <v>239</v>
      </c>
      <c r="F88" s="164">
        <v>1</v>
      </c>
      <c r="G88" s="39">
        <v>0</v>
      </c>
      <c r="H88" s="39">
        <v>0</v>
      </c>
      <c r="I88" s="39">
        <v>0</v>
      </c>
      <c r="J88" s="150">
        <v>1</v>
      </c>
      <c r="K88" s="150">
        <v>1</v>
      </c>
      <c r="L88" s="150">
        <v>1</v>
      </c>
      <c r="M88" s="22" t="s">
        <v>0</v>
      </c>
      <c r="N88" s="22" t="s">
        <v>0</v>
      </c>
      <c r="O88" s="22" t="s">
        <v>0</v>
      </c>
      <c r="P88" s="22" t="s">
        <v>0</v>
      </c>
      <c r="Q88" s="22" t="s">
        <v>0</v>
      </c>
      <c r="R88" s="307">
        <v>0.56999999999999995</v>
      </c>
      <c r="S88" s="472" t="s">
        <v>404</v>
      </c>
    </row>
    <row r="89" spans="1:19" ht="61.5" thickBot="1" x14ac:dyDescent="0.35">
      <c r="A89" s="240" t="s">
        <v>257</v>
      </c>
      <c r="B89" s="241" t="s">
        <v>220</v>
      </c>
      <c r="C89" s="266" t="s">
        <v>210</v>
      </c>
      <c r="D89" s="224"/>
      <c r="E89" s="214" t="s">
        <v>240</v>
      </c>
      <c r="F89" s="164">
        <v>1</v>
      </c>
      <c r="G89" s="39">
        <v>0</v>
      </c>
      <c r="H89" s="39">
        <v>0</v>
      </c>
      <c r="I89" s="39">
        <v>0</v>
      </c>
      <c r="J89" s="21">
        <v>0</v>
      </c>
      <c r="K89" s="21">
        <v>0</v>
      </c>
      <c r="L89" s="21">
        <v>0</v>
      </c>
      <c r="M89" s="22" t="s">
        <v>0</v>
      </c>
      <c r="N89" s="22" t="s">
        <v>0</v>
      </c>
      <c r="O89" s="22" t="s">
        <v>0</v>
      </c>
      <c r="P89" s="22" t="s">
        <v>0</v>
      </c>
      <c r="Q89" s="22" t="s">
        <v>0</v>
      </c>
      <c r="R89" s="84">
        <v>0.14000000000000001</v>
      </c>
      <c r="S89" s="472" t="s">
        <v>404</v>
      </c>
    </row>
    <row r="90" spans="1:19" customFormat="1" ht="81.75" thickBot="1" x14ac:dyDescent="0.3">
      <c r="A90" s="410" t="s">
        <v>322</v>
      </c>
      <c r="B90" s="422" t="s">
        <v>221</v>
      </c>
      <c r="C90" s="393" t="s">
        <v>211</v>
      </c>
      <c r="D90" s="356"/>
      <c r="E90" s="406" t="s">
        <v>239</v>
      </c>
      <c r="F90" s="206">
        <v>1</v>
      </c>
      <c r="G90" s="230">
        <v>1</v>
      </c>
      <c r="H90" s="230">
        <v>1</v>
      </c>
      <c r="I90" s="230">
        <v>1</v>
      </c>
      <c r="J90" s="154">
        <v>1</v>
      </c>
      <c r="K90" s="170">
        <v>0</v>
      </c>
      <c r="L90" s="118" t="s">
        <v>0</v>
      </c>
      <c r="M90" s="118" t="s">
        <v>0</v>
      </c>
      <c r="N90" s="118" t="s">
        <v>0</v>
      </c>
      <c r="O90" s="118" t="s">
        <v>0</v>
      </c>
      <c r="P90" s="118" t="s">
        <v>0</v>
      </c>
      <c r="Q90" s="118" t="s">
        <v>0</v>
      </c>
      <c r="R90" s="231">
        <v>0.83</v>
      </c>
      <c r="S90" s="472" t="s">
        <v>404</v>
      </c>
    </row>
    <row r="91" spans="1:19" customFormat="1" ht="41.25" thickBot="1" x14ac:dyDescent="0.3">
      <c r="A91" s="423" t="s">
        <v>256</v>
      </c>
      <c r="B91" s="366" t="s">
        <v>222</v>
      </c>
      <c r="C91" s="404" t="s">
        <v>212</v>
      </c>
      <c r="D91" s="291" t="s">
        <v>292</v>
      </c>
      <c r="E91" s="403" t="s">
        <v>239</v>
      </c>
      <c r="F91" s="372">
        <v>0</v>
      </c>
      <c r="G91" s="264">
        <v>1</v>
      </c>
      <c r="H91" s="264">
        <v>1</v>
      </c>
      <c r="I91" s="264">
        <v>1</v>
      </c>
      <c r="J91" s="197">
        <v>1</v>
      </c>
      <c r="K91" s="197">
        <v>1</v>
      </c>
      <c r="L91" s="197">
        <v>1</v>
      </c>
      <c r="M91" s="316">
        <v>1</v>
      </c>
      <c r="N91" s="198" t="s">
        <v>0</v>
      </c>
      <c r="O91" s="198" t="s">
        <v>0</v>
      </c>
      <c r="P91" s="198" t="s">
        <v>0</v>
      </c>
      <c r="Q91" s="198" t="s">
        <v>0</v>
      </c>
      <c r="R91" s="265">
        <v>0.86</v>
      </c>
      <c r="S91" s="472" t="s">
        <v>404</v>
      </c>
    </row>
    <row r="92" spans="1:19" customFormat="1" ht="61.5" thickBot="1" x14ac:dyDescent="0.3">
      <c r="A92" s="412" t="s">
        <v>246</v>
      </c>
      <c r="B92" s="413" t="s">
        <v>223</v>
      </c>
      <c r="C92" s="397" t="s">
        <v>284</v>
      </c>
      <c r="D92" s="401"/>
      <c r="E92" s="402" t="s">
        <v>239</v>
      </c>
      <c r="F92" s="258">
        <v>0</v>
      </c>
      <c r="G92" s="175">
        <v>1</v>
      </c>
      <c r="H92" s="174">
        <v>0</v>
      </c>
      <c r="I92" s="175">
        <v>1</v>
      </c>
      <c r="J92" s="175">
        <v>1</v>
      </c>
      <c r="K92" s="232">
        <v>0</v>
      </c>
      <c r="L92" s="140" t="s">
        <v>0</v>
      </c>
      <c r="M92" s="140" t="s">
        <v>0</v>
      </c>
      <c r="N92" s="140" t="s">
        <v>0</v>
      </c>
      <c r="O92" s="140" t="s">
        <v>0</v>
      </c>
      <c r="P92" s="140" t="s">
        <v>0</v>
      </c>
      <c r="Q92" s="140" t="s">
        <v>0</v>
      </c>
      <c r="R92" s="176">
        <v>0.6</v>
      </c>
      <c r="S92" s="472" t="s">
        <v>404</v>
      </c>
    </row>
    <row r="93" spans="1:19" ht="61.5" thickBot="1" x14ac:dyDescent="0.35">
      <c r="A93" s="240" t="s">
        <v>250</v>
      </c>
      <c r="B93" s="241" t="s">
        <v>224</v>
      </c>
      <c r="C93" s="391" t="s">
        <v>214</v>
      </c>
      <c r="D93" s="226"/>
      <c r="E93" s="218" t="s">
        <v>240</v>
      </c>
      <c r="F93" s="259">
        <v>0</v>
      </c>
      <c r="G93" s="230">
        <v>1</v>
      </c>
      <c r="H93" s="260">
        <v>0</v>
      </c>
      <c r="I93" s="178">
        <v>0</v>
      </c>
      <c r="J93" s="178">
        <v>0</v>
      </c>
      <c r="K93" s="170">
        <v>0</v>
      </c>
      <c r="L93" s="118" t="s">
        <v>0</v>
      </c>
      <c r="M93" s="118" t="s">
        <v>0</v>
      </c>
      <c r="N93" s="118" t="s">
        <v>0</v>
      </c>
      <c r="O93" s="118" t="s">
        <v>0</v>
      </c>
      <c r="P93" s="118" t="s">
        <v>0</v>
      </c>
      <c r="Q93" s="118" t="s">
        <v>0</v>
      </c>
      <c r="R93" s="171">
        <v>0.25</v>
      </c>
      <c r="S93" s="472" t="s">
        <v>404</v>
      </c>
    </row>
    <row r="94" spans="1:19" ht="41.25" thickBot="1" x14ac:dyDescent="0.35">
      <c r="A94" s="200" t="s">
        <v>246</v>
      </c>
      <c r="B94" s="209" t="s">
        <v>287</v>
      </c>
      <c r="C94" s="212" t="s">
        <v>286</v>
      </c>
      <c r="D94" s="228" t="s">
        <v>290</v>
      </c>
      <c r="E94" s="211"/>
      <c r="F94" s="210"/>
      <c r="G94" s="210"/>
      <c r="H94" s="210"/>
      <c r="I94" s="210"/>
      <c r="J94" s="210"/>
      <c r="K94" s="210"/>
      <c r="L94" s="210"/>
      <c r="M94" s="210"/>
      <c r="N94" s="210"/>
      <c r="O94" s="210"/>
      <c r="P94" s="210"/>
      <c r="Q94" s="210"/>
      <c r="R94" s="211"/>
      <c r="S94" s="474"/>
    </row>
    <row r="98" spans="12:12" x14ac:dyDescent="0.3">
      <c r="L98" s="245"/>
    </row>
  </sheetData>
  <autoFilter ref="A1:S94" xr:uid="{00000000-0001-0000-0D00-000000000000}"/>
  <mergeCells count="22">
    <mergeCell ref="L56:Q56"/>
    <mergeCell ref="L58:Q58"/>
    <mergeCell ref="J87:R87"/>
    <mergeCell ref="J52:Q52"/>
    <mergeCell ref="J4:Q4"/>
    <mergeCell ref="J12:Q12"/>
    <mergeCell ref="F14:R14"/>
    <mergeCell ref="J19:Q19"/>
    <mergeCell ref="J29:Q29"/>
    <mergeCell ref="J31:Q31"/>
    <mergeCell ref="F41:R41"/>
    <mergeCell ref="F33:I33"/>
    <mergeCell ref="F44:R44"/>
    <mergeCell ref="K8:Q8"/>
    <mergeCell ref="L43:Q43"/>
    <mergeCell ref="F84:R84"/>
    <mergeCell ref="F67:R67"/>
    <mergeCell ref="F69:R69"/>
    <mergeCell ref="F70:R70"/>
    <mergeCell ref="F75:R75"/>
    <mergeCell ref="F77:R77"/>
    <mergeCell ref="F73:R73"/>
  </mergeCells>
  <phoneticPr fontId="27" type="noConversion"/>
  <pageMargins left="0.25" right="0.25" top="0.75" bottom="0.75" header="0.3" footer="0.3"/>
  <pageSetup paperSize="9" scale="60"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D256"/>
  <sheetViews>
    <sheetView zoomScale="41" zoomScaleNormal="80" workbookViewId="0">
      <selection activeCell="C178" sqref="C178"/>
    </sheetView>
  </sheetViews>
  <sheetFormatPr defaultRowHeight="15" x14ac:dyDescent="0.25"/>
  <cols>
    <col min="1" max="1" width="29" bestFit="1" customWidth="1"/>
    <col min="2" max="2" width="31.7109375" customWidth="1"/>
    <col min="3" max="3" width="121.42578125" customWidth="1"/>
    <col min="4" max="4" width="16.5703125" customWidth="1"/>
    <col min="5" max="5" width="33.28515625" style="367" customWidth="1"/>
    <col min="6" max="8" width="10.28515625" customWidth="1"/>
    <col min="9" max="10" width="11" bestFit="1" customWidth="1"/>
    <col min="11" max="14" width="10" bestFit="1" customWidth="1"/>
    <col min="15" max="15" width="9.85546875" customWidth="1"/>
    <col min="17" max="17" width="29.28515625" bestFit="1" customWidth="1"/>
    <col min="18" max="18" width="15.85546875" customWidth="1"/>
    <col min="19" max="19" width="17.28515625" customWidth="1"/>
    <col min="20" max="20" width="26" customWidth="1"/>
    <col min="21" max="22" width="26" style="505" customWidth="1"/>
    <col min="23" max="23" width="34.140625" style="541" customWidth="1"/>
    <col min="24" max="24" width="26" style="541" customWidth="1"/>
    <col min="29" max="29" width="33.42578125" customWidth="1"/>
    <col min="30" max="30" width="26.5703125" bestFit="1" customWidth="1"/>
  </cols>
  <sheetData>
    <row r="1" spans="1:30" ht="41.25" thickBot="1" x14ac:dyDescent="0.55000000000000004">
      <c r="A1" s="130" t="s">
        <v>23</v>
      </c>
      <c r="B1" s="131" t="s">
        <v>56</v>
      </c>
      <c r="C1" s="392" t="s">
        <v>409</v>
      </c>
      <c r="D1" s="227" t="s">
        <v>285</v>
      </c>
      <c r="E1" s="227" t="s">
        <v>238</v>
      </c>
      <c r="F1" s="133" t="s">
        <v>2</v>
      </c>
      <c r="G1" s="133"/>
      <c r="H1" s="133"/>
      <c r="I1" s="133" t="s">
        <v>3</v>
      </c>
      <c r="J1" s="133" t="s">
        <v>4</v>
      </c>
      <c r="K1" s="133" t="s">
        <v>5</v>
      </c>
      <c r="L1" s="133" t="s">
        <v>6</v>
      </c>
      <c r="M1" s="133" t="s">
        <v>7</v>
      </c>
      <c r="N1" s="133" t="s">
        <v>8</v>
      </c>
      <c r="O1" s="133" t="s">
        <v>9</v>
      </c>
      <c r="P1" s="133" t="s">
        <v>10</v>
      </c>
      <c r="Q1" s="133" t="s">
        <v>11</v>
      </c>
      <c r="R1" s="133" t="s">
        <v>12</v>
      </c>
      <c r="S1" s="133" t="s">
        <v>13</v>
      </c>
      <c r="T1" s="133" t="s">
        <v>1</v>
      </c>
      <c r="U1" s="523" t="s">
        <v>296</v>
      </c>
      <c r="V1" s="523" t="s">
        <v>408</v>
      </c>
      <c r="W1" s="524" t="s">
        <v>298</v>
      </c>
      <c r="X1" s="524" t="s">
        <v>299</v>
      </c>
      <c r="AC1" s="724" t="s">
        <v>377</v>
      </c>
      <c r="AD1" s="725"/>
    </row>
    <row r="2" spans="1:30" ht="61.9" customHeight="1" thickBot="1" x14ac:dyDescent="0.3">
      <c r="A2" s="200" t="s">
        <v>26</v>
      </c>
      <c r="B2" s="212" t="s">
        <v>295</v>
      </c>
      <c r="C2" s="207" t="s">
        <v>415</v>
      </c>
      <c r="D2" s="224" t="s">
        <v>326</v>
      </c>
      <c r="E2" s="207" t="s">
        <v>240</v>
      </c>
      <c r="F2" s="313">
        <v>0.63</v>
      </c>
      <c r="G2" s="544"/>
      <c r="H2" s="544"/>
      <c r="I2" s="247">
        <v>0.76</v>
      </c>
      <c r="J2" s="247">
        <v>0.8</v>
      </c>
      <c r="K2" s="247">
        <v>0.9</v>
      </c>
      <c r="L2" s="247">
        <v>0.95</v>
      </c>
      <c r="M2" s="247">
        <v>1</v>
      </c>
      <c r="N2" s="21">
        <v>0</v>
      </c>
      <c r="O2" s="247">
        <v>1</v>
      </c>
      <c r="P2" s="21">
        <v>0</v>
      </c>
      <c r="Q2" s="247">
        <v>1</v>
      </c>
      <c r="R2" s="248" t="s">
        <v>0</v>
      </c>
      <c r="S2" s="248" t="s">
        <v>0</v>
      </c>
      <c r="T2" s="506">
        <v>0.7</v>
      </c>
      <c r="U2" s="308" t="s">
        <v>350</v>
      </c>
      <c r="V2" s="308" t="s">
        <v>351</v>
      </c>
      <c r="W2" s="525">
        <v>29969.66</v>
      </c>
      <c r="X2" s="525">
        <v>12100</v>
      </c>
      <c r="AC2" s="425" t="s">
        <v>298</v>
      </c>
      <c r="AD2" s="426" t="e">
        <f>SUM(#REF!,#REF!,#REF!,#REF!,#REF!,#REF!,Q9,Q13,Q17,Q21,Q25,Q29,Q33,Q37,Q41,Q45,Q49)</f>
        <v>#REF!</v>
      </c>
    </row>
    <row r="3" spans="1:30" ht="21" thickBot="1" x14ac:dyDescent="0.3">
      <c r="A3" s="17" t="s">
        <v>27</v>
      </c>
      <c r="B3" s="166" t="s">
        <v>300</v>
      </c>
      <c r="C3" s="147">
        <v>8</v>
      </c>
      <c r="D3" s="219">
        <v>9</v>
      </c>
      <c r="E3" s="147" t="s">
        <v>240</v>
      </c>
      <c r="F3" s="19">
        <v>1</v>
      </c>
      <c r="G3" s="369"/>
      <c r="H3" s="369"/>
      <c r="I3" s="20">
        <v>99.99</v>
      </c>
      <c r="J3" s="21">
        <v>99.99</v>
      </c>
      <c r="K3" s="21">
        <v>9.99</v>
      </c>
      <c r="L3" s="150">
        <v>9.99</v>
      </c>
      <c r="M3" s="150">
        <v>0.99</v>
      </c>
      <c r="N3" s="21">
        <v>0.09</v>
      </c>
      <c r="O3" s="150">
        <v>1</v>
      </c>
      <c r="P3" s="21">
        <v>0.09</v>
      </c>
      <c r="Q3" s="150">
        <v>0.09</v>
      </c>
      <c r="R3" s="22">
        <v>9</v>
      </c>
      <c r="S3" s="22">
        <v>9</v>
      </c>
      <c r="T3" s="507">
        <v>0.09</v>
      </c>
      <c r="U3" s="308">
        <v>0.09</v>
      </c>
      <c r="V3" s="308">
        <v>0.09</v>
      </c>
      <c r="W3" s="525">
        <v>9</v>
      </c>
      <c r="X3" s="525">
        <v>0</v>
      </c>
    </row>
    <row r="4" spans="1:30" ht="61.9" customHeight="1" thickBot="1" x14ac:dyDescent="0.3">
      <c r="A4" s="200" t="s">
        <v>26</v>
      </c>
      <c r="B4" s="489" t="s">
        <v>302</v>
      </c>
      <c r="C4" s="451" t="s">
        <v>58</v>
      </c>
      <c r="D4" s="220" t="s">
        <v>325</v>
      </c>
      <c r="E4" s="147" t="s">
        <v>240</v>
      </c>
      <c r="F4" s="21">
        <v>0</v>
      </c>
      <c r="G4" s="21"/>
      <c r="H4" s="21"/>
      <c r="I4" s="21">
        <v>0</v>
      </c>
      <c r="J4" s="21">
        <v>0</v>
      </c>
      <c r="K4" s="21">
        <v>0</v>
      </c>
      <c r="L4" s="21">
        <v>0</v>
      </c>
      <c r="M4" s="21">
        <v>0</v>
      </c>
      <c r="N4" s="21">
        <v>0</v>
      </c>
      <c r="O4" s="150">
        <v>0.98</v>
      </c>
      <c r="P4" s="21">
        <v>0</v>
      </c>
      <c r="Q4" s="150">
        <v>1</v>
      </c>
      <c r="R4" s="22" t="s">
        <v>0</v>
      </c>
      <c r="S4" s="22" t="s">
        <v>0</v>
      </c>
      <c r="T4" s="508">
        <v>0.2</v>
      </c>
      <c r="U4" s="21" t="s">
        <v>354</v>
      </c>
      <c r="V4" s="21" t="s">
        <v>355</v>
      </c>
      <c r="W4" s="526">
        <v>441236.17</v>
      </c>
      <c r="X4" s="526">
        <v>246806.49</v>
      </c>
    </row>
    <row r="5" spans="1:30" ht="73.900000000000006" customHeight="1" x14ac:dyDescent="0.25">
      <c r="A5" s="17" t="s">
        <v>25</v>
      </c>
      <c r="B5" s="496" t="s">
        <v>303</v>
      </c>
      <c r="C5" s="451" t="s">
        <v>14</v>
      </c>
      <c r="D5" s="220" t="s">
        <v>310</v>
      </c>
      <c r="E5" s="147" t="s">
        <v>240</v>
      </c>
      <c r="F5" s="314">
        <v>0.66</v>
      </c>
      <c r="G5" s="477"/>
      <c r="H5" s="477"/>
      <c r="I5" s="37">
        <v>1</v>
      </c>
      <c r="J5" s="39">
        <v>0</v>
      </c>
      <c r="K5" s="37">
        <v>1</v>
      </c>
      <c r="L5" s="37">
        <v>1</v>
      </c>
      <c r="M5" s="37">
        <v>1</v>
      </c>
      <c r="N5" s="150">
        <v>1</v>
      </c>
      <c r="O5" s="150">
        <v>1</v>
      </c>
      <c r="P5" s="150">
        <v>1</v>
      </c>
      <c r="Q5" s="150">
        <v>1</v>
      </c>
      <c r="R5" s="22" t="s">
        <v>0</v>
      </c>
      <c r="S5" s="22" t="s">
        <v>0</v>
      </c>
      <c r="T5" s="509">
        <v>0.87</v>
      </c>
      <c r="U5" s="150" t="s">
        <v>376</v>
      </c>
      <c r="V5" s="150" t="s">
        <v>359</v>
      </c>
      <c r="W5" s="528">
        <v>90879.55</v>
      </c>
      <c r="X5" s="528">
        <v>55835.69</v>
      </c>
    </row>
    <row r="6" spans="1:30" ht="40.5" x14ac:dyDescent="0.25">
      <c r="A6" s="17" t="s">
        <v>28</v>
      </c>
      <c r="B6" s="166" t="s">
        <v>304</v>
      </c>
      <c r="C6" s="147" t="s">
        <v>69</v>
      </c>
      <c r="D6" s="219" t="s">
        <v>309</v>
      </c>
      <c r="E6" s="147" t="s">
        <v>239</v>
      </c>
      <c r="F6" s="40">
        <v>0.37</v>
      </c>
      <c r="G6" s="40"/>
      <c r="H6" s="40"/>
      <c r="I6" s="41">
        <v>1</v>
      </c>
      <c r="J6" s="41">
        <v>0.9</v>
      </c>
      <c r="K6" s="41">
        <v>0.73</v>
      </c>
      <c r="L6" s="21">
        <v>0</v>
      </c>
      <c r="M6" s="21">
        <v>0</v>
      </c>
      <c r="N6" s="150">
        <v>1</v>
      </c>
      <c r="O6" s="150">
        <v>1</v>
      </c>
      <c r="P6" s="150">
        <v>1</v>
      </c>
      <c r="Q6" s="150">
        <v>1</v>
      </c>
      <c r="R6" s="22" t="s">
        <v>0</v>
      </c>
      <c r="S6" s="22" t="s">
        <v>0</v>
      </c>
      <c r="T6" s="507">
        <v>0.7</v>
      </c>
      <c r="U6" s="308"/>
      <c r="V6" s="308"/>
      <c r="W6" s="525"/>
      <c r="X6" s="525"/>
    </row>
    <row r="7" spans="1:30" ht="38.450000000000003" customHeight="1" x14ac:dyDescent="0.25">
      <c r="A7" s="17" t="s">
        <v>25</v>
      </c>
      <c r="B7" s="166" t="s">
        <v>306</v>
      </c>
      <c r="C7" s="147" t="s">
        <v>62</v>
      </c>
      <c r="D7" s="219" t="s">
        <v>308</v>
      </c>
      <c r="E7" s="147" t="s">
        <v>240</v>
      </c>
      <c r="F7" s="41">
        <v>1</v>
      </c>
      <c r="G7" s="164"/>
      <c r="H7" s="164"/>
      <c r="I7" s="37">
        <v>1</v>
      </c>
      <c r="J7" s="39">
        <v>0</v>
      </c>
      <c r="K7" s="37">
        <v>1</v>
      </c>
      <c r="L7" s="37">
        <v>1</v>
      </c>
      <c r="M7" s="37">
        <v>1</v>
      </c>
      <c r="N7" s="37">
        <v>1</v>
      </c>
      <c r="O7" s="37">
        <v>1</v>
      </c>
      <c r="P7" s="37">
        <v>1</v>
      </c>
      <c r="Q7" s="37">
        <v>1</v>
      </c>
      <c r="R7" s="22" t="s">
        <v>0</v>
      </c>
      <c r="S7" s="22" t="s">
        <v>0</v>
      </c>
      <c r="T7" s="509">
        <v>0.9</v>
      </c>
      <c r="U7" s="150" t="s">
        <v>360</v>
      </c>
      <c r="V7" s="150" t="s">
        <v>361</v>
      </c>
      <c r="W7" s="528">
        <v>113622.48</v>
      </c>
      <c r="X7" s="528">
        <v>36777</v>
      </c>
    </row>
    <row r="8" spans="1:30" ht="36.6" customHeight="1" thickBot="1" x14ac:dyDescent="0.3">
      <c r="A8" s="17" t="s">
        <v>29</v>
      </c>
      <c r="B8" s="166" t="s">
        <v>43</v>
      </c>
      <c r="C8" s="147" t="s">
        <v>68</v>
      </c>
      <c r="D8" s="219" t="s">
        <v>315</v>
      </c>
      <c r="E8" s="147" t="s">
        <v>239</v>
      </c>
      <c r="F8" s="279">
        <v>1</v>
      </c>
      <c r="G8" s="545"/>
      <c r="H8" s="545"/>
      <c r="I8" s="150">
        <v>1</v>
      </c>
      <c r="J8" s="150">
        <v>1</v>
      </c>
      <c r="K8" s="21">
        <v>0</v>
      </c>
      <c r="L8" s="21">
        <v>0</v>
      </c>
      <c r="M8" s="150">
        <v>1</v>
      </c>
      <c r="N8" s="150">
        <v>1</v>
      </c>
      <c r="O8" s="21">
        <v>0</v>
      </c>
      <c r="P8" s="150">
        <v>1</v>
      </c>
      <c r="Q8" s="150">
        <v>1</v>
      </c>
      <c r="R8" s="22" t="s">
        <v>0</v>
      </c>
      <c r="S8" s="22" t="s">
        <v>0</v>
      </c>
      <c r="T8" s="507">
        <v>0.7</v>
      </c>
      <c r="U8" s="308"/>
      <c r="V8" s="308"/>
      <c r="W8" s="525"/>
      <c r="X8" s="525"/>
    </row>
    <row r="9" spans="1:30" ht="25.15" customHeight="1" x14ac:dyDescent="0.25">
      <c r="A9" s="728" t="s">
        <v>296</v>
      </c>
      <c r="B9" s="729"/>
      <c r="C9" s="758"/>
      <c r="D9" s="758"/>
      <c r="E9" s="759"/>
      <c r="F9" s="736" t="s">
        <v>297</v>
      </c>
      <c r="G9" s="737"/>
      <c r="H9" s="737"/>
      <c r="I9" s="738"/>
      <c r="J9" s="737"/>
      <c r="K9" s="737"/>
      <c r="L9" s="737"/>
      <c r="M9" s="738"/>
      <c r="N9" s="742" t="s">
        <v>298</v>
      </c>
      <c r="O9" s="743"/>
      <c r="P9" s="744"/>
      <c r="Q9" s="748">
        <v>0</v>
      </c>
      <c r="R9" s="742" t="s">
        <v>299</v>
      </c>
      <c r="S9" s="744"/>
      <c r="T9" s="750">
        <v>0</v>
      </c>
      <c r="U9" s="529"/>
      <c r="V9" s="529"/>
      <c r="W9" s="529"/>
      <c r="X9" s="529"/>
    </row>
    <row r="10" spans="1:30" ht="19.5" customHeight="1" thickBot="1" x14ac:dyDescent="0.3">
      <c r="A10" s="730"/>
      <c r="B10" s="731"/>
      <c r="C10" s="760"/>
      <c r="D10" s="760"/>
      <c r="E10" s="761"/>
      <c r="F10" s="739"/>
      <c r="G10" s="740"/>
      <c r="H10" s="740"/>
      <c r="I10" s="741"/>
      <c r="J10" s="740"/>
      <c r="K10" s="740"/>
      <c r="L10" s="740"/>
      <c r="M10" s="741"/>
      <c r="N10" s="745"/>
      <c r="O10" s="746"/>
      <c r="P10" s="747"/>
      <c r="Q10" s="749"/>
      <c r="R10" s="745"/>
      <c r="S10" s="747"/>
      <c r="T10" s="751"/>
      <c r="U10" s="529"/>
      <c r="V10" s="529"/>
      <c r="W10" s="529"/>
      <c r="X10" s="529"/>
    </row>
    <row r="11" spans="1:30" ht="41.25" thickBot="1" x14ac:dyDescent="0.3">
      <c r="A11" s="130" t="s">
        <v>23</v>
      </c>
      <c r="B11" s="131" t="s">
        <v>56</v>
      </c>
      <c r="C11" s="392" t="s">
        <v>22</v>
      </c>
      <c r="D11" s="227" t="s">
        <v>285</v>
      </c>
      <c r="E11" s="227" t="s">
        <v>238</v>
      </c>
      <c r="F11" s="133" t="s">
        <v>2</v>
      </c>
      <c r="G11" s="133"/>
      <c r="H11" s="133"/>
      <c r="I11" s="133" t="s">
        <v>3</v>
      </c>
      <c r="J11" s="133" t="s">
        <v>4</v>
      </c>
      <c r="K11" s="133" t="s">
        <v>5</v>
      </c>
      <c r="L11" s="133" t="s">
        <v>6</v>
      </c>
      <c r="M11" s="133" t="s">
        <v>7</v>
      </c>
      <c r="N11" s="133" t="s">
        <v>8</v>
      </c>
      <c r="O11" s="133" t="s">
        <v>9</v>
      </c>
      <c r="P11" s="133" t="s">
        <v>10</v>
      </c>
      <c r="Q11" s="133" t="s">
        <v>11</v>
      </c>
      <c r="R11" s="133" t="s">
        <v>12</v>
      </c>
      <c r="S11" s="133" t="s">
        <v>13</v>
      </c>
      <c r="T11" s="133" t="s">
        <v>1</v>
      </c>
      <c r="U11" s="523"/>
      <c r="V11" s="523"/>
      <c r="W11" s="524"/>
      <c r="X11" s="524"/>
    </row>
    <row r="12" spans="1:30" ht="33.6" customHeight="1" thickBot="1" x14ac:dyDescent="0.3">
      <c r="A12" s="200" t="s">
        <v>26</v>
      </c>
      <c r="B12" s="212" t="s">
        <v>44</v>
      </c>
      <c r="C12" s="147" t="s">
        <v>63</v>
      </c>
      <c r="D12" s="219" t="s">
        <v>314</v>
      </c>
      <c r="E12" s="147" t="s">
        <v>239</v>
      </c>
      <c r="F12" s="41">
        <v>0.7</v>
      </c>
      <c r="G12" s="164"/>
      <c r="H12" s="164"/>
      <c r="I12" s="37">
        <v>0.75</v>
      </c>
      <c r="J12" s="37">
        <v>0.8</v>
      </c>
      <c r="K12" s="37">
        <v>0.9</v>
      </c>
      <c r="L12" s="150">
        <v>0.95</v>
      </c>
      <c r="M12" s="150">
        <v>0.98</v>
      </c>
      <c r="N12" s="21">
        <v>0</v>
      </c>
      <c r="O12" s="150">
        <v>1</v>
      </c>
      <c r="P12" s="21">
        <v>0</v>
      </c>
      <c r="Q12" s="150">
        <v>1</v>
      </c>
      <c r="R12" s="22" t="s">
        <v>0</v>
      </c>
      <c r="S12" s="22" t="s">
        <v>0</v>
      </c>
      <c r="T12" s="507">
        <v>0.7</v>
      </c>
      <c r="U12" s="308"/>
      <c r="V12" s="308"/>
      <c r="W12" s="525"/>
      <c r="X12" s="525"/>
    </row>
    <row r="13" spans="1:30" ht="21.75" customHeight="1" x14ac:dyDescent="0.25">
      <c r="A13" s="728" t="s">
        <v>296</v>
      </c>
      <c r="B13" s="729"/>
      <c r="C13" s="772" t="s">
        <v>345</v>
      </c>
      <c r="D13" s="732"/>
      <c r="E13" s="733"/>
      <c r="F13" s="773" t="s">
        <v>297</v>
      </c>
      <c r="G13" s="774"/>
      <c r="H13" s="774"/>
      <c r="I13" s="775"/>
      <c r="J13" s="774" t="s">
        <v>346</v>
      </c>
      <c r="K13" s="774"/>
      <c r="L13" s="774"/>
      <c r="M13" s="775"/>
      <c r="N13" s="754" t="s">
        <v>298</v>
      </c>
      <c r="O13" s="779"/>
      <c r="P13" s="755"/>
      <c r="Q13" s="752">
        <v>693264.09</v>
      </c>
      <c r="R13" s="754" t="s">
        <v>299</v>
      </c>
      <c r="S13" s="755"/>
      <c r="T13" s="766">
        <v>807650</v>
      </c>
      <c r="U13" s="527"/>
      <c r="V13" s="527"/>
      <c r="W13" s="527"/>
      <c r="X13" s="527"/>
    </row>
    <row r="14" spans="1:30" ht="20.45" customHeight="1" thickBot="1" x14ac:dyDescent="0.3">
      <c r="A14" s="730"/>
      <c r="B14" s="731"/>
      <c r="C14" s="734"/>
      <c r="D14" s="734"/>
      <c r="E14" s="735"/>
      <c r="F14" s="776"/>
      <c r="G14" s="777"/>
      <c r="H14" s="777"/>
      <c r="I14" s="778"/>
      <c r="J14" s="777"/>
      <c r="K14" s="777"/>
      <c r="L14" s="777"/>
      <c r="M14" s="778"/>
      <c r="N14" s="756"/>
      <c r="O14" s="780"/>
      <c r="P14" s="757"/>
      <c r="Q14" s="753"/>
      <c r="R14" s="756"/>
      <c r="S14" s="757"/>
      <c r="T14" s="767"/>
      <c r="U14" s="527"/>
      <c r="V14" s="527"/>
      <c r="W14" s="527"/>
      <c r="X14" s="527"/>
    </row>
    <row r="15" spans="1:30" ht="41.25" thickBot="1" x14ac:dyDescent="0.3">
      <c r="A15" s="130" t="s">
        <v>23</v>
      </c>
      <c r="B15" s="131" t="s">
        <v>56</v>
      </c>
      <c r="C15" s="392" t="s">
        <v>22</v>
      </c>
      <c r="D15" s="227" t="s">
        <v>285</v>
      </c>
      <c r="E15" s="227" t="s">
        <v>238</v>
      </c>
      <c r="F15" s="133" t="s">
        <v>2</v>
      </c>
      <c r="G15" s="133"/>
      <c r="H15" s="133"/>
      <c r="I15" s="133" t="s">
        <v>3</v>
      </c>
      <c r="J15" s="133" t="s">
        <v>4</v>
      </c>
      <c r="K15" s="133" t="s">
        <v>5</v>
      </c>
      <c r="L15" s="133" t="s">
        <v>6</v>
      </c>
      <c r="M15" s="133" t="s">
        <v>7</v>
      </c>
      <c r="N15" s="133" t="s">
        <v>8</v>
      </c>
      <c r="O15" s="133" t="s">
        <v>9</v>
      </c>
      <c r="P15" s="133" t="s">
        <v>10</v>
      </c>
      <c r="Q15" s="133" t="s">
        <v>11</v>
      </c>
      <c r="R15" s="133" t="s">
        <v>12</v>
      </c>
      <c r="S15" s="133" t="s">
        <v>13</v>
      </c>
      <c r="T15" s="133" t="s">
        <v>1</v>
      </c>
      <c r="U15" s="523"/>
      <c r="V15" s="523"/>
      <c r="W15" s="524"/>
      <c r="X15" s="524"/>
    </row>
    <row r="16" spans="1:30" ht="55.9" customHeight="1" thickBot="1" x14ac:dyDescent="0.3">
      <c r="A16" s="17" t="s">
        <v>34</v>
      </c>
      <c r="B16" s="166" t="s">
        <v>46</v>
      </c>
      <c r="C16" s="147" t="s">
        <v>71</v>
      </c>
      <c r="D16" s="219"/>
      <c r="E16" s="213" t="s">
        <v>240</v>
      </c>
      <c r="F16" s="161">
        <v>0</v>
      </c>
      <c r="G16" s="161"/>
      <c r="H16" s="161"/>
      <c r="I16" s="81">
        <v>0</v>
      </c>
      <c r="J16" s="81">
        <v>0</v>
      </c>
      <c r="K16" s="81">
        <v>0</v>
      </c>
      <c r="L16" s="157">
        <v>0</v>
      </c>
      <c r="M16" s="157">
        <v>0</v>
      </c>
      <c r="N16" s="157">
        <v>0</v>
      </c>
      <c r="O16" s="157">
        <v>0</v>
      </c>
      <c r="P16" s="157">
        <v>0</v>
      </c>
      <c r="Q16" s="157">
        <v>0</v>
      </c>
      <c r="R16" s="15" t="s">
        <v>0</v>
      </c>
      <c r="S16" s="15" t="s">
        <v>0</v>
      </c>
      <c r="T16" s="510">
        <v>0</v>
      </c>
      <c r="U16" s="21"/>
      <c r="V16" s="21"/>
      <c r="W16" s="526"/>
      <c r="X16" s="526"/>
    </row>
    <row r="17" spans="1:24" ht="19.5" customHeight="1" x14ac:dyDescent="0.25">
      <c r="A17" s="728" t="s">
        <v>296</v>
      </c>
      <c r="B17" s="729"/>
      <c r="C17" s="758"/>
      <c r="D17" s="758"/>
      <c r="E17" s="759"/>
      <c r="F17" s="736" t="s">
        <v>297</v>
      </c>
      <c r="G17" s="737"/>
      <c r="H17" s="737"/>
      <c r="I17" s="738"/>
      <c r="J17" s="737"/>
      <c r="K17" s="737"/>
      <c r="L17" s="737"/>
      <c r="M17" s="738"/>
      <c r="N17" s="742" t="s">
        <v>298</v>
      </c>
      <c r="O17" s="743"/>
      <c r="P17" s="744"/>
      <c r="Q17" s="748">
        <v>0</v>
      </c>
      <c r="R17" s="742" t="s">
        <v>299</v>
      </c>
      <c r="S17" s="744"/>
      <c r="T17" s="750">
        <v>0</v>
      </c>
      <c r="U17" s="529"/>
      <c r="V17" s="529"/>
      <c r="W17" s="529"/>
      <c r="X17" s="529"/>
    </row>
    <row r="18" spans="1:24" ht="18" customHeight="1" thickBot="1" x14ac:dyDescent="0.3">
      <c r="A18" s="730"/>
      <c r="B18" s="731"/>
      <c r="C18" s="760"/>
      <c r="D18" s="760"/>
      <c r="E18" s="761"/>
      <c r="F18" s="739"/>
      <c r="G18" s="740"/>
      <c r="H18" s="740"/>
      <c r="I18" s="741"/>
      <c r="J18" s="740"/>
      <c r="K18" s="740"/>
      <c r="L18" s="740"/>
      <c r="M18" s="741"/>
      <c r="N18" s="745"/>
      <c r="O18" s="746"/>
      <c r="P18" s="747"/>
      <c r="Q18" s="749"/>
      <c r="R18" s="745"/>
      <c r="S18" s="747"/>
      <c r="T18" s="751"/>
      <c r="U18" s="529"/>
      <c r="V18" s="529"/>
      <c r="W18" s="529"/>
      <c r="X18" s="529"/>
    </row>
    <row r="19" spans="1:24" ht="41.25" thickBot="1" x14ac:dyDescent="0.3">
      <c r="A19" s="130" t="s">
        <v>23</v>
      </c>
      <c r="B19" s="131" t="s">
        <v>56</v>
      </c>
      <c r="C19" s="392" t="s">
        <v>22</v>
      </c>
      <c r="D19" s="227" t="s">
        <v>285</v>
      </c>
      <c r="E19" s="227" t="s">
        <v>238</v>
      </c>
      <c r="F19" s="133" t="s">
        <v>2</v>
      </c>
      <c r="G19" s="133"/>
      <c r="H19" s="133"/>
      <c r="I19" s="133" t="s">
        <v>3</v>
      </c>
      <c r="J19" s="133" t="s">
        <v>4</v>
      </c>
      <c r="K19" s="133" t="s">
        <v>5</v>
      </c>
      <c r="L19" s="133" t="s">
        <v>6</v>
      </c>
      <c r="M19" s="133" t="s">
        <v>7</v>
      </c>
      <c r="N19" s="133" t="s">
        <v>8</v>
      </c>
      <c r="O19" s="133" t="s">
        <v>9</v>
      </c>
      <c r="P19" s="133" t="s">
        <v>10</v>
      </c>
      <c r="Q19" s="133" t="s">
        <v>11</v>
      </c>
      <c r="R19" s="133" t="s">
        <v>12</v>
      </c>
      <c r="S19" s="133" t="s">
        <v>13</v>
      </c>
      <c r="T19" s="133" t="s">
        <v>1</v>
      </c>
      <c r="U19" s="523"/>
      <c r="V19" s="523"/>
      <c r="W19" s="524"/>
      <c r="X19" s="524"/>
    </row>
    <row r="20" spans="1:24" ht="56.45" customHeight="1" thickBot="1" x14ac:dyDescent="0.3">
      <c r="A20" s="17" t="s">
        <v>25</v>
      </c>
      <c r="B20" s="166" t="s">
        <v>48</v>
      </c>
      <c r="C20" s="147" t="s">
        <v>65</v>
      </c>
      <c r="D20" s="219" t="s">
        <v>329</v>
      </c>
      <c r="E20" s="147" t="s">
        <v>240</v>
      </c>
      <c r="F20" s="41">
        <v>1</v>
      </c>
      <c r="G20" s="164"/>
      <c r="H20" s="164"/>
      <c r="I20" s="37">
        <v>1</v>
      </c>
      <c r="J20" s="39">
        <v>0</v>
      </c>
      <c r="K20" s="37">
        <v>1</v>
      </c>
      <c r="L20" s="37">
        <v>1</v>
      </c>
      <c r="M20" s="37">
        <v>1</v>
      </c>
      <c r="N20" s="37">
        <v>1</v>
      </c>
      <c r="O20" s="37">
        <v>1</v>
      </c>
      <c r="P20" s="37">
        <v>1</v>
      </c>
      <c r="Q20" s="37">
        <v>1</v>
      </c>
      <c r="R20" s="22" t="s">
        <v>0</v>
      </c>
      <c r="S20" s="22" t="s">
        <v>0</v>
      </c>
      <c r="T20" s="509">
        <v>0.89</v>
      </c>
      <c r="U20" s="150"/>
      <c r="V20" s="150"/>
      <c r="W20" s="528"/>
      <c r="X20" s="528"/>
    </row>
    <row r="21" spans="1:24" ht="25.9" customHeight="1" x14ac:dyDescent="0.25">
      <c r="A21" s="728" t="s">
        <v>296</v>
      </c>
      <c r="B21" s="729"/>
      <c r="C21" s="732" t="s">
        <v>362</v>
      </c>
      <c r="D21" s="732"/>
      <c r="E21" s="733"/>
      <c r="F21" s="773" t="s">
        <v>297</v>
      </c>
      <c r="G21" s="774"/>
      <c r="H21" s="774"/>
      <c r="I21" s="775"/>
      <c r="J21" s="774" t="s">
        <v>363</v>
      </c>
      <c r="K21" s="774"/>
      <c r="L21" s="774"/>
      <c r="M21" s="775"/>
      <c r="N21" s="754" t="s">
        <v>298</v>
      </c>
      <c r="O21" s="779"/>
      <c r="P21" s="755"/>
      <c r="Q21" s="752">
        <v>125205</v>
      </c>
      <c r="R21" s="754" t="s">
        <v>299</v>
      </c>
      <c r="S21" s="755"/>
      <c r="T21" s="766">
        <v>0</v>
      </c>
      <c r="U21" s="527"/>
      <c r="V21" s="527"/>
      <c r="W21" s="527"/>
      <c r="X21" s="527"/>
    </row>
    <row r="22" spans="1:24" ht="18" customHeight="1" thickBot="1" x14ac:dyDescent="0.3">
      <c r="A22" s="730"/>
      <c r="B22" s="731"/>
      <c r="C22" s="734"/>
      <c r="D22" s="734"/>
      <c r="E22" s="735"/>
      <c r="F22" s="776"/>
      <c r="G22" s="777"/>
      <c r="H22" s="777"/>
      <c r="I22" s="778"/>
      <c r="J22" s="777"/>
      <c r="K22" s="777"/>
      <c r="L22" s="777"/>
      <c r="M22" s="778"/>
      <c r="N22" s="756"/>
      <c r="O22" s="780"/>
      <c r="P22" s="757"/>
      <c r="Q22" s="753"/>
      <c r="R22" s="756"/>
      <c r="S22" s="757"/>
      <c r="T22" s="767"/>
      <c r="U22" s="527"/>
      <c r="V22" s="527"/>
      <c r="W22" s="527"/>
      <c r="X22" s="527"/>
    </row>
    <row r="23" spans="1:24" ht="41.25" thickBot="1" x14ac:dyDescent="0.3">
      <c r="A23" s="130" t="s">
        <v>23</v>
      </c>
      <c r="B23" s="131" t="s">
        <v>56</v>
      </c>
      <c r="C23" s="392" t="s">
        <v>22</v>
      </c>
      <c r="D23" s="227" t="s">
        <v>285</v>
      </c>
      <c r="E23" s="227" t="s">
        <v>238</v>
      </c>
      <c r="F23" s="133" t="s">
        <v>2</v>
      </c>
      <c r="G23" s="133"/>
      <c r="H23" s="133"/>
      <c r="I23" s="133" t="s">
        <v>3</v>
      </c>
      <c r="J23" s="133" t="s">
        <v>4</v>
      </c>
      <c r="K23" s="133" t="s">
        <v>5</v>
      </c>
      <c r="L23" s="133" t="s">
        <v>6</v>
      </c>
      <c r="M23" s="133" t="s">
        <v>7</v>
      </c>
      <c r="N23" s="133" t="s">
        <v>8</v>
      </c>
      <c r="O23" s="133" t="s">
        <v>9</v>
      </c>
      <c r="P23" s="133" t="s">
        <v>10</v>
      </c>
      <c r="Q23" s="133" t="s">
        <v>11</v>
      </c>
      <c r="R23" s="133" t="s">
        <v>12</v>
      </c>
      <c r="S23" s="133" t="s">
        <v>13</v>
      </c>
      <c r="T23" s="133" t="s">
        <v>1</v>
      </c>
      <c r="U23" s="523"/>
      <c r="V23" s="523"/>
      <c r="W23" s="524"/>
      <c r="X23" s="524"/>
    </row>
    <row r="24" spans="1:24" ht="41.25" thickBot="1" x14ac:dyDescent="0.3">
      <c r="A24" s="200" t="s">
        <v>26</v>
      </c>
      <c r="B24" s="212" t="s">
        <v>49</v>
      </c>
      <c r="C24" s="147" t="s">
        <v>72</v>
      </c>
      <c r="D24" s="219" t="s">
        <v>313</v>
      </c>
      <c r="E24" s="147" t="s">
        <v>240</v>
      </c>
      <c r="F24" s="40">
        <v>0.15</v>
      </c>
      <c r="G24" s="353"/>
      <c r="H24" s="353"/>
      <c r="I24" s="39">
        <v>0.3</v>
      </c>
      <c r="J24" s="39">
        <v>0.35</v>
      </c>
      <c r="K24" s="39">
        <v>0.4</v>
      </c>
      <c r="L24" s="21">
        <v>0.4</v>
      </c>
      <c r="M24" s="21">
        <v>0.45</v>
      </c>
      <c r="N24" s="39">
        <v>0.45</v>
      </c>
      <c r="O24" s="21">
        <v>0.45</v>
      </c>
      <c r="P24" s="39">
        <v>0</v>
      </c>
      <c r="Q24" s="39">
        <v>0</v>
      </c>
      <c r="R24" s="22" t="s">
        <v>0</v>
      </c>
      <c r="S24" s="22" t="s">
        <v>0</v>
      </c>
      <c r="T24" s="508">
        <v>0.33</v>
      </c>
      <c r="U24" s="21"/>
      <c r="V24" s="21"/>
      <c r="W24" s="526"/>
      <c r="X24" s="526"/>
    </row>
    <row r="25" spans="1:24" ht="21.75" customHeight="1" x14ac:dyDescent="0.25">
      <c r="A25" s="728" t="s">
        <v>296</v>
      </c>
      <c r="B25" s="729"/>
      <c r="C25" s="779" t="s">
        <v>396</v>
      </c>
      <c r="D25" s="779"/>
      <c r="E25" s="755"/>
      <c r="F25" s="773" t="s">
        <v>297</v>
      </c>
      <c r="G25" s="774"/>
      <c r="H25" s="774"/>
      <c r="I25" s="775"/>
      <c r="J25" s="774" t="s">
        <v>347</v>
      </c>
      <c r="K25" s="774"/>
      <c r="L25" s="774"/>
      <c r="M25" s="775"/>
      <c r="N25" s="754" t="s">
        <v>298</v>
      </c>
      <c r="O25" s="779"/>
      <c r="P25" s="755"/>
      <c r="Q25" s="752">
        <v>1600000</v>
      </c>
      <c r="R25" s="754" t="s">
        <v>299</v>
      </c>
      <c r="S25" s="755"/>
      <c r="T25" s="766">
        <v>0</v>
      </c>
      <c r="U25" s="527"/>
      <c r="V25" s="527"/>
      <c r="W25" s="527"/>
      <c r="X25" s="527"/>
    </row>
    <row r="26" spans="1:24" ht="27" customHeight="1" thickBot="1" x14ac:dyDescent="0.3">
      <c r="A26" s="730"/>
      <c r="B26" s="731"/>
      <c r="C26" s="780"/>
      <c r="D26" s="780"/>
      <c r="E26" s="757"/>
      <c r="F26" s="776"/>
      <c r="G26" s="777"/>
      <c r="H26" s="777"/>
      <c r="I26" s="778"/>
      <c r="J26" s="777"/>
      <c r="K26" s="777"/>
      <c r="L26" s="777"/>
      <c r="M26" s="778"/>
      <c r="N26" s="756"/>
      <c r="O26" s="780"/>
      <c r="P26" s="757"/>
      <c r="Q26" s="753"/>
      <c r="R26" s="756"/>
      <c r="S26" s="757"/>
      <c r="T26" s="767"/>
      <c r="U26" s="527"/>
      <c r="V26" s="527"/>
      <c r="W26" s="527"/>
      <c r="X26" s="527"/>
    </row>
    <row r="27" spans="1:24" ht="41.25" thickBot="1" x14ac:dyDescent="0.3">
      <c r="A27" s="130" t="s">
        <v>23</v>
      </c>
      <c r="B27" s="131" t="s">
        <v>56</v>
      </c>
      <c r="C27" s="392" t="s">
        <v>22</v>
      </c>
      <c r="D27" s="227" t="s">
        <v>285</v>
      </c>
      <c r="E27" s="227" t="s">
        <v>238</v>
      </c>
      <c r="F27" s="133" t="s">
        <v>2</v>
      </c>
      <c r="G27" s="133"/>
      <c r="H27" s="133"/>
      <c r="I27" s="133" t="s">
        <v>3</v>
      </c>
      <c r="J27" s="133" t="s">
        <v>4</v>
      </c>
      <c r="K27" s="133" t="s">
        <v>5</v>
      </c>
      <c r="L27" s="133" t="s">
        <v>6</v>
      </c>
      <c r="M27" s="133" t="s">
        <v>7</v>
      </c>
      <c r="N27" s="133" t="s">
        <v>8</v>
      </c>
      <c r="O27" s="133" t="s">
        <v>9</v>
      </c>
      <c r="P27" s="133" t="s">
        <v>10</v>
      </c>
      <c r="Q27" s="133" t="s">
        <v>11</v>
      </c>
      <c r="R27" s="133" t="s">
        <v>12</v>
      </c>
      <c r="S27" s="133" t="s">
        <v>13</v>
      </c>
      <c r="T27" s="133" t="s">
        <v>1</v>
      </c>
      <c r="U27" s="523"/>
      <c r="V27" s="523"/>
      <c r="W27" s="524"/>
      <c r="X27" s="524"/>
    </row>
    <row r="28" spans="1:24" ht="41.25" thickBot="1" x14ac:dyDescent="0.3">
      <c r="A28" s="17" t="s">
        <v>24</v>
      </c>
      <c r="B28" s="166" t="s">
        <v>50</v>
      </c>
      <c r="C28" s="147" t="s">
        <v>73</v>
      </c>
      <c r="D28" s="219"/>
      <c r="E28" s="147" t="s">
        <v>240</v>
      </c>
      <c r="F28" s="41">
        <v>1</v>
      </c>
      <c r="G28" s="164"/>
      <c r="H28" s="164"/>
      <c r="I28" s="39">
        <v>0</v>
      </c>
      <c r="J28" s="39">
        <v>0</v>
      </c>
      <c r="K28" s="39">
        <v>0</v>
      </c>
      <c r="L28" s="39">
        <v>0</v>
      </c>
      <c r="M28" s="39">
        <v>0</v>
      </c>
      <c r="N28" s="39">
        <v>0</v>
      </c>
      <c r="O28" s="39">
        <v>0</v>
      </c>
      <c r="P28" s="39">
        <v>0</v>
      </c>
      <c r="Q28" s="39">
        <v>0</v>
      </c>
      <c r="R28" s="22" t="s">
        <v>0</v>
      </c>
      <c r="S28" s="22" t="s">
        <v>0</v>
      </c>
      <c r="T28" s="508">
        <v>0.13</v>
      </c>
      <c r="U28" s="21"/>
      <c r="V28" s="21"/>
      <c r="W28" s="526"/>
      <c r="X28" s="526"/>
    </row>
    <row r="29" spans="1:24" ht="22.5" customHeight="1" x14ac:dyDescent="0.25">
      <c r="A29" s="728" t="s">
        <v>296</v>
      </c>
      <c r="B29" s="729"/>
      <c r="C29" s="758"/>
      <c r="D29" s="758"/>
      <c r="E29" s="759"/>
      <c r="F29" s="736" t="s">
        <v>297</v>
      </c>
      <c r="G29" s="737"/>
      <c r="H29" s="737"/>
      <c r="I29" s="738"/>
      <c r="J29" s="737"/>
      <c r="K29" s="737"/>
      <c r="L29" s="737"/>
      <c r="M29" s="738"/>
      <c r="N29" s="742" t="s">
        <v>298</v>
      </c>
      <c r="O29" s="743"/>
      <c r="P29" s="744"/>
      <c r="Q29" s="748">
        <v>0</v>
      </c>
      <c r="R29" s="742" t="s">
        <v>299</v>
      </c>
      <c r="S29" s="744"/>
      <c r="T29" s="750">
        <v>0</v>
      </c>
      <c r="U29" s="529"/>
      <c r="V29" s="529"/>
      <c r="W29" s="529"/>
      <c r="X29" s="529"/>
    </row>
    <row r="30" spans="1:24" ht="21" customHeight="1" thickBot="1" x14ac:dyDescent="0.3">
      <c r="A30" s="730"/>
      <c r="B30" s="731"/>
      <c r="C30" s="760"/>
      <c r="D30" s="760"/>
      <c r="E30" s="761"/>
      <c r="F30" s="739"/>
      <c r="G30" s="740"/>
      <c r="H30" s="740"/>
      <c r="I30" s="741"/>
      <c r="J30" s="740"/>
      <c r="K30" s="740"/>
      <c r="L30" s="740"/>
      <c r="M30" s="741"/>
      <c r="N30" s="745"/>
      <c r="O30" s="746"/>
      <c r="P30" s="747"/>
      <c r="Q30" s="749"/>
      <c r="R30" s="745"/>
      <c r="S30" s="747"/>
      <c r="T30" s="751"/>
      <c r="U30" s="529"/>
      <c r="V30" s="529"/>
      <c r="W30" s="529"/>
      <c r="X30" s="529"/>
    </row>
    <row r="31" spans="1:24" ht="41.25" thickBot="1" x14ac:dyDescent="0.3">
      <c r="A31" s="130" t="s">
        <v>23</v>
      </c>
      <c r="B31" s="131" t="s">
        <v>56</v>
      </c>
      <c r="C31" s="392" t="s">
        <v>22</v>
      </c>
      <c r="D31" s="227" t="s">
        <v>285</v>
      </c>
      <c r="E31" s="227" t="s">
        <v>238</v>
      </c>
      <c r="F31" s="133" t="s">
        <v>2</v>
      </c>
      <c r="G31" s="133"/>
      <c r="H31" s="133"/>
      <c r="I31" s="133" t="s">
        <v>3</v>
      </c>
      <c r="J31" s="133" t="s">
        <v>4</v>
      </c>
      <c r="K31" s="133" t="s">
        <v>5</v>
      </c>
      <c r="L31" s="133" t="s">
        <v>6</v>
      </c>
      <c r="M31" s="133" t="s">
        <v>7</v>
      </c>
      <c r="N31" s="133" t="s">
        <v>8</v>
      </c>
      <c r="O31" s="133" t="s">
        <v>9</v>
      </c>
      <c r="P31" s="133" t="s">
        <v>10</v>
      </c>
      <c r="Q31" s="133" t="s">
        <v>11</v>
      </c>
      <c r="R31" s="133" t="s">
        <v>12</v>
      </c>
      <c r="S31" s="133" t="s">
        <v>13</v>
      </c>
      <c r="T31" s="133" t="s">
        <v>1</v>
      </c>
      <c r="U31" s="523"/>
      <c r="V31" s="523"/>
      <c r="W31" s="524"/>
      <c r="X31" s="524"/>
    </row>
    <row r="32" spans="1:24" ht="41.25" thickBot="1" x14ac:dyDescent="0.3">
      <c r="A32" s="17" t="s">
        <v>25</v>
      </c>
      <c r="B32" s="166" t="s">
        <v>51</v>
      </c>
      <c r="C32" s="147" t="s">
        <v>15</v>
      </c>
      <c r="D32" s="219" t="s">
        <v>328</v>
      </c>
      <c r="E32" s="147" t="s">
        <v>240</v>
      </c>
      <c r="F32" s="41">
        <v>1</v>
      </c>
      <c r="G32" s="164"/>
      <c r="H32" s="164"/>
      <c r="I32" s="37">
        <v>1</v>
      </c>
      <c r="J32" s="39">
        <v>0</v>
      </c>
      <c r="K32" s="37">
        <v>1</v>
      </c>
      <c r="L32" s="37">
        <v>1</v>
      </c>
      <c r="M32" s="37">
        <v>1</v>
      </c>
      <c r="N32" s="37">
        <v>1</v>
      </c>
      <c r="O32" s="150">
        <v>1</v>
      </c>
      <c r="P32" s="150">
        <v>1</v>
      </c>
      <c r="Q32" s="150">
        <v>1</v>
      </c>
      <c r="R32" s="22" t="s">
        <v>0</v>
      </c>
      <c r="S32" s="22" t="s">
        <v>0</v>
      </c>
      <c r="T32" s="511">
        <v>0.89</v>
      </c>
      <c r="U32" s="37"/>
      <c r="V32" s="37"/>
      <c r="W32" s="530"/>
      <c r="X32" s="530"/>
    </row>
    <row r="33" spans="1:24" ht="31.9" customHeight="1" x14ac:dyDescent="0.25">
      <c r="A33" s="728" t="s">
        <v>296</v>
      </c>
      <c r="B33" s="729"/>
      <c r="C33" s="732" t="s">
        <v>352</v>
      </c>
      <c r="D33" s="732"/>
      <c r="E33" s="733"/>
      <c r="F33" s="773" t="s">
        <v>297</v>
      </c>
      <c r="G33" s="774"/>
      <c r="H33" s="774"/>
      <c r="I33" s="775"/>
      <c r="J33" s="781" t="s">
        <v>353</v>
      </c>
      <c r="K33" s="774"/>
      <c r="L33" s="774"/>
      <c r="M33" s="775"/>
      <c r="N33" s="754" t="s">
        <v>298</v>
      </c>
      <c r="O33" s="779"/>
      <c r="P33" s="755"/>
      <c r="Q33" s="752">
        <v>862014.48</v>
      </c>
      <c r="R33" s="754" t="s">
        <v>299</v>
      </c>
      <c r="S33" s="755"/>
      <c r="T33" s="766">
        <v>924016.34</v>
      </c>
      <c r="U33" s="527"/>
      <c r="V33" s="527"/>
      <c r="W33" s="527"/>
      <c r="X33" s="527"/>
    </row>
    <row r="34" spans="1:24" ht="35.450000000000003" customHeight="1" thickBot="1" x14ac:dyDescent="0.3">
      <c r="A34" s="730"/>
      <c r="B34" s="731"/>
      <c r="C34" s="734"/>
      <c r="D34" s="734"/>
      <c r="E34" s="735"/>
      <c r="F34" s="776"/>
      <c r="G34" s="777"/>
      <c r="H34" s="777"/>
      <c r="I34" s="778"/>
      <c r="J34" s="777"/>
      <c r="K34" s="777"/>
      <c r="L34" s="777"/>
      <c r="M34" s="778"/>
      <c r="N34" s="756"/>
      <c r="O34" s="780"/>
      <c r="P34" s="757"/>
      <c r="Q34" s="753"/>
      <c r="R34" s="756"/>
      <c r="S34" s="757"/>
      <c r="T34" s="767"/>
      <c r="U34" s="527"/>
      <c r="V34" s="527"/>
      <c r="W34" s="527"/>
      <c r="X34" s="527"/>
    </row>
    <row r="35" spans="1:24" ht="41.25" thickBot="1" x14ac:dyDescent="0.3">
      <c r="A35" s="130" t="s">
        <v>23</v>
      </c>
      <c r="B35" s="131" t="s">
        <v>56</v>
      </c>
      <c r="C35" s="392" t="s">
        <v>22</v>
      </c>
      <c r="D35" s="227" t="s">
        <v>285</v>
      </c>
      <c r="E35" s="227" t="s">
        <v>238</v>
      </c>
      <c r="F35" s="133" t="s">
        <v>2</v>
      </c>
      <c r="G35" s="133"/>
      <c r="H35" s="133"/>
      <c r="I35" s="133" t="s">
        <v>3</v>
      </c>
      <c r="J35" s="133" t="s">
        <v>4</v>
      </c>
      <c r="K35" s="133" t="s">
        <v>5</v>
      </c>
      <c r="L35" s="133" t="s">
        <v>6</v>
      </c>
      <c r="M35" s="133" t="s">
        <v>7</v>
      </c>
      <c r="N35" s="133" t="s">
        <v>8</v>
      </c>
      <c r="O35" s="133" t="s">
        <v>9</v>
      </c>
      <c r="P35" s="133" t="s">
        <v>10</v>
      </c>
      <c r="Q35" s="133" t="s">
        <v>11</v>
      </c>
      <c r="R35" s="133" t="s">
        <v>12</v>
      </c>
      <c r="S35" s="133" t="s">
        <v>13</v>
      </c>
      <c r="T35" s="133" t="s">
        <v>1</v>
      </c>
      <c r="U35" s="523"/>
      <c r="V35" s="523"/>
      <c r="W35" s="524"/>
      <c r="X35" s="524"/>
    </row>
    <row r="36" spans="1:24" ht="41.25" thickBot="1" x14ac:dyDescent="0.3">
      <c r="A36" s="200" t="s">
        <v>32</v>
      </c>
      <c r="B36" s="212" t="s">
        <v>91</v>
      </c>
      <c r="C36" s="216" t="s">
        <v>80</v>
      </c>
      <c r="D36" s="202"/>
      <c r="E36" s="251" t="s">
        <v>240</v>
      </c>
      <c r="F36" s="252">
        <v>1</v>
      </c>
      <c r="G36" s="252"/>
      <c r="H36" s="252"/>
      <c r="I36" s="254">
        <v>0</v>
      </c>
      <c r="J36" s="254">
        <v>0</v>
      </c>
      <c r="K36" s="254">
        <v>0</v>
      </c>
      <c r="L36" s="239">
        <v>0</v>
      </c>
      <c r="M36" s="239">
        <v>0</v>
      </c>
      <c r="N36" s="239">
        <v>0</v>
      </c>
      <c r="O36" s="239">
        <v>0</v>
      </c>
      <c r="P36" s="239">
        <v>0</v>
      </c>
      <c r="Q36" s="239">
        <v>0</v>
      </c>
      <c r="R36" s="198" t="s">
        <v>0</v>
      </c>
      <c r="S36" s="198" t="s">
        <v>0</v>
      </c>
      <c r="T36" s="512">
        <v>0.11</v>
      </c>
      <c r="U36" s="39"/>
      <c r="V36" s="39"/>
      <c r="W36" s="531"/>
      <c r="X36" s="531"/>
    </row>
    <row r="37" spans="1:24" ht="23.45" customHeight="1" x14ac:dyDescent="0.25">
      <c r="A37" s="728" t="s">
        <v>296</v>
      </c>
      <c r="B37" s="729"/>
      <c r="C37" s="782" t="s">
        <v>323</v>
      </c>
      <c r="D37" s="732"/>
      <c r="E37" s="733"/>
      <c r="F37" s="736" t="s">
        <v>297</v>
      </c>
      <c r="G37" s="737"/>
      <c r="H37" s="737"/>
      <c r="I37" s="738"/>
      <c r="J37" s="736"/>
      <c r="K37" s="737"/>
      <c r="L37" s="737"/>
      <c r="M37" s="738"/>
      <c r="N37" s="742" t="s">
        <v>298</v>
      </c>
      <c r="O37" s="743"/>
      <c r="P37" s="744"/>
      <c r="Q37" s="748">
        <v>0</v>
      </c>
      <c r="R37" s="742" t="s">
        <v>299</v>
      </c>
      <c r="S37" s="744"/>
      <c r="T37" s="750">
        <v>0</v>
      </c>
      <c r="U37" s="529"/>
      <c r="V37" s="529"/>
      <c r="W37" s="529"/>
      <c r="X37" s="529"/>
    </row>
    <row r="38" spans="1:24" ht="15.75" customHeight="1" thickBot="1" x14ac:dyDescent="0.3">
      <c r="A38" s="730"/>
      <c r="B38" s="731"/>
      <c r="C38" s="783"/>
      <c r="D38" s="734"/>
      <c r="E38" s="735"/>
      <c r="F38" s="739"/>
      <c r="G38" s="740"/>
      <c r="H38" s="740"/>
      <c r="I38" s="741"/>
      <c r="J38" s="739"/>
      <c r="K38" s="740"/>
      <c r="L38" s="740"/>
      <c r="M38" s="741"/>
      <c r="N38" s="745"/>
      <c r="O38" s="746"/>
      <c r="P38" s="747"/>
      <c r="Q38" s="749"/>
      <c r="R38" s="745"/>
      <c r="S38" s="747"/>
      <c r="T38" s="751"/>
      <c r="U38" s="529"/>
      <c r="V38" s="529"/>
      <c r="W38" s="529"/>
      <c r="X38" s="529"/>
    </row>
    <row r="39" spans="1:24" ht="41.25" thickBot="1" x14ac:dyDescent="0.3">
      <c r="A39" s="130" t="s">
        <v>23</v>
      </c>
      <c r="B39" s="131" t="s">
        <v>56</v>
      </c>
      <c r="C39" s="392" t="s">
        <v>22</v>
      </c>
      <c r="D39" s="227" t="s">
        <v>285</v>
      </c>
      <c r="E39" s="227" t="s">
        <v>238</v>
      </c>
      <c r="F39" s="133" t="s">
        <v>2</v>
      </c>
      <c r="G39" s="133"/>
      <c r="H39" s="133"/>
      <c r="I39" s="133" t="s">
        <v>3</v>
      </c>
      <c r="J39" s="133" t="s">
        <v>4</v>
      </c>
      <c r="K39" s="133" t="s">
        <v>5</v>
      </c>
      <c r="L39" s="133" t="s">
        <v>6</v>
      </c>
      <c r="M39" s="133" t="s">
        <v>7</v>
      </c>
      <c r="N39" s="133" t="s">
        <v>8</v>
      </c>
      <c r="O39" s="133" t="s">
        <v>9</v>
      </c>
      <c r="P39" s="133" t="s">
        <v>10</v>
      </c>
      <c r="Q39" s="133" t="s">
        <v>11</v>
      </c>
      <c r="R39" s="133" t="s">
        <v>12</v>
      </c>
      <c r="S39" s="133" t="s">
        <v>13</v>
      </c>
      <c r="T39" s="133" t="s">
        <v>1</v>
      </c>
      <c r="U39" s="523"/>
      <c r="V39" s="523"/>
      <c r="W39" s="524"/>
      <c r="X39" s="524"/>
    </row>
    <row r="40" spans="1:24" ht="53.45" customHeight="1" thickBot="1" x14ac:dyDescent="0.3">
      <c r="A40" s="17" t="s">
        <v>244</v>
      </c>
      <c r="B40" s="496" t="s">
        <v>53</v>
      </c>
      <c r="C40" s="278" t="s">
        <v>16</v>
      </c>
      <c r="D40" s="277"/>
      <c r="E40" s="278" t="s">
        <v>240</v>
      </c>
      <c r="F40" s="40">
        <v>0</v>
      </c>
      <c r="G40" s="353"/>
      <c r="H40" s="353"/>
      <c r="I40" s="39">
        <v>0</v>
      </c>
      <c r="J40" s="39">
        <v>0</v>
      </c>
      <c r="K40" s="37">
        <v>1</v>
      </c>
      <c r="L40" s="150">
        <v>1</v>
      </c>
      <c r="M40" s="150">
        <v>1</v>
      </c>
      <c r="N40" s="39">
        <v>0</v>
      </c>
      <c r="O40" s="39">
        <v>0</v>
      </c>
      <c r="P40" s="39">
        <v>0</v>
      </c>
      <c r="Q40" s="150">
        <v>1</v>
      </c>
      <c r="R40" s="22" t="s">
        <v>0</v>
      </c>
      <c r="S40" s="22" t="s">
        <v>0</v>
      </c>
      <c r="T40" s="508">
        <v>0.4</v>
      </c>
      <c r="U40" s="21"/>
      <c r="V40" s="21"/>
      <c r="W40" s="526"/>
      <c r="X40" s="526"/>
    </row>
    <row r="41" spans="1:24" ht="21" customHeight="1" x14ac:dyDescent="0.25">
      <c r="A41" s="728" t="s">
        <v>296</v>
      </c>
      <c r="B41" s="729"/>
      <c r="C41" s="758"/>
      <c r="D41" s="758"/>
      <c r="E41" s="759"/>
      <c r="F41" s="736" t="s">
        <v>297</v>
      </c>
      <c r="G41" s="737"/>
      <c r="H41" s="737"/>
      <c r="I41" s="738"/>
      <c r="J41" s="737"/>
      <c r="K41" s="737"/>
      <c r="L41" s="737"/>
      <c r="M41" s="738"/>
      <c r="N41" s="742" t="s">
        <v>298</v>
      </c>
      <c r="O41" s="743"/>
      <c r="P41" s="744"/>
      <c r="Q41" s="748">
        <v>0</v>
      </c>
      <c r="R41" s="742" t="s">
        <v>299</v>
      </c>
      <c r="S41" s="744"/>
      <c r="T41" s="750">
        <v>0</v>
      </c>
      <c r="U41" s="529"/>
      <c r="V41" s="529"/>
      <c r="W41" s="529"/>
      <c r="X41" s="529"/>
    </row>
    <row r="42" spans="1:24" ht="18" customHeight="1" thickBot="1" x14ac:dyDescent="0.3">
      <c r="A42" s="730"/>
      <c r="B42" s="731"/>
      <c r="C42" s="760"/>
      <c r="D42" s="760"/>
      <c r="E42" s="761"/>
      <c r="F42" s="739"/>
      <c r="G42" s="740"/>
      <c r="H42" s="740"/>
      <c r="I42" s="741"/>
      <c r="J42" s="740"/>
      <c r="K42" s="740"/>
      <c r="L42" s="740"/>
      <c r="M42" s="741"/>
      <c r="N42" s="745"/>
      <c r="O42" s="746"/>
      <c r="P42" s="747"/>
      <c r="Q42" s="749"/>
      <c r="R42" s="745"/>
      <c r="S42" s="747"/>
      <c r="T42" s="751"/>
      <c r="U42" s="529"/>
      <c r="V42" s="529"/>
      <c r="W42" s="529"/>
      <c r="X42" s="529"/>
    </row>
    <row r="43" spans="1:24" ht="39.6" customHeight="1" thickBot="1" x14ac:dyDescent="0.3">
      <c r="A43" s="130" t="s">
        <v>23</v>
      </c>
      <c r="B43" s="131" t="s">
        <v>56</v>
      </c>
      <c r="C43" s="392" t="s">
        <v>22</v>
      </c>
      <c r="D43" s="227" t="s">
        <v>285</v>
      </c>
      <c r="E43" s="227" t="s">
        <v>238</v>
      </c>
      <c r="F43" s="133" t="s">
        <v>2</v>
      </c>
      <c r="G43" s="133"/>
      <c r="H43" s="133"/>
      <c r="I43" s="133" t="s">
        <v>3</v>
      </c>
      <c r="J43" s="133" t="s">
        <v>4</v>
      </c>
      <c r="K43" s="133" t="s">
        <v>5</v>
      </c>
      <c r="L43" s="133" t="s">
        <v>6</v>
      </c>
      <c r="M43" s="133" t="s">
        <v>7</v>
      </c>
      <c r="N43" s="133" t="s">
        <v>8</v>
      </c>
      <c r="O43" s="133" t="s">
        <v>9</v>
      </c>
      <c r="P43" s="133" t="s">
        <v>10</v>
      </c>
      <c r="Q43" s="133" t="s">
        <v>11</v>
      </c>
      <c r="R43" s="133" t="s">
        <v>12</v>
      </c>
      <c r="S43" s="133" t="s">
        <v>13</v>
      </c>
      <c r="T43" s="133" t="s">
        <v>1</v>
      </c>
      <c r="U43" s="523"/>
      <c r="V43" s="523"/>
      <c r="W43" s="524"/>
      <c r="X43" s="524"/>
    </row>
    <row r="44" spans="1:24" ht="50.45" customHeight="1" thickBot="1" x14ac:dyDescent="0.3">
      <c r="A44" s="17" t="s">
        <v>33</v>
      </c>
      <c r="B44" s="166" t="s">
        <v>54</v>
      </c>
      <c r="C44" s="149" t="s">
        <v>75</v>
      </c>
      <c r="D44" s="222"/>
      <c r="E44" s="149" t="s">
        <v>240</v>
      </c>
      <c r="F44" s="40">
        <v>0</v>
      </c>
      <c r="G44" s="353"/>
      <c r="H44" s="353"/>
      <c r="I44" s="39">
        <v>0</v>
      </c>
      <c r="J44" s="39">
        <v>0</v>
      </c>
      <c r="K44" s="39">
        <v>0</v>
      </c>
      <c r="L44" s="21">
        <v>0.4</v>
      </c>
      <c r="M44" s="308">
        <v>0.6</v>
      </c>
      <c r="N44" s="160">
        <v>0</v>
      </c>
      <c r="O44" s="160">
        <v>0</v>
      </c>
      <c r="P44" s="160">
        <v>0</v>
      </c>
      <c r="Q44" s="160">
        <v>0</v>
      </c>
      <c r="R44" s="22" t="s">
        <v>0</v>
      </c>
      <c r="S44" s="22" t="s">
        <v>0</v>
      </c>
      <c r="T44" s="513">
        <v>0.13</v>
      </c>
      <c r="U44" s="39"/>
      <c r="V44" s="39"/>
      <c r="W44" s="531"/>
      <c r="X44" s="531"/>
    </row>
    <row r="45" spans="1:24" ht="18" customHeight="1" x14ac:dyDescent="0.25">
      <c r="A45" s="728" t="s">
        <v>296</v>
      </c>
      <c r="B45" s="729"/>
      <c r="C45" s="758"/>
      <c r="D45" s="758"/>
      <c r="E45" s="759"/>
      <c r="F45" s="736" t="s">
        <v>297</v>
      </c>
      <c r="G45" s="737"/>
      <c r="H45" s="737"/>
      <c r="I45" s="738"/>
      <c r="J45" s="737"/>
      <c r="K45" s="737"/>
      <c r="L45" s="737"/>
      <c r="M45" s="738"/>
      <c r="N45" s="742" t="s">
        <v>298</v>
      </c>
      <c r="O45" s="743"/>
      <c r="P45" s="744"/>
      <c r="Q45" s="748">
        <v>0</v>
      </c>
      <c r="R45" s="742" t="s">
        <v>299</v>
      </c>
      <c r="S45" s="744"/>
      <c r="T45" s="750">
        <v>0</v>
      </c>
      <c r="U45" s="529"/>
      <c r="V45" s="529"/>
      <c r="W45" s="529"/>
      <c r="X45" s="529"/>
    </row>
    <row r="46" spans="1:24" ht="18" customHeight="1" thickBot="1" x14ac:dyDescent="0.3">
      <c r="A46" s="730"/>
      <c r="B46" s="731"/>
      <c r="C46" s="760"/>
      <c r="D46" s="760"/>
      <c r="E46" s="761"/>
      <c r="F46" s="739"/>
      <c r="G46" s="740"/>
      <c r="H46" s="740"/>
      <c r="I46" s="741"/>
      <c r="J46" s="740"/>
      <c r="K46" s="740"/>
      <c r="L46" s="740"/>
      <c r="M46" s="741"/>
      <c r="N46" s="745"/>
      <c r="O46" s="746"/>
      <c r="P46" s="747"/>
      <c r="Q46" s="749"/>
      <c r="R46" s="745"/>
      <c r="S46" s="747"/>
      <c r="T46" s="751"/>
      <c r="U46" s="529"/>
      <c r="V46" s="529"/>
      <c r="W46" s="529"/>
      <c r="X46" s="529"/>
    </row>
    <row r="47" spans="1:24" ht="41.25" thickBot="1" x14ac:dyDescent="0.3">
      <c r="A47" s="130" t="s">
        <v>23</v>
      </c>
      <c r="B47" s="131" t="s">
        <v>56</v>
      </c>
      <c r="C47" s="392" t="s">
        <v>22</v>
      </c>
      <c r="D47" s="227" t="s">
        <v>285</v>
      </c>
      <c r="E47" s="227" t="s">
        <v>238</v>
      </c>
      <c r="F47" s="133" t="s">
        <v>2</v>
      </c>
      <c r="G47" s="133"/>
      <c r="H47" s="133"/>
      <c r="I47" s="133" t="s">
        <v>3</v>
      </c>
      <c r="J47" s="133" t="s">
        <v>4</v>
      </c>
      <c r="K47" s="133" t="s">
        <v>5</v>
      </c>
      <c r="L47" s="133" t="s">
        <v>6</v>
      </c>
      <c r="M47" s="133" t="s">
        <v>7</v>
      </c>
      <c r="N47" s="133" t="s">
        <v>8</v>
      </c>
      <c r="O47" s="133" t="s">
        <v>9</v>
      </c>
      <c r="P47" s="133" t="s">
        <v>10</v>
      </c>
      <c r="Q47" s="133" t="s">
        <v>11</v>
      </c>
      <c r="R47" s="133" t="s">
        <v>12</v>
      </c>
      <c r="S47" s="133" t="s">
        <v>13</v>
      </c>
      <c r="T47" s="133" t="s">
        <v>1</v>
      </c>
      <c r="U47" s="523"/>
      <c r="V47" s="523"/>
      <c r="W47" s="524"/>
      <c r="X47" s="524"/>
    </row>
    <row r="48" spans="1:24" ht="55.9" customHeight="1" thickBot="1" x14ac:dyDescent="0.3">
      <c r="A48" s="200" t="s">
        <v>32</v>
      </c>
      <c r="B48" s="489" t="s">
        <v>55</v>
      </c>
      <c r="C48" s="309" t="s">
        <v>67</v>
      </c>
      <c r="D48" s="294"/>
      <c r="E48" s="309" t="s">
        <v>240</v>
      </c>
      <c r="F48" s="446">
        <v>0.74</v>
      </c>
      <c r="G48" s="446"/>
      <c r="H48" s="446"/>
      <c r="I48" s="263">
        <v>0.76</v>
      </c>
      <c r="J48" s="263">
        <v>0.76</v>
      </c>
      <c r="K48" s="446">
        <v>0.60329999999999995</v>
      </c>
      <c r="L48" s="447">
        <v>0</v>
      </c>
      <c r="M48" s="448">
        <v>0.67</v>
      </c>
      <c r="N48" s="447">
        <v>0.54</v>
      </c>
      <c r="O48" s="263">
        <v>0.76</v>
      </c>
      <c r="P48" s="447">
        <v>0</v>
      </c>
      <c r="Q48" s="447">
        <v>0</v>
      </c>
      <c r="R48" s="198" t="s">
        <v>0</v>
      </c>
      <c r="S48" s="198" t="s">
        <v>0</v>
      </c>
      <c r="T48" s="514">
        <v>0.54</v>
      </c>
      <c r="U48" s="21"/>
      <c r="V48" s="21"/>
      <c r="W48" s="526"/>
      <c r="X48" s="526"/>
    </row>
    <row r="49" spans="1:30" ht="22.5" customHeight="1" x14ac:dyDescent="0.25">
      <c r="A49" s="728" t="s">
        <v>296</v>
      </c>
      <c r="B49" s="729"/>
      <c r="C49" s="758"/>
      <c r="D49" s="758"/>
      <c r="E49" s="759"/>
      <c r="F49" s="736" t="s">
        <v>297</v>
      </c>
      <c r="G49" s="737"/>
      <c r="H49" s="737"/>
      <c r="I49" s="738"/>
      <c r="J49" s="737"/>
      <c r="K49" s="737"/>
      <c r="L49" s="737"/>
      <c r="M49" s="738"/>
      <c r="N49" s="742" t="s">
        <v>298</v>
      </c>
      <c r="O49" s="743"/>
      <c r="P49" s="744"/>
      <c r="Q49" s="748">
        <v>0</v>
      </c>
      <c r="R49" s="742" t="s">
        <v>299</v>
      </c>
      <c r="S49" s="744"/>
      <c r="T49" s="750">
        <v>0</v>
      </c>
      <c r="U49" s="529"/>
      <c r="V49" s="529"/>
      <c r="W49" s="529"/>
      <c r="X49" s="529"/>
    </row>
    <row r="50" spans="1:30" ht="18.600000000000001" customHeight="1" thickBot="1" x14ac:dyDescent="0.3">
      <c r="A50" s="730"/>
      <c r="B50" s="731"/>
      <c r="C50" s="760"/>
      <c r="D50" s="760"/>
      <c r="E50" s="761"/>
      <c r="F50" s="739"/>
      <c r="G50" s="740"/>
      <c r="H50" s="740"/>
      <c r="I50" s="741"/>
      <c r="J50" s="740"/>
      <c r="K50" s="740"/>
      <c r="L50" s="740"/>
      <c r="M50" s="741"/>
      <c r="N50" s="745"/>
      <c r="O50" s="746"/>
      <c r="P50" s="747"/>
      <c r="Q50" s="749"/>
      <c r="R50" s="745"/>
      <c r="S50" s="747"/>
      <c r="T50" s="751"/>
      <c r="U50" s="529"/>
      <c r="V50" s="529"/>
      <c r="W50" s="529"/>
      <c r="X50" s="529"/>
    </row>
    <row r="51" spans="1:30" ht="19.899999999999999" customHeight="1" x14ac:dyDescent="0.25">
      <c r="A51" s="728"/>
      <c r="B51" s="764"/>
      <c r="C51" s="764"/>
      <c r="D51" s="764"/>
      <c r="E51" s="764"/>
      <c r="F51" s="764"/>
      <c r="G51" s="764"/>
      <c r="H51" s="764"/>
      <c r="I51" s="764"/>
      <c r="J51" s="764"/>
      <c r="K51" s="764"/>
      <c r="L51" s="764"/>
      <c r="M51" s="729"/>
      <c r="N51" s="742" t="s">
        <v>397</v>
      </c>
      <c r="O51" s="743"/>
      <c r="P51" s="744"/>
      <c r="Q51" s="762" t="e">
        <f>SUM(Q49,Q45,Q41,Q37,Q33,Q29,Q25,Q21,Q17,Q13,Q9,#REF!,#REF!,#REF!,#REF!,#REF!,#REF!)</f>
        <v>#REF!</v>
      </c>
      <c r="R51" s="742" t="s">
        <v>398</v>
      </c>
      <c r="S51" s="744"/>
      <c r="T51" s="762" t="e">
        <f>SUM(T49,T45,T41,T37,T33,T29,T25,T21,T17,T13,T9,#REF!,#REF!,#REF!,#REF!,#REF!,#REF!)</f>
        <v>#REF!</v>
      </c>
      <c r="U51" s="529"/>
      <c r="V51" s="529"/>
      <c r="W51" s="529"/>
      <c r="X51" s="529"/>
    </row>
    <row r="52" spans="1:30" ht="24" customHeight="1" thickBot="1" x14ac:dyDescent="0.3">
      <c r="A52" s="730"/>
      <c r="B52" s="765"/>
      <c r="C52" s="765"/>
      <c r="D52" s="765"/>
      <c r="E52" s="765"/>
      <c r="F52" s="765"/>
      <c r="G52" s="765"/>
      <c r="H52" s="765"/>
      <c r="I52" s="765"/>
      <c r="J52" s="765"/>
      <c r="K52" s="765"/>
      <c r="L52" s="765"/>
      <c r="M52" s="731"/>
      <c r="N52" s="745"/>
      <c r="O52" s="746"/>
      <c r="P52" s="747"/>
      <c r="Q52" s="763"/>
      <c r="R52" s="745"/>
      <c r="S52" s="747"/>
      <c r="T52" s="763"/>
      <c r="U52" s="529"/>
      <c r="V52" s="529"/>
      <c r="W52" s="529"/>
      <c r="X52" s="529"/>
    </row>
    <row r="53" spans="1:30" ht="41.25" thickBot="1" x14ac:dyDescent="0.3">
      <c r="A53" s="130" t="s">
        <v>23</v>
      </c>
      <c r="B53" s="131" t="s">
        <v>56</v>
      </c>
      <c r="C53" s="227" t="s">
        <v>225</v>
      </c>
      <c r="D53" s="227" t="s">
        <v>285</v>
      </c>
      <c r="E53" s="227" t="s">
        <v>238</v>
      </c>
      <c r="F53" s="133" t="s">
        <v>2</v>
      </c>
      <c r="G53" s="133"/>
      <c r="H53" s="133"/>
      <c r="I53" s="133" t="s">
        <v>3</v>
      </c>
      <c r="J53" s="133" t="s">
        <v>4</v>
      </c>
      <c r="K53" s="133" t="s">
        <v>5</v>
      </c>
      <c r="L53" s="133" t="s">
        <v>6</v>
      </c>
      <c r="M53" s="133" t="s">
        <v>7</v>
      </c>
      <c r="N53" s="133" t="s">
        <v>8</v>
      </c>
      <c r="O53" s="133" t="s">
        <v>9</v>
      </c>
      <c r="P53" s="133" t="s">
        <v>10</v>
      </c>
      <c r="Q53" s="133" t="s">
        <v>11</v>
      </c>
      <c r="R53" s="133" t="s">
        <v>12</v>
      </c>
      <c r="S53" s="133" t="s">
        <v>13</v>
      </c>
      <c r="T53" s="133" t="s">
        <v>1</v>
      </c>
      <c r="U53" s="523"/>
      <c r="V53" s="523"/>
      <c r="W53" s="524"/>
      <c r="X53" s="524"/>
    </row>
    <row r="54" spans="1:30" ht="122.25" thickBot="1" x14ac:dyDescent="0.3">
      <c r="A54" s="200" t="s">
        <v>250</v>
      </c>
      <c r="B54" s="212" t="s">
        <v>89</v>
      </c>
      <c r="C54" s="216" t="s">
        <v>78</v>
      </c>
      <c r="D54" s="202" t="s">
        <v>393</v>
      </c>
      <c r="E54" s="251" t="s">
        <v>240</v>
      </c>
      <c r="F54" s="252">
        <v>1</v>
      </c>
      <c r="G54" s="252"/>
      <c r="H54" s="252"/>
      <c r="I54" s="254">
        <v>0</v>
      </c>
      <c r="J54" s="254">
        <v>0</v>
      </c>
      <c r="K54" s="254">
        <v>0</v>
      </c>
      <c r="L54" s="254">
        <v>0</v>
      </c>
      <c r="M54" s="254">
        <v>0</v>
      </c>
      <c r="N54" s="254">
        <v>0</v>
      </c>
      <c r="O54" s="254">
        <v>0</v>
      </c>
      <c r="P54" s="254">
        <v>0</v>
      </c>
      <c r="Q54" s="252">
        <v>1</v>
      </c>
      <c r="R54" s="198" t="s">
        <v>0</v>
      </c>
      <c r="S54" s="198" t="s">
        <v>0</v>
      </c>
      <c r="T54" s="512">
        <v>0.11</v>
      </c>
      <c r="U54" s="39"/>
      <c r="V54" s="39"/>
      <c r="W54" s="531"/>
      <c r="X54" s="531"/>
      <c r="AC54" s="427" t="s">
        <v>298</v>
      </c>
      <c r="AD54" s="428">
        <f>SUM(Q55,Q59,Q63,Q67,Q71,Q75,Q79,Q83,Q87)</f>
        <v>0</v>
      </c>
    </row>
    <row r="55" spans="1:30" ht="23.25" customHeight="1" x14ac:dyDescent="0.25">
      <c r="A55" s="728" t="s">
        <v>296</v>
      </c>
      <c r="B55" s="729"/>
      <c r="C55" s="758"/>
      <c r="D55" s="758"/>
      <c r="E55" s="759"/>
      <c r="F55" s="736" t="s">
        <v>297</v>
      </c>
      <c r="G55" s="737"/>
      <c r="H55" s="737"/>
      <c r="I55" s="738"/>
      <c r="J55" s="737"/>
      <c r="K55" s="737"/>
      <c r="L55" s="737"/>
      <c r="M55" s="738"/>
      <c r="N55" s="742" t="s">
        <v>298</v>
      </c>
      <c r="O55" s="743"/>
      <c r="P55" s="744"/>
      <c r="Q55" s="748">
        <v>0</v>
      </c>
      <c r="R55" s="742" t="s">
        <v>299</v>
      </c>
      <c r="S55" s="744"/>
      <c r="T55" s="750">
        <v>0</v>
      </c>
      <c r="U55" s="529"/>
      <c r="V55" s="529"/>
      <c r="W55" s="529"/>
      <c r="X55" s="529"/>
      <c r="AC55" s="427" t="s">
        <v>299</v>
      </c>
      <c r="AD55" s="428">
        <f>SUM(T87,T83,T79,T75,T71,T67,T63,T59,T55)</f>
        <v>0</v>
      </c>
    </row>
    <row r="56" spans="1:30" ht="15.75" thickBot="1" x14ac:dyDescent="0.3">
      <c r="A56" s="730"/>
      <c r="B56" s="731"/>
      <c r="C56" s="760"/>
      <c r="D56" s="760"/>
      <c r="E56" s="761"/>
      <c r="F56" s="739"/>
      <c r="G56" s="740"/>
      <c r="H56" s="740"/>
      <c r="I56" s="741"/>
      <c r="J56" s="740"/>
      <c r="K56" s="740"/>
      <c r="L56" s="740"/>
      <c r="M56" s="741"/>
      <c r="N56" s="745"/>
      <c r="O56" s="746"/>
      <c r="P56" s="747"/>
      <c r="Q56" s="749"/>
      <c r="R56" s="745"/>
      <c r="S56" s="747"/>
      <c r="T56" s="751"/>
      <c r="U56" s="529"/>
      <c r="V56" s="529"/>
      <c r="W56" s="529"/>
      <c r="X56" s="529"/>
    </row>
    <row r="57" spans="1:30" ht="41.25" thickBot="1" x14ac:dyDescent="0.3">
      <c r="A57" s="130" t="s">
        <v>23</v>
      </c>
      <c r="B57" s="131" t="s">
        <v>56</v>
      </c>
      <c r="C57" s="227" t="s">
        <v>225</v>
      </c>
      <c r="D57" s="227" t="s">
        <v>285</v>
      </c>
      <c r="E57" s="227" t="s">
        <v>238</v>
      </c>
      <c r="F57" s="133" t="s">
        <v>2</v>
      </c>
      <c r="G57" s="133"/>
      <c r="H57" s="133"/>
      <c r="I57" s="133" t="s">
        <v>3</v>
      </c>
      <c r="J57" s="133" t="s">
        <v>4</v>
      </c>
      <c r="K57" s="133" t="s">
        <v>5</v>
      </c>
      <c r="L57" s="133" t="s">
        <v>6</v>
      </c>
      <c r="M57" s="133" t="s">
        <v>7</v>
      </c>
      <c r="N57" s="133" t="s">
        <v>8</v>
      </c>
      <c r="O57" s="133" t="s">
        <v>9</v>
      </c>
      <c r="P57" s="133" t="s">
        <v>10</v>
      </c>
      <c r="Q57" s="133" t="s">
        <v>11</v>
      </c>
      <c r="R57" s="133" t="s">
        <v>12</v>
      </c>
      <c r="S57" s="133" t="s">
        <v>13</v>
      </c>
      <c r="T57" s="133" t="s">
        <v>1</v>
      </c>
      <c r="U57" s="523"/>
      <c r="V57" s="523"/>
      <c r="W57" s="524"/>
      <c r="X57" s="524"/>
    </row>
    <row r="58" spans="1:30" ht="61.5" thickBot="1" x14ac:dyDescent="0.3">
      <c r="A58" s="200" t="s">
        <v>250</v>
      </c>
      <c r="B58" s="212" t="s">
        <v>90</v>
      </c>
      <c r="C58" s="499" t="s">
        <v>79</v>
      </c>
      <c r="D58" s="202" t="s">
        <v>392</v>
      </c>
      <c r="E58" s="251" t="s">
        <v>240</v>
      </c>
      <c r="F58" s="252">
        <v>1</v>
      </c>
      <c r="G58" s="252"/>
      <c r="H58" s="252"/>
      <c r="I58" s="254">
        <v>0</v>
      </c>
      <c r="J58" s="254">
        <v>0</v>
      </c>
      <c r="K58" s="254">
        <v>0</v>
      </c>
      <c r="L58" s="254">
        <v>0</v>
      </c>
      <c r="M58" s="254">
        <v>0</v>
      </c>
      <c r="N58" s="254">
        <v>0</v>
      </c>
      <c r="O58" s="254">
        <v>0</v>
      </c>
      <c r="P58" s="254">
        <v>0</v>
      </c>
      <c r="Q58" s="252">
        <v>1</v>
      </c>
      <c r="R58" s="198" t="s">
        <v>0</v>
      </c>
      <c r="S58" s="198" t="s">
        <v>0</v>
      </c>
      <c r="T58" s="512">
        <v>0.2</v>
      </c>
      <c r="U58" s="39"/>
      <c r="V58" s="39"/>
      <c r="W58" s="531"/>
      <c r="X58" s="531"/>
    </row>
    <row r="59" spans="1:30" ht="19.5" customHeight="1" x14ac:dyDescent="0.25">
      <c r="A59" s="728" t="s">
        <v>296</v>
      </c>
      <c r="B59" s="729"/>
      <c r="C59" s="758"/>
      <c r="D59" s="758"/>
      <c r="E59" s="759"/>
      <c r="F59" s="736" t="s">
        <v>297</v>
      </c>
      <c r="G59" s="737"/>
      <c r="H59" s="737"/>
      <c r="I59" s="738"/>
      <c r="J59" s="737"/>
      <c r="K59" s="737"/>
      <c r="L59" s="737"/>
      <c r="M59" s="738"/>
      <c r="N59" s="742" t="s">
        <v>298</v>
      </c>
      <c r="O59" s="743"/>
      <c r="P59" s="744"/>
      <c r="Q59" s="748">
        <v>0</v>
      </c>
      <c r="R59" s="742" t="s">
        <v>299</v>
      </c>
      <c r="S59" s="744"/>
      <c r="T59" s="750">
        <v>0</v>
      </c>
      <c r="U59" s="529"/>
      <c r="V59" s="529"/>
      <c r="W59" s="529"/>
      <c r="X59" s="529"/>
    </row>
    <row r="60" spans="1:30" ht="20.25" customHeight="1" thickBot="1" x14ac:dyDescent="0.3">
      <c r="A60" s="730"/>
      <c r="B60" s="731"/>
      <c r="C60" s="760"/>
      <c r="D60" s="760"/>
      <c r="E60" s="761"/>
      <c r="F60" s="739"/>
      <c r="G60" s="740"/>
      <c r="H60" s="740"/>
      <c r="I60" s="741"/>
      <c r="J60" s="740"/>
      <c r="K60" s="740"/>
      <c r="L60" s="740"/>
      <c r="M60" s="741"/>
      <c r="N60" s="745"/>
      <c r="O60" s="746"/>
      <c r="P60" s="747"/>
      <c r="Q60" s="749"/>
      <c r="R60" s="745"/>
      <c r="S60" s="747"/>
      <c r="T60" s="751"/>
      <c r="U60" s="529"/>
      <c r="V60" s="529"/>
      <c r="W60" s="529"/>
      <c r="X60" s="529"/>
    </row>
    <row r="61" spans="1:30" ht="41.25" thickBot="1" x14ac:dyDescent="0.3">
      <c r="A61" s="130" t="s">
        <v>23</v>
      </c>
      <c r="B61" s="131" t="s">
        <v>56</v>
      </c>
      <c r="C61" s="227" t="s">
        <v>225</v>
      </c>
      <c r="D61" s="227" t="s">
        <v>285</v>
      </c>
      <c r="E61" s="227" t="s">
        <v>238</v>
      </c>
      <c r="F61" s="133" t="s">
        <v>2</v>
      </c>
      <c r="G61" s="133"/>
      <c r="H61" s="133"/>
      <c r="I61" s="133" t="s">
        <v>3</v>
      </c>
      <c r="J61" s="133" t="s">
        <v>4</v>
      </c>
      <c r="K61" s="133" t="s">
        <v>5</v>
      </c>
      <c r="L61" s="133" t="s">
        <v>6</v>
      </c>
      <c r="M61" s="133" t="s">
        <v>7</v>
      </c>
      <c r="N61" s="133" t="s">
        <v>8</v>
      </c>
      <c r="O61" s="133" t="s">
        <v>9</v>
      </c>
      <c r="P61" s="133" t="s">
        <v>10</v>
      </c>
      <c r="Q61" s="133" t="s">
        <v>11</v>
      </c>
      <c r="R61" s="133" t="s">
        <v>12</v>
      </c>
      <c r="S61" s="133" t="s">
        <v>13</v>
      </c>
      <c r="T61" s="133" t="s">
        <v>1</v>
      </c>
      <c r="U61" s="523"/>
      <c r="V61" s="523"/>
      <c r="W61" s="524"/>
      <c r="X61" s="524"/>
    </row>
    <row r="62" spans="1:30" ht="41.25" thickBot="1" x14ac:dyDescent="0.3">
      <c r="A62" s="200" t="s">
        <v>32</v>
      </c>
      <c r="B62" s="212" t="s">
        <v>91</v>
      </c>
      <c r="C62" s="216" t="s">
        <v>80</v>
      </c>
      <c r="D62" s="202"/>
      <c r="E62" s="251" t="s">
        <v>240</v>
      </c>
      <c r="F62" s="252">
        <v>1</v>
      </c>
      <c r="G62" s="252"/>
      <c r="H62" s="252"/>
      <c r="I62" s="254">
        <v>0</v>
      </c>
      <c r="J62" s="254">
        <v>0</v>
      </c>
      <c r="K62" s="254">
        <v>0</v>
      </c>
      <c r="L62" s="239">
        <v>0</v>
      </c>
      <c r="M62" s="239">
        <v>0</v>
      </c>
      <c r="N62" s="239">
        <v>0</v>
      </c>
      <c r="O62" s="239">
        <v>0</v>
      </c>
      <c r="P62" s="239">
        <v>0</v>
      </c>
      <c r="Q62" s="239">
        <v>0</v>
      </c>
      <c r="R62" s="198" t="s">
        <v>0</v>
      </c>
      <c r="S62" s="198" t="s">
        <v>0</v>
      </c>
      <c r="T62" s="512">
        <v>0.11</v>
      </c>
      <c r="U62" s="39"/>
      <c r="V62" s="39"/>
      <c r="W62" s="531"/>
      <c r="X62" s="531"/>
    </row>
    <row r="63" spans="1:30" ht="23.25" customHeight="1" x14ac:dyDescent="0.25">
      <c r="A63" s="728" t="s">
        <v>296</v>
      </c>
      <c r="B63" s="729"/>
      <c r="C63" s="758"/>
      <c r="D63" s="758"/>
      <c r="E63" s="759"/>
      <c r="F63" s="736" t="s">
        <v>297</v>
      </c>
      <c r="G63" s="737"/>
      <c r="H63" s="737"/>
      <c r="I63" s="738"/>
      <c r="J63" s="737"/>
      <c r="K63" s="737"/>
      <c r="L63" s="737"/>
      <c r="M63" s="738"/>
      <c r="N63" s="742" t="s">
        <v>298</v>
      </c>
      <c r="O63" s="743"/>
      <c r="P63" s="744"/>
      <c r="Q63" s="748">
        <v>0</v>
      </c>
      <c r="R63" s="742" t="s">
        <v>299</v>
      </c>
      <c r="S63" s="744"/>
      <c r="T63" s="750">
        <v>0</v>
      </c>
      <c r="U63" s="529"/>
      <c r="V63" s="529"/>
      <c r="W63" s="529"/>
      <c r="X63" s="529"/>
    </row>
    <row r="64" spans="1:30" ht="18" customHeight="1" thickBot="1" x14ac:dyDescent="0.3">
      <c r="A64" s="730"/>
      <c r="B64" s="731"/>
      <c r="C64" s="760"/>
      <c r="D64" s="760"/>
      <c r="E64" s="761"/>
      <c r="F64" s="739"/>
      <c r="G64" s="740"/>
      <c r="H64" s="740"/>
      <c r="I64" s="741"/>
      <c r="J64" s="740"/>
      <c r="K64" s="740"/>
      <c r="L64" s="740"/>
      <c r="M64" s="741"/>
      <c r="N64" s="745"/>
      <c r="O64" s="746"/>
      <c r="P64" s="747"/>
      <c r="Q64" s="749"/>
      <c r="R64" s="745"/>
      <c r="S64" s="747"/>
      <c r="T64" s="751"/>
      <c r="U64" s="529"/>
      <c r="V64" s="529"/>
      <c r="W64" s="529"/>
      <c r="X64" s="529"/>
    </row>
    <row r="65" spans="1:24" ht="41.25" thickBot="1" x14ac:dyDescent="0.3">
      <c r="A65" s="130" t="s">
        <v>23</v>
      </c>
      <c r="B65" s="131" t="s">
        <v>56</v>
      </c>
      <c r="C65" s="227" t="s">
        <v>225</v>
      </c>
      <c r="D65" s="227" t="s">
        <v>285</v>
      </c>
      <c r="E65" s="227" t="s">
        <v>238</v>
      </c>
      <c r="F65" s="133" t="s">
        <v>2</v>
      </c>
      <c r="G65" s="133"/>
      <c r="H65" s="133"/>
      <c r="I65" s="133" t="s">
        <v>3</v>
      </c>
      <c r="J65" s="133" t="s">
        <v>4</v>
      </c>
      <c r="K65" s="133" t="s">
        <v>5</v>
      </c>
      <c r="L65" s="133" t="s">
        <v>6</v>
      </c>
      <c r="M65" s="133" t="s">
        <v>7</v>
      </c>
      <c r="N65" s="133" t="s">
        <v>8</v>
      </c>
      <c r="O65" s="133" t="s">
        <v>9</v>
      </c>
      <c r="P65" s="133" t="s">
        <v>10</v>
      </c>
      <c r="Q65" s="133" t="s">
        <v>11</v>
      </c>
      <c r="R65" s="133" t="s">
        <v>12</v>
      </c>
      <c r="S65" s="133" t="s">
        <v>13</v>
      </c>
      <c r="T65" s="133" t="s">
        <v>1</v>
      </c>
      <c r="U65" s="523"/>
      <c r="V65" s="523"/>
      <c r="W65" s="524"/>
      <c r="X65" s="524"/>
    </row>
    <row r="66" spans="1:24" ht="41.25" thickBot="1" x14ac:dyDescent="0.3">
      <c r="A66" s="249" t="s">
        <v>254</v>
      </c>
      <c r="B66" s="490" t="s">
        <v>92</v>
      </c>
      <c r="C66" s="500" t="s">
        <v>81</v>
      </c>
      <c r="D66" s="223"/>
      <c r="E66" s="217" t="s">
        <v>240</v>
      </c>
      <c r="F66" s="175">
        <v>1</v>
      </c>
      <c r="G66" s="175"/>
      <c r="H66" s="175"/>
      <c r="I66" s="174">
        <v>0</v>
      </c>
      <c r="J66" s="174">
        <v>0</v>
      </c>
      <c r="K66" s="174">
        <v>0</v>
      </c>
      <c r="L66" s="203">
        <v>1</v>
      </c>
      <c r="M66" s="203">
        <v>1</v>
      </c>
      <c r="N66" s="174">
        <v>0</v>
      </c>
      <c r="O66" s="174">
        <v>0</v>
      </c>
      <c r="P66" s="174">
        <v>0</v>
      </c>
      <c r="Q66" s="174">
        <v>0</v>
      </c>
      <c r="R66" s="140" t="s">
        <v>0</v>
      </c>
      <c r="S66" s="140" t="s">
        <v>0</v>
      </c>
      <c r="T66" s="515">
        <v>0.33</v>
      </c>
      <c r="U66" s="39"/>
      <c r="V66" s="39"/>
      <c r="W66" s="531"/>
      <c r="X66" s="531"/>
    </row>
    <row r="67" spans="1:24" ht="19.5" customHeight="1" x14ac:dyDescent="0.25">
      <c r="A67" s="728" t="s">
        <v>296</v>
      </c>
      <c r="B67" s="729"/>
      <c r="C67" s="758"/>
      <c r="D67" s="758"/>
      <c r="E67" s="759"/>
      <c r="F67" s="736" t="s">
        <v>297</v>
      </c>
      <c r="G67" s="737"/>
      <c r="H67" s="737"/>
      <c r="I67" s="738"/>
      <c r="J67" s="737"/>
      <c r="K67" s="737"/>
      <c r="L67" s="737"/>
      <c r="M67" s="738"/>
      <c r="N67" s="742" t="s">
        <v>298</v>
      </c>
      <c r="O67" s="743"/>
      <c r="P67" s="744"/>
      <c r="Q67" s="748">
        <v>0</v>
      </c>
      <c r="R67" s="742" t="s">
        <v>299</v>
      </c>
      <c r="S67" s="744"/>
      <c r="T67" s="750">
        <v>0</v>
      </c>
      <c r="U67" s="529"/>
      <c r="V67" s="529"/>
      <c r="W67" s="529"/>
      <c r="X67" s="529"/>
    </row>
    <row r="68" spans="1:24" ht="20.25" customHeight="1" thickBot="1" x14ac:dyDescent="0.3">
      <c r="A68" s="730"/>
      <c r="B68" s="731"/>
      <c r="C68" s="760"/>
      <c r="D68" s="760"/>
      <c r="E68" s="761"/>
      <c r="F68" s="739"/>
      <c r="G68" s="740"/>
      <c r="H68" s="740"/>
      <c r="I68" s="741"/>
      <c r="J68" s="740"/>
      <c r="K68" s="740"/>
      <c r="L68" s="740"/>
      <c r="M68" s="741"/>
      <c r="N68" s="745"/>
      <c r="O68" s="746"/>
      <c r="P68" s="747"/>
      <c r="Q68" s="749"/>
      <c r="R68" s="745"/>
      <c r="S68" s="747"/>
      <c r="T68" s="751"/>
      <c r="U68" s="529"/>
      <c r="V68" s="529"/>
      <c r="W68" s="529"/>
      <c r="X68" s="529"/>
    </row>
    <row r="69" spans="1:24" ht="41.25" thickBot="1" x14ac:dyDescent="0.3">
      <c r="A69" s="130" t="s">
        <v>23</v>
      </c>
      <c r="B69" s="131" t="s">
        <v>56</v>
      </c>
      <c r="C69" s="227" t="s">
        <v>225</v>
      </c>
      <c r="D69" s="227" t="s">
        <v>285</v>
      </c>
      <c r="E69" s="227" t="s">
        <v>238</v>
      </c>
      <c r="F69" s="133" t="s">
        <v>2</v>
      </c>
      <c r="G69" s="133"/>
      <c r="H69" s="133"/>
      <c r="I69" s="133" t="s">
        <v>3</v>
      </c>
      <c r="J69" s="133" t="s">
        <v>4</v>
      </c>
      <c r="K69" s="133" t="s">
        <v>5</v>
      </c>
      <c r="L69" s="133" t="s">
        <v>6</v>
      </c>
      <c r="M69" s="133" t="s">
        <v>7</v>
      </c>
      <c r="N69" s="133" t="s">
        <v>8</v>
      </c>
      <c r="O69" s="133" t="s">
        <v>9</v>
      </c>
      <c r="P69" s="133" t="s">
        <v>10</v>
      </c>
      <c r="Q69" s="133" t="s">
        <v>11</v>
      </c>
      <c r="R69" s="133" t="s">
        <v>12</v>
      </c>
      <c r="S69" s="133" t="s">
        <v>13</v>
      </c>
      <c r="T69" s="133" t="s">
        <v>1</v>
      </c>
      <c r="U69" s="523"/>
      <c r="V69" s="523"/>
      <c r="W69" s="524"/>
      <c r="X69" s="524"/>
    </row>
    <row r="70" spans="1:24" ht="61.5" thickBot="1" x14ac:dyDescent="0.3">
      <c r="A70" s="167" t="s">
        <v>34</v>
      </c>
      <c r="B70" s="497" t="s">
        <v>93</v>
      </c>
      <c r="C70" s="500" t="s">
        <v>82</v>
      </c>
      <c r="D70" s="224"/>
      <c r="E70" s="214" t="s">
        <v>240</v>
      </c>
      <c r="F70" s="173">
        <v>1</v>
      </c>
      <c r="G70" s="173"/>
      <c r="H70" s="173"/>
      <c r="I70" s="174">
        <v>0</v>
      </c>
      <c r="J70" s="175">
        <v>1</v>
      </c>
      <c r="K70" s="175">
        <v>1</v>
      </c>
      <c r="L70" s="204">
        <v>0</v>
      </c>
      <c r="M70" s="204">
        <v>0</v>
      </c>
      <c r="N70" s="204">
        <v>0</v>
      </c>
      <c r="O70" s="204">
        <v>0</v>
      </c>
      <c r="P70" s="204">
        <v>0</v>
      </c>
      <c r="Q70" s="204">
        <v>0</v>
      </c>
      <c r="R70" s="140" t="s">
        <v>0</v>
      </c>
      <c r="S70" s="140" t="s">
        <v>0</v>
      </c>
      <c r="T70" s="515">
        <v>0.33</v>
      </c>
      <c r="U70" s="39"/>
      <c r="V70" s="39"/>
      <c r="W70" s="531"/>
      <c r="X70" s="531"/>
    </row>
    <row r="71" spans="1:24" ht="19.5" customHeight="1" x14ac:dyDescent="0.25">
      <c r="A71" s="728" t="s">
        <v>296</v>
      </c>
      <c r="B71" s="729"/>
      <c r="C71" s="758"/>
      <c r="D71" s="758"/>
      <c r="E71" s="759"/>
      <c r="F71" s="736" t="s">
        <v>297</v>
      </c>
      <c r="G71" s="737"/>
      <c r="H71" s="737"/>
      <c r="I71" s="738"/>
      <c r="J71" s="737"/>
      <c r="K71" s="737"/>
      <c r="L71" s="737"/>
      <c r="M71" s="738"/>
      <c r="N71" s="742" t="s">
        <v>298</v>
      </c>
      <c r="O71" s="743"/>
      <c r="P71" s="744"/>
      <c r="Q71" s="748">
        <v>0</v>
      </c>
      <c r="R71" s="742" t="s">
        <v>299</v>
      </c>
      <c r="S71" s="744"/>
      <c r="T71" s="750">
        <v>0</v>
      </c>
      <c r="U71" s="529"/>
      <c r="V71" s="529"/>
      <c r="W71" s="529"/>
      <c r="X71" s="529"/>
    </row>
    <row r="72" spans="1:24" ht="21" customHeight="1" thickBot="1" x14ac:dyDescent="0.3">
      <c r="A72" s="730"/>
      <c r="B72" s="731"/>
      <c r="C72" s="760"/>
      <c r="D72" s="760"/>
      <c r="E72" s="761"/>
      <c r="F72" s="739"/>
      <c r="G72" s="740"/>
      <c r="H72" s="740"/>
      <c r="I72" s="741"/>
      <c r="J72" s="740"/>
      <c r="K72" s="740"/>
      <c r="L72" s="740"/>
      <c r="M72" s="741"/>
      <c r="N72" s="745"/>
      <c r="O72" s="746"/>
      <c r="P72" s="747"/>
      <c r="Q72" s="749"/>
      <c r="R72" s="745"/>
      <c r="S72" s="747"/>
      <c r="T72" s="751"/>
      <c r="U72" s="529"/>
      <c r="V72" s="529"/>
      <c r="W72" s="529"/>
      <c r="X72" s="529"/>
    </row>
    <row r="73" spans="1:24" ht="41.25" thickBot="1" x14ac:dyDescent="0.3">
      <c r="A73" s="130" t="s">
        <v>23</v>
      </c>
      <c r="B73" s="131" t="s">
        <v>56</v>
      </c>
      <c r="C73" s="227" t="s">
        <v>225</v>
      </c>
      <c r="D73" s="227" t="s">
        <v>285</v>
      </c>
      <c r="E73" s="227" t="s">
        <v>238</v>
      </c>
      <c r="F73" s="133" t="s">
        <v>2</v>
      </c>
      <c r="G73" s="133"/>
      <c r="H73" s="133"/>
      <c r="I73" s="133" t="s">
        <v>3</v>
      </c>
      <c r="J73" s="133" t="s">
        <v>4</v>
      </c>
      <c r="K73" s="133" t="s">
        <v>5</v>
      </c>
      <c r="L73" s="133" t="s">
        <v>6</v>
      </c>
      <c r="M73" s="133" t="s">
        <v>7</v>
      </c>
      <c r="N73" s="133" t="s">
        <v>8</v>
      </c>
      <c r="O73" s="133" t="s">
        <v>9</v>
      </c>
      <c r="P73" s="133" t="s">
        <v>10</v>
      </c>
      <c r="Q73" s="133" t="s">
        <v>11</v>
      </c>
      <c r="R73" s="133" t="s">
        <v>12</v>
      </c>
      <c r="S73" s="133" t="s">
        <v>13</v>
      </c>
      <c r="T73" s="133" t="s">
        <v>1</v>
      </c>
      <c r="U73" s="523"/>
      <c r="V73" s="523"/>
      <c r="W73" s="524"/>
      <c r="X73" s="524"/>
    </row>
    <row r="74" spans="1:24" ht="61.5" thickBot="1" x14ac:dyDescent="0.3">
      <c r="A74" s="240" t="s">
        <v>255</v>
      </c>
      <c r="B74" s="491" t="s">
        <v>94</v>
      </c>
      <c r="C74" s="207" t="s">
        <v>83</v>
      </c>
      <c r="D74" s="224" t="s">
        <v>394</v>
      </c>
      <c r="E74" s="214" t="s">
        <v>239</v>
      </c>
      <c r="F74" s="203">
        <v>1</v>
      </c>
      <c r="G74" s="203"/>
      <c r="H74" s="203"/>
      <c r="I74" s="203">
        <v>1</v>
      </c>
      <c r="J74" s="203">
        <v>1</v>
      </c>
      <c r="K74" s="203">
        <v>1</v>
      </c>
      <c r="L74" s="203">
        <v>1</v>
      </c>
      <c r="M74" s="203">
        <v>1</v>
      </c>
      <c r="N74" s="203">
        <v>1</v>
      </c>
      <c r="O74" s="203">
        <v>1</v>
      </c>
      <c r="P74" s="203">
        <v>1</v>
      </c>
      <c r="Q74" s="203">
        <v>1</v>
      </c>
      <c r="R74" s="140" t="s">
        <v>0</v>
      </c>
      <c r="S74" s="140" t="s">
        <v>0</v>
      </c>
      <c r="T74" s="516">
        <v>1</v>
      </c>
      <c r="U74" s="37"/>
      <c r="V74" s="37"/>
      <c r="W74" s="530"/>
      <c r="X74" s="530"/>
    </row>
    <row r="75" spans="1:24" ht="19.5" customHeight="1" x14ac:dyDescent="0.25">
      <c r="A75" s="728" t="s">
        <v>296</v>
      </c>
      <c r="B75" s="729"/>
      <c r="C75" s="784" t="s">
        <v>311</v>
      </c>
      <c r="D75" s="784"/>
      <c r="E75" s="785"/>
      <c r="F75" s="736" t="s">
        <v>297</v>
      </c>
      <c r="G75" s="737"/>
      <c r="H75" s="737"/>
      <c r="I75" s="738"/>
      <c r="J75" s="737"/>
      <c r="K75" s="737"/>
      <c r="L75" s="737"/>
      <c r="M75" s="738"/>
      <c r="N75" s="742" t="s">
        <v>298</v>
      </c>
      <c r="O75" s="743"/>
      <c r="P75" s="744"/>
      <c r="Q75" s="748">
        <v>0</v>
      </c>
      <c r="R75" s="742" t="s">
        <v>299</v>
      </c>
      <c r="S75" s="744"/>
      <c r="T75" s="750">
        <v>0</v>
      </c>
      <c r="U75" s="529"/>
      <c r="V75" s="529"/>
      <c r="W75" s="529"/>
      <c r="X75" s="529"/>
    </row>
    <row r="76" spans="1:24" ht="20.25" customHeight="1" thickBot="1" x14ac:dyDescent="0.3">
      <c r="A76" s="730"/>
      <c r="B76" s="731"/>
      <c r="C76" s="786"/>
      <c r="D76" s="786"/>
      <c r="E76" s="787"/>
      <c r="F76" s="739"/>
      <c r="G76" s="740"/>
      <c r="H76" s="740"/>
      <c r="I76" s="741"/>
      <c r="J76" s="740"/>
      <c r="K76" s="740"/>
      <c r="L76" s="740"/>
      <c r="M76" s="741"/>
      <c r="N76" s="745"/>
      <c r="O76" s="746"/>
      <c r="P76" s="747"/>
      <c r="Q76" s="749"/>
      <c r="R76" s="745"/>
      <c r="S76" s="747"/>
      <c r="T76" s="751"/>
      <c r="U76" s="529"/>
      <c r="V76" s="529"/>
      <c r="W76" s="529"/>
      <c r="X76" s="529"/>
    </row>
    <row r="77" spans="1:24" ht="41.25" thickBot="1" x14ac:dyDescent="0.3">
      <c r="A77" s="130" t="s">
        <v>23</v>
      </c>
      <c r="B77" s="131" t="s">
        <v>56</v>
      </c>
      <c r="C77" s="227" t="s">
        <v>225</v>
      </c>
      <c r="D77" s="227" t="s">
        <v>285</v>
      </c>
      <c r="E77" s="227" t="s">
        <v>238</v>
      </c>
      <c r="F77" s="133" t="s">
        <v>2</v>
      </c>
      <c r="G77" s="133"/>
      <c r="H77" s="133"/>
      <c r="I77" s="133" t="s">
        <v>3</v>
      </c>
      <c r="J77" s="133" t="s">
        <v>4</v>
      </c>
      <c r="K77" s="133" t="s">
        <v>5</v>
      </c>
      <c r="L77" s="133" t="s">
        <v>6</v>
      </c>
      <c r="M77" s="133" t="s">
        <v>7</v>
      </c>
      <c r="N77" s="133" t="s">
        <v>8</v>
      </c>
      <c r="O77" s="133" t="s">
        <v>9</v>
      </c>
      <c r="P77" s="133" t="s">
        <v>10</v>
      </c>
      <c r="Q77" s="133" t="s">
        <v>11</v>
      </c>
      <c r="R77" s="133" t="s">
        <v>12</v>
      </c>
      <c r="S77" s="133" t="s">
        <v>13</v>
      </c>
      <c r="T77" s="133" t="s">
        <v>1</v>
      </c>
      <c r="U77" s="523"/>
      <c r="V77" s="523"/>
      <c r="W77" s="524"/>
      <c r="X77" s="524"/>
    </row>
    <row r="78" spans="1:24" ht="61.5" thickBot="1" x14ac:dyDescent="0.3">
      <c r="A78" s="200" t="s">
        <v>255</v>
      </c>
      <c r="B78" s="212" t="s">
        <v>95</v>
      </c>
      <c r="C78" s="216" t="s">
        <v>84</v>
      </c>
      <c r="D78" s="202"/>
      <c r="E78" s="251" t="s">
        <v>239</v>
      </c>
      <c r="F78" s="252">
        <v>1</v>
      </c>
      <c r="G78" s="252"/>
      <c r="H78" s="252"/>
      <c r="I78" s="254">
        <v>0</v>
      </c>
      <c r="J78" s="264">
        <v>1</v>
      </c>
      <c r="K78" s="254">
        <v>0</v>
      </c>
      <c r="L78" s="239">
        <v>0</v>
      </c>
      <c r="M78" s="239">
        <v>0</v>
      </c>
      <c r="N78" s="239">
        <v>0</v>
      </c>
      <c r="O78" s="239">
        <v>0</v>
      </c>
      <c r="P78" s="239">
        <v>0</v>
      </c>
      <c r="Q78" s="264">
        <v>1</v>
      </c>
      <c r="R78" s="198" t="s">
        <v>0</v>
      </c>
      <c r="S78" s="198" t="s">
        <v>0</v>
      </c>
      <c r="T78" s="512">
        <v>0.3</v>
      </c>
      <c r="U78" s="39"/>
      <c r="V78" s="39"/>
      <c r="W78" s="531"/>
      <c r="X78" s="531"/>
    </row>
    <row r="79" spans="1:24" ht="21.75" customHeight="1" x14ac:dyDescent="0.25">
      <c r="A79" s="728" t="s">
        <v>296</v>
      </c>
      <c r="B79" s="729"/>
      <c r="C79" s="758"/>
      <c r="D79" s="758"/>
      <c r="E79" s="759"/>
      <c r="F79" s="736" t="s">
        <v>297</v>
      </c>
      <c r="G79" s="737"/>
      <c r="H79" s="737"/>
      <c r="I79" s="738"/>
      <c r="J79" s="737"/>
      <c r="K79" s="737"/>
      <c r="L79" s="737"/>
      <c r="M79" s="738"/>
      <c r="N79" s="742" t="s">
        <v>298</v>
      </c>
      <c r="O79" s="743"/>
      <c r="P79" s="744"/>
      <c r="Q79" s="748">
        <v>0</v>
      </c>
      <c r="R79" s="742" t="s">
        <v>299</v>
      </c>
      <c r="S79" s="744"/>
      <c r="T79" s="750">
        <v>0</v>
      </c>
      <c r="U79" s="529"/>
      <c r="V79" s="529"/>
      <c r="W79" s="529"/>
      <c r="X79" s="529"/>
    </row>
    <row r="80" spans="1:24" ht="18.75" customHeight="1" thickBot="1" x14ac:dyDescent="0.3">
      <c r="A80" s="730"/>
      <c r="B80" s="731"/>
      <c r="C80" s="760"/>
      <c r="D80" s="760"/>
      <c r="E80" s="761"/>
      <c r="F80" s="739"/>
      <c r="G80" s="740"/>
      <c r="H80" s="740"/>
      <c r="I80" s="741"/>
      <c r="J80" s="740"/>
      <c r="K80" s="740"/>
      <c r="L80" s="740"/>
      <c r="M80" s="741"/>
      <c r="N80" s="745"/>
      <c r="O80" s="746"/>
      <c r="P80" s="747"/>
      <c r="Q80" s="749"/>
      <c r="R80" s="745"/>
      <c r="S80" s="747"/>
      <c r="T80" s="751"/>
      <c r="U80" s="529"/>
      <c r="V80" s="529"/>
      <c r="W80" s="529"/>
      <c r="X80" s="529"/>
    </row>
    <row r="81" spans="1:24" ht="41.25" thickBot="1" x14ac:dyDescent="0.3">
      <c r="A81" s="130" t="s">
        <v>23</v>
      </c>
      <c r="B81" s="131" t="s">
        <v>56</v>
      </c>
      <c r="C81" s="227" t="s">
        <v>225</v>
      </c>
      <c r="D81" s="227" t="s">
        <v>285</v>
      </c>
      <c r="E81" s="227" t="s">
        <v>238</v>
      </c>
      <c r="F81" s="133" t="s">
        <v>2</v>
      </c>
      <c r="G81" s="133"/>
      <c r="H81" s="133"/>
      <c r="I81" s="133" t="s">
        <v>3</v>
      </c>
      <c r="J81" s="133" t="s">
        <v>4</v>
      </c>
      <c r="K81" s="133" t="s">
        <v>5</v>
      </c>
      <c r="L81" s="133" t="s">
        <v>6</v>
      </c>
      <c r="M81" s="133" t="s">
        <v>7</v>
      </c>
      <c r="N81" s="133" t="s">
        <v>8</v>
      </c>
      <c r="O81" s="133" t="s">
        <v>9</v>
      </c>
      <c r="P81" s="133" t="s">
        <v>10</v>
      </c>
      <c r="Q81" s="133" t="s">
        <v>11</v>
      </c>
      <c r="R81" s="133" t="s">
        <v>12</v>
      </c>
      <c r="S81" s="133" t="s">
        <v>13</v>
      </c>
      <c r="T81" s="133" t="s">
        <v>1</v>
      </c>
      <c r="U81" s="523"/>
      <c r="V81" s="523"/>
      <c r="W81" s="524"/>
      <c r="X81" s="524"/>
    </row>
    <row r="82" spans="1:24" ht="41.25" thickBot="1" x14ac:dyDescent="0.3">
      <c r="A82" s="200" t="s">
        <v>33</v>
      </c>
      <c r="B82" s="212" t="s">
        <v>97</v>
      </c>
      <c r="C82" s="216" t="s">
        <v>86</v>
      </c>
      <c r="D82" s="202" t="s">
        <v>343</v>
      </c>
      <c r="E82" s="216" t="s">
        <v>240</v>
      </c>
      <c r="F82" s="263">
        <v>1</v>
      </c>
      <c r="G82" s="252"/>
      <c r="H82" s="252"/>
      <c r="I82" s="254">
        <v>0</v>
      </c>
      <c r="J82" s="254">
        <v>0</v>
      </c>
      <c r="K82" s="264">
        <v>1</v>
      </c>
      <c r="L82" s="197">
        <v>1</v>
      </c>
      <c r="M82" s="197">
        <v>1</v>
      </c>
      <c r="N82" s="239">
        <v>0</v>
      </c>
      <c r="O82" s="239">
        <v>0</v>
      </c>
      <c r="P82" s="197">
        <v>1</v>
      </c>
      <c r="Q82" s="197">
        <v>1</v>
      </c>
      <c r="R82" s="198" t="s">
        <v>0</v>
      </c>
      <c r="S82" s="198" t="s">
        <v>0</v>
      </c>
      <c r="T82" s="517">
        <v>0.56000000000000005</v>
      </c>
      <c r="U82" s="532"/>
      <c r="V82" s="532"/>
      <c r="W82" s="533"/>
      <c r="X82" s="533"/>
    </row>
    <row r="83" spans="1:24" ht="17.25" customHeight="1" x14ac:dyDescent="0.25">
      <c r="A83" s="728" t="s">
        <v>296</v>
      </c>
      <c r="B83" s="729"/>
      <c r="C83" s="758"/>
      <c r="D83" s="758"/>
      <c r="E83" s="759"/>
      <c r="F83" s="736" t="s">
        <v>297</v>
      </c>
      <c r="G83" s="737"/>
      <c r="H83" s="737"/>
      <c r="I83" s="738"/>
      <c r="J83" s="737"/>
      <c r="K83" s="737"/>
      <c r="L83" s="737"/>
      <c r="M83" s="738"/>
      <c r="N83" s="742" t="s">
        <v>298</v>
      </c>
      <c r="O83" s="743"/>
      <c r="P83" s="744"/>
      <c r="Q83" s="748">
        <v>0</v>
      </c>
      <c r="R83" s="742" t="s">
        <v>299</v>
      </c>
      <c r="S83" s="744"/>
      <c r="T83" s="750">
        <v>0</v>
      </c>
      <c r="U83" s="529"/>
      <c r="V83" s="529"/>
      <c r="W83" s="529"/>
      <c r="X83" s="529"/>
    </row>
    <row r="84" spans="1:24" ht="21" customHeight="1" thickBot="1" x14ac:dyDescent="0.3">
      <c r="A84" s="730"/>
      <c r="B84" s="731"/>
      <c r="C84" s="760"/>
      <c r="D84" s="760"/>
      <c r="E84" s="761"/>
      <c r="F84" s="739"/>
      <c r="G84" s="740"/>
      <c r="H84" s="740"/>
      <c r="I84" s="741"/>
      <c r="J84" s="740"/>
      <c r="K84" s="740"/>
      <c r="L84" s="740"/>
      <c r="M84" s="741"/>
      <c r="N84" s="745"/>
      <c r="O84" s="746"/>
      <c r="P84" s="747"/>
      <c r="Q84" s="749"/>
      <c r="R84" s="745"/>
      <c r="S84" s="747"/>
      <c r="T84" s="751"/>
      <c r="U84" s="529"/>
      <c r="V84" s="529"/>
      <c r="W84" s="529"/>
      <c r="X84" s="529"/>
    </row>
    <row r="85" spans="1:24" ht="41.25" thickBot="1" x14ac:dyDescent="0.3">
      <c r="A85" s="130" t="s">
        <v>23</v>
      </c>
      <c r="B85" s="131" t="s">
        <v>56</v>
      </c>
      <c r="C85" s="227" t="s">
        <v>225</v>
      </c>
      <c r="D85" s="227" t="s">
        <v>285</v>
      </c>
      <c r="E85" s="227" t="s">
        <v>238</v>
      </c>
      <c r="F85" s="133" t="s">
        <v>2</v>
      </c>
      <c r="G85" s="133"/>
      <c r="H85" s="133"/>
      <c r="I85" s="133" t="s">
        <v>3</v>
      </c>
      <c r="J85" s="133" t="s">
        <v>4</v>
      </c>
      <c r="K85" s="133" t="s">
        <v>5</v>
      </c>
      <c r="L85" s="133" t="s">
        <v>6</v>
      </c>
      <c r="M85" s="133" t="s">
        <v>7</v>
      </c>
      <c r="N85" s="133" t="s">
        <v>8</v>
      </c>
      <c r="O85" s="133" t="s">
        <v>9</v>
      </c>
      <c r="P85" s="133" t="s">
        <v>10</v>
      </c>
      <c r="Q85" s="133" t="s">
        <v>11</v>
      </c>
      <c r="R85" s="133" t="s">
        <v>12</v>
      </c>
      <c r="S85" s="133" t="s">
        <v>13</v>
      </c>
      <c r="T85" s="133" t="s">
        <v>1</v>
      </c>
      <c r="U85" s="523"/>
      <c r="V85" s="523"/>
      <c r="W85" s="524"/>
      <c r="X85" s="524"/>
    </row>
    <row r="86" spans="1:24" ht="61.5" thickBot="1" x14ac:dyDescent="0.3">
      <c r="A86" s="200" t="s">
        <v>33</v>
      </c>
      <c r="B86" s="212" t="s">
        <v>99</v>
      </c>
      <c r="C86" s="216" t="s">
        <v>88</v>
      </c>
      <c r="D86" s="202"/>
      <c r="E86" s="216" t="s">
        <v>239</v>
      </c>
      <c r="F86" s="243">
        <v>1</v>
      </c>
      <c r="G86" s="243"/>
      <c r="H86" s="243"/>
      <c r="I86" s="196">
        <v>0</v>
      </c>
      <c r="J86" s="196">
        <v>0</v>
      </c>
      <c r="K86" s="243">
        <v>1</v>
      </c>
      <c r="L86" s="197">
        <v>1</v>
      </c>
      <c r="M86" s="197">
        <v>1</v>
      </c>
      <c r="N86" s="197">
        <v>1</v>
      </c>
      <c r="O86" s="239">
        <v>0</v>
      </c>
      <c r="P86" s="197">
        <v>1</v>
      </c>
      <c r="Q86" s="197">
        <v>1</v>
      </c>
      <c r="R86" s="198" t="s">
        <v>0</v>
      </c>
      <c r="S86" s="198" t="s">
        <v>0</v>
      </c>
      <c r="T86" s="518">
        <v>0.67</v>
      </c>
      <c r="U86" s="532"/>
      <c r="V86" s="532"/>
      <c r="W86" s="533"/>
      <c r="X86" s="533"/>
    </row>
    <row r="87" spans="1:24" ht="24.75" customHeight="1" x14ac:dyDescent="0.25">
      <c r="A87" s="728" t="s">
        <v>296</v>
      </c>
      <c r="B87" s="729"/>
      <c r="C87" s="758"/>
      <c r="D87" s="758"/>
      <c r="E87" s="759"/>
      <c r="F87" s="736" t="s">
        <v>297</v>
      </c>
      <c r="G87" s="737"/>
      <c r="H87" s="737"/>
      <c r="I87" s="738"/>
      <c r="J87" s="737"/>
      <c r="K87" s="737"/>
      <c r="L87" s="737"/>
      <c r="M87" s="738"/>
      <c r="N87" s="742" t="s">
        <v>298</v>
      </c>
      <c r="O87" s="743"/>
      <c r="P87" s="744"/>
      <c r="Q87" s="748">
        <v>0</v>
      </c>
      <c r="R87" s="742" t="s">
        <v>299</v>
      </c>
      <c r="S87" s="744"/>
      <c r="T87" s="750">
        <v>0</v>
      </c>
      <c r="U87" s="529"/>
      <c r="V87" s="529"/>
      <c r="W87" s="529"/>
      <c r="X87" s="529"/>
    </row>
    <row r="88" spans="1:24" ht="18" customHeight="1" thickBot="1" x14ac:dyDescent="0.3">
      <c r="A88" s="730"/>
      <c r="B88" s="731"/>
      <c r="C88" s="760"/>
      <c r="D88" s="760"/>
      <c r="E88" s="761"/>
      <c r="F88" s="739"/>
      <c r="G88" s="740"/>
      <c r="H88" s="740"/>
      <c r="I88" s="741"/>
      <c r="J88" s="740"/>
      <c r="K88" s="740"/>
      <c r="L88" s="740"/>
      <c r="M88" s="741"/>
      <c r="N88" s="745"/>
      <c r="O88" s="746"/>
      <c r="P88" s="747"/>
      <c r="Q88" s="749"/>
      <c r="R88" s="745"/>
      <c r="S88" s="747"/>
      <c r="T88" s="751"/>
      <c r="U88" s="529"/>
      <c r="V88" s="529"/>
      <c r="W88" s="529"/>
      <c r="X88" s="529"/>
    </row>
    <row r="89" spans="1:24" ht="41.25" thickBot="1" x14ac:dyDescent="0.3">
      <c r="A89" s="130" t="s">
        <v>23</v>
      </c>
      <c r="B89" s="131" t="s">
        <v>56</v>
      </c>
      <c r="C89" s="227" t="s">
        <v>226</v>
      </c>
      <c r="D89" s="227" t="s">
        <v>285</v>
      </c>
      <c r="E89" s="227" t="s">
        <v>238</v>
      </c>
      <c r="F89" s="133" t="s">
        <v>2</v>
      </c>
      <c r="G89" s="133"/>
      <c r="H89" s="133"/>
      <c r="I89" s="133" t="s">
        <v>3</v>
      </c>
      <c r="J89" s="133" t="s">
        <v>4</v>
      </c>
      <c r="K89" s="133" t="s">
        <v>5</v>
      </c>
      <c r="L89" s="133" t="s">
        <v>6</v>
      </c>
      <c r="M89" s="133" t="s">
        <v>7</v>
      </c>
      <c r="N89" s="133" t="s">
        <v>8</v>
      </c>
      <c r="O89" s="133" t="s">
        <v>9</v>
      </c>
      <c r="P89" s="133" t="s">
        <v>10</v>
      </c>
      <c r="Q89" s="133" t="s">
        <v>11</v>
      </c>
      <c r="R89" s="133" t="s">
        <v>12</v>
      </c>
      <c r="S89" s="133" t="s">
        <v>13</v>
      </c>
      <c r="T89" s="133" t="s">
        <v>1</v>
      </c>
      <c r="U89" s="523"/>
      <c r="V89" s="523"/>
      <c r="W89" s="524"/>
      <c r="X89" s="524"/>
    </row>
    <row r="90" spans="1:24" ht="61.5" thickBot="1" x14ac:dyDescent="0.3">
      <c r="A90" s="200" t="s">
        <v>33</v>
      </c>
      <c r="B90" s="212" t="s">
        <v>117</v>
      </c>
      <c r="C90" s="216" t="s">
        <v>105</v>
      </c>
      <c r="D90" s="202"/>
      <c r="E90" s="216" t="s">
        <v>240</v>
      </c>
      <c r="F90" s="239">
        <v>0</v>
      </c>
      <c r="G90" s="239"/>
      <c r="H90" s="239"/>
      <c r="I90" s="239">
        <v>0</v>
      </c>
      <c r="J90" s="239">
        <v>0</v>
      </c>
      <c r="K90" s="239">
        <v>0</v>
      </c>
      <c r="L90" s="239">
        <v>0</v>
      </c>
      <c r="M90" s="239">
        <v>0</v>
      </c>
      <c r="N90" s="239">
        <v>0</v>
      </c>
      <c r="O90" s="239">
        <v>0</v>
      </c>
      <c r="P90" s="239">
        <v>0</v>
      </c>
      <c r="Q90" s="239">
        <v>0</v>
      </c>
      <c r="R90" s="198" t="s">
        <v>0</v>
      </c>
      <c r="S90" s="198" t="s">
        <v>0</v>
      </c>
      <c r="T90" s="196">
        <v>0</v>
      </c>
      <c r="U90" s="39"/>
      <c r="V90" s="39"/>
      <c r="W90" s="531"/>
      <c r="X90" s="531"/>
    </row>
    <row r="91" spans="1:24" ht="18" customHeight="1" x14ac:dyDescent="0.25">
      <c r="A91" s="728" t="s">
        <v>296</v>
      </c>
      <c r="B91" s="729"/>
      <c r="C91" s="758"/>
      <c r="D91" s="758"/>
      <c r="E91" s="759"/>
      <c r="F91" s="736" t="s">
        <v>297</v>
      </c>
      <c r="G91" s="737"/>
      <c r="H91" s="737"/>
      <c r="I91" s="738"/>
      <c r="J91" s="737"/>
      <c r="K91" s="737"/>
      <c r="L91" s="737"/>
      <c r="M91" s="738"/>
      <c r="N91" s="742" t="s">
        <v>298</v>
      </c>
      <c r="O91" s="743"/>
      <c r="P91" s="744"/>
      <c r="Q91" s="748">
        <v>0</v>
      </c>
      <c r="R91" s="742" t="s">
        <v>299</v>
      </c>
      <c r="S91" s="744"/>
      <c r="T91" s="750">
        <v>0</v>
      </c>
      <c r="U91" s="529"/>
      <c r="V91" s="529"/>
      <c r="W91" s="529"/>
      <c r="X91" s="529"/>
    </row>
    <row r="92" spans="1:24" ht="21" customHeight="1" thickBot="1" x14ac:dyDescent="0.3">
      <c r="A92" s="730"/>
      <c r="B92" s="731"/>
      <c r="C92" s="760"/>
      <c r="D92" s="760"/>
      <c r="E92" s="761"/>
      <c r="F92" s="739"/>
      <c r="G92" s="740"/>
      <c r="H92" s="740"/>
      <c r="I92" s="741"/>
      <c r="J92" s="740"/>
      <c r="K92" s="740"/>
      <c r="L92" s="740"/>
      <c r="M92" s="741"/>
      <c r="N92" s="745"/>
      <c r="O92" s="746"/>
      <c r="P92" s="747"/>
      <c r="Q92" s="749"/>
      <c r="R92" s="745"/>
      <c r="S92" s="747"/>
      <c r="T92" s="751"/>
      <c r="U92" s="529"/>
      <c r="V92" s="529"/>
      <c r="W92" s="529"/>
      <c r="X92" s="529"/>
    </row>
    <row r="93" spans="1:24" ht="41.25" thickBot="1" x14ac:dyDescent="0.3">
      <c r="A93" s="130" t="s">
        <v>23</v>
      </c>
      <c r="B93" s="131" t="s">
        <v>56</v>
      </c>
      <c r="C93" s="227" t="s">
        <v>226</v>
      </c>
      <c r="D93" s="227" t="s">
        <v>285</v>
      </c>
      <c r="E93" s="227" t="s">
        <v>238</v>
      </c>
      <c r="F93" s="133" t="s">
        <v>2</v>
      </c>
      <c r="G93" s="133"/>
      <c r="H93" s="133"/>
      <c r="I93" s="133" t="s">
        <v>3</v>
      </c>
      <c r="J93" s="133" t="s">
        <v>4</v>
      </c>
      <c r="K93" s="133" t="s">
        <v>5</v>
      </c>
      <c r="L93" s="133" t="s">
        <v>6</v>
      </c>
      <c r="M93" s="133" t="s">
        <v>7</v>
      </c>
      <c r="N93" s="133" t="s">
        <v>8</v>
      </c>
      <c r="O93" s="133" t="s">
        <v>9</v>
      </c>
      <c r="P93" s="133" t="s">
        <v>10</v>
      </c>
      <c r="Q93" s="133" t="s">
        <v>11</v>
      </c>
      <c r="R93" s="133" t="s">
        <v>12</v>
      </c>
      <c r="S93" s="133" t="s">
        <v>13</v>
      </c>
      <c r="T93" s="133" t="s">
        <v>1</v>
      </c>
      <c r="U93" s="523"/>
      <c r="V93" s="523"/>
      <c r="W93" s="524"/>
      <c r="X93" s="524"/>
    </row>
    <row r="94" spans="1:24" ht="41.25" thickBot="1" x14ac:dyDescent="0.3">
      <c r="A94" s="200" t="s">
        <v>34</v>
      </c>
      <c r="B94" s="212" t="s">
        <v>118</v>
      </c>
      <c r="C94" s="216" t="s">
        <v>106</v>
      </c>
      <c r="D94" s="202" t="s">
        <v>327</v>
      </c>
      <c r="E94" s="251" t="s">
        <v>240</v>
      </c>
      <c r="F94" s="243">
        <v>1</v>
      </c>
      <c r="G94" s="243"/>
      <c r="H94" s="243"/>
      <c r="I94" s="243">
        <v>1</v>
      </c>
      <c r="J94" s="196">
        <v>0</v>
      </c>
      <c r="K94" s="243">
        <v>1</v>
      </c>
      <c r="L94" s="239">
        <v>0</v>
      </c>
      <c r="M94" s="239">
        <v>0</v>
      </c>
      <c r="N94" s="239">
        <v>0</v>
      </c>
      <c r="O94" s="239">
        <v>0</v>
      </c>
      <c r="P94" s="239">
        <v>0</v>
      </c>
      <c r="Q94" s="239">
        <v>0</v>
      </c>
      <c r="R94" s="198" t="s">
        <v>0</v>
      </c>
      <c r="S94" s="198" t="s">
        <v>0</v>
      </c>
      <c r="T94" s="196">
        <v>0.33</v>
      </c>
      <c r="U94" s="39"/>
      <c r="V94" s="39"/>
      <c r="W94" s="531"/>
      <c r="X94" s="531"/>
    </row>
    <row r="95" spans="1:24" ht="22.5" customHeight="1" x14ac:dyDescent="0.25">
      <c r="A95" s="728" t="s">
        <v>296</v>
      </c>
      <c r="B95" s="729"/>
      <c r="C95" s="758"/>
      <c r="D95" s="758"/>
      <c r="E95" s="759"/>
      <c r="F95" s="736" t="s">
        <v>297</v>
      </c>
      <c r="G95" s="737"/>
      <c r="H95" s="737"/>
      <c r="I95" s="738"/>
      <c r="J95" s="737"/>
      <c r="K95" s="737"/>
      <c r="L95" s="737"/>
      <c r="M95" s="738"/>
      <c r="N95" s="742" t="s">
        <v>298</v>
      </c>
      <c r="O95" s="743"/>
      <c r="P95" s="744"/>
      <c r="Q95" s="748">
        <v>0</v>
      </c>
      <c r="R95" s="742" t="s">
        <v>299</v>
      </c>
      <c r="S95" s="744"/>
      <c r="T95" s="750">
        <v>0</v>
      </c>
      <c r="U95" s="529"/>
      <c r="V95" s="529"/>
      <c r="W95" s="529"/>
      <c r="X95" s="529"/>
    </row>
    <row r="96" spans="1:24" ht="22.5" customHeight="1" thickBot="1" x14ac:dyDescent="0.3">
      <c r="A96" s="730"/>
      <c r="B96" s="731"/>
      <c r="C96" s="760"/>
      <c r="D96" s="760"/>
      <c r="E96" s="761"/>
      <c r="F96" s="739"/>
      <c r="G96" s="740"/>
      <c r="H96" s="740"/>
      <c r="I96" s="741"/>
      <c r="J96" s="740"/>
      <c r="K96" s="740"/>
      <c r="L96" s="740"/>
      <c r="M96" s="741"/>
      <c r="N96" s="745"/>
      <c r="O96" s="746"/>
      <c r="P96" s="747"/>
      <c r="Q96" s="749"/>
      <c r="R96" s="745"/>
      <c r="S96" s="747"/>
      <c r="T96" s="751"/>
      <c r="U96" s="529"/>
      <c r="V96" s="529"/>
      <c r="W96" s="529"/>
      <c r="X96" s="529"/>
    </row>
    <row r="97" spans="1:24" ht="41.25" thickBot="1" x14ac:dyDescent="0.3">
      <c r="A97" s="130" t="s">
        <v>23</v>
      </c>
      <c r="B97" s="131" t="s">
        <v>56</v>
      </c>
      <c r="C97" s="227" t="s">
        <v>226</v>
      </c>
      <c r="D97" s="227" t="s">
        <v>285</v>
      </c>
      <c r="E97" s="227" t="s">
        <v>238</v>
      </c>
      <c r="F97" s="133" t="s">
        <v>2</v>
      </c>
      <c r="G97" s="133"/>
      <c r="H97" s="133"/>
      <c r="I97" s="133" t="s">
        <v>3</v>
      </c>
      <c r="J97" s="133" t="s">
        <v>4</v>
      </c>
      <c r="K97" s="133" t="s">
        <v>5</v>
      </c>
      <c r="L97" s="133" t="s">
        <v>6</v>
      </c>
      <c r="M97" s="133" t="s">
        <v>7</v>
      </c>
      <c r="N97" s="133" t="s">
        <v>8</v>
      </c>
      <c r="O97" s="133" t="s">
        <v>9</v>
      </c>
      <c r="P97" s="133" t="s">
        <v>10</v>
      </c>
      <c r="Q97" s="133" t="s">
        <v>11</v>
      </c>
      <c r="R97" s="133" t="s">
        <v>12</v>
      </c>
      <c r="S97" s="133" t="s">
        <v>13</v>
      </c>
      <c r="T97" s="133" t="s">
        <v>1</v>
      </c>
      <c r="U97" s="523"/>
      <c r="V97" s="523"/>
      <c r="W97" s="524"/>
      <c r="X97" s="524"/>
    </row>
    <row r="98" spans="1:24" ht="41.25" thickBot="1" x14ac:dyDescent="0.3">
      <c r="A98" s="240" t="s">
        <v>407</v>
      </c>
      <c r="B98" s="491" t="s">
        <v>120</v>
      </c>
      <c r="C98" s="207" t="s">
        <v>108</v>
      </c>
      <c r="D98" s="224" t="s">
        <v>341</v>
      </c>
      <c r="E98" s="207" t="s">
        <v>239</v>
      </c>
      <c r="F98" s="151">
        <v>1</v>
      </c>
      <c r="G98" s="153"/>
      <c r="H98" s="153"/>
      <c r="I98" s="153">
        <v>1</v>
      </c>
      <c r="J98" s="152">
        <v>0</v>
      </c>
      <c r="K98" s="152">
        <v>0</v>
      </c>
      <c r="L98" s="229">
        <v>0</v>
      </c>
      <c r="M98" s="229">
        <v>0</v>
      </c>
      <c r="N98" s="229">
        <v>0</v>
      </c>
      <c r="O98" s="153">
        <v>1</v>
      </c>
      <c r="P98" s="153">
        <v>1</v>
      </c>
      <c r="Q98" s="153">
        <v>1</v>
      </c>
      <c r="R98" s="248" t="s">
        <v>0</v>
      </c>
      <c r="S98" s="248" t="s">
        <v>0</v>
      </c>
      <c r="T98" s="152">
        <v>0.44</v>
      </c>
      <c r="U98" s="39"/>
      <c r="V98" s="39"/>
      <c r="W98" s="531"/>
      <c r="X98" s="531"/>
    </row>
    <row r="99" spans="1:24" ht="28.15" customHeight="1" x14ac:dyDescent="0.25">
      <c r="A99" s="728" t="s">
        <v>296</v>
      </c>
      <c r="B99" s="729"/>
      <c r="C99" s="779" t="s">
        <v>366</v>
      </c>
      <c r="D99" s="779"/>
      <c r="E99" s="755"/>
      <c r="F99" s="773" t="s">
        <v>297</v>
      </c>
      <c r="G99" s="774"/>
      <c r="H99" s="774"/>
      <c r="I99" s="775"/>
      <c r="J99" s="774" t="s">
        <v>367</v>
      </c>
      <c r="K99" s="774"/>
      <c r="L99" s="774"/>
      <c r="M99" s="775"/>
      <c r="N99" s="754" t="s">
        <v>298</v>
      </c>
      <c r="O99" s="779"/>
      <c r="P99" s="755"/>
      <c r="Q99" s="752">
        <v>0</v>
      </c>
      <c r="R99" s="754" t="s">
        <v>299</v>
      </c>
      <c r="S99" s="755"/>
      <c r="T99" s="766">
        <v>0</v>
      </c>
      <c r="U99" s="527"/>
      <c r="V99" s="527"/>
      <c r="W99" s="527"/>
      <c r="X99" s="527"/>
    </row>
    <row r="100" spans="1:24" ht="22.5" customHeight="1" thickBot="1" x14ac:dyDescent="0.3">
      <c r="A100" s="730"/>
      <c r="B100" s="731"/>
      <c r="C100" s="780"/>
      <c r="D100" s="780"/>
      <c r="E100" s="757"/>
      <c r="F100" s="776"/>
      <c r="G100" s="777"/>
      <c r="H100" s="777"/>
      <c r="I100" s="778"/>
      <c r="J100" s="777"/>
      <c r="K100" s="777"/>
      <c r="L100" s="777"/>
      <c r="M100" s="778"/>
      <c r="N100" s="756"/>
      <c r="O100" s="780"/>
      <c r="P100" s="757"/>
      <c r="Q100" s="753"/>
      <c r="R100" s="756"/>
      <c r="S100" s="757"/>
      <c r="T100" s="767"/>
      <c r="U100" s="527"/>
      <c r="V100" s="527"/>
      <c r="W100" s="527"/>
      <c r="X100" s="527"/>
    </row>
    <row r="101" spans="1:24" ht="41.25" thickBot="1" x14ac:dyDescent="0.3">
      <c r="A101" s="130" t="s">
        <v>23</v>
      </c>
      <c r="B101" s="131" t="s">
        <v>56</v>
      </c>
      <c r="C101" s="227" t="s">
        <v>226</v>
      </c>
      <c r="D101" s="227" t="s">
        <v>285</v>
      </c>
      <c r="E101" s="227" t="s">
        <v>238</v>
      </c>
      <c r="F101" s="133" t="s">
        <v>2</v>
      </c>
      <c r="G101" s="133"/>
      <c r="H101" s="133"/>
      <c r="I101" s="133" t="s">
        <v>3</v>
      </c>
      <c r="J101" s="133" t="s">
        <v>4</v>
      </c>
      <c r="K101" s="133" t="s">
        <v>5</v>
      </c>
      <c r="L101" s="133" t="s">
        <v>6</v>
      </c>
      <c r="M101" s="133" t="s">
        <v>7</v>
      </c>
      <c r="N101" s="133" t="s">
        <v>8</v>
      </c>
      <c r="O101" s="133" t="s">
        <v>9</v>
      </c>
      <c r="P101" s="133" t="s">
        <v>10</v>
      </c>
      <c r="Q101" s="133" t="s">
        <v>11</v>
      </c>
      <c r="R101" s="133" t="s">
        <v>12</v>
      </c>
      <c r="S101" s="133" t="s">
        <v>13</v>
      </c>
      <c r="T101" s="133" t="s">
        <v>1</v>
      </c>
      <c r="U101" s="523"/>
      <c r="V101" s="523"/>
      <c r="W101" s="524"/>
      <c r="X101" s="524"/>
    </row>
    <row r="102" spans="1:24" ht="102" thickBot="1" x14ac:dyDescent="0.3">
      <c r="A102" s="200" t="s">
        <v>34</v>
      </c>
      <c r="B102" s="212" t="s">
        <v>121</v>
      </c>
      <c r="C102" s="216" t="s">
        <v>109</v>
      </c>
      <c r="D102" s="202" t="s">
        <v>342</v>
      </c>
      <c r="E102" s="251" t="s">
        <v>239</v>
      </c>
      <c r="F102" s="243">
        <v>1</v>
      </c>
      <c r="G102" s="243"/>
      <c r="H102" s="243"/>
      <c r="I102" s="196">
        <v>0</v>
      </c>
      <c r="J102" s="196">
        <v>0</v>
      </c>
      <c r="K102" s="243">
        <v>1</v>
      </c>
      <c r="L102" s="239">
        <v>0</v>
      </c>
      <c r="M102" s="239">
        <v>0</v>
      </c>
      <c r="N102" s="239">
        <v>0</v>
      </c>
      <c r="O102" s="239">
        <v>0</v>
      </c>
      <c r="P102" s="239">
        <v>0</v>
      </c>
      <c r="Q102" s="229">
        <v>0</v>
      </c>
      <c r="R102" s="198" t="s">
        <v>0</v>
      </c>
      <c r="S102" s="198" t="s">
        <v>0</v>
      </c>
      <c r="T102" s="196">
        <v>0.22</v>
      </c>
      <c r="U102" s="39"/>
      <c r="V102" s="39"/>
      <c r="W102" s="531"/>
      <c r="X102" s="531"/>
    </row>
    <row r="103" spans="1:24" ht="22.5" customHeight="1" x14ac:dyDescent="0.25">
      <c r="A103" s="728" t="s">
        <v>296</v>
      </c>
      <c r="B103" s="729"/>
      <c r="C103" s="758"/>
      <c r="D103" s="758"/>
      <c r="E103" s="759"/>
      <c r="F103" s="736" t="s">
        <v>297</v>
      </c>
      <c r="G103" s="737"/>
      <c r="H103" s="737"/>
      <c r="I103" s="738"/>
      <c r="J103" s="737"/>
      <c r="K103" s="737"/>
      <c r="L103" s="737"/>
      <c r="M103" s="738"/>
      <c r="N103" s="742" t="s">
        <v>298</v>
      </c>
      <c r="O103" s="743"/>
      <c r="P103" s="744"/>
      <c r="Q103" s="748">
        <v>0</v>
      </c>
      <c r="R103" s="742" t="s">
        <v>299</v>
      </c>
      <c r="S103" s="744"/>
      <c r="T103" s="750">
        <v>0</v>
      </c>
      <c r="U103" s="529"/>
      <c r="V103" s="529"/>
      <c r="W103" s="529"/>
      <c r="X103" s="529"/>
    </row>
    <row r="104" spans="1:24" ht="16.5" customHeight="1" thickBot="1" x14ac:dyDescent="0.3">
      <c r="A104" s="730"/>
      <c r="B104" s="731"/>
      <c r="C104" s="760"/>
      <c r="D104" s="760"/>
      <c r="E104" s="761"/>
      <c r="F104" s="739"/>
      <c r="G104" s="740"/>
      <c r="H104" s="740"/>
      <c r="I104" s="741"/>
      <c r="J104" s="740"/>
      <c r="K104" s="740"/>
      <c r="L104" s="740"/>
      <c r="M104" s="741"/>
      <c r="N104" s="745"/>
      <c r="O104" s="746"/>
      <c r="P104" s="747"/>
      <c r="Q104" s="749"/>
      <c r="R104" s="745"/>
      <c r="S104" s="747"/>
      <c r="T104" s="751"/>
      <c r="U104" s="529"/>
      <c r="V104" s="529"/>
      <c r="W104" s="529"/>
      <c r="X104" s="529"/>
    </row>
    <row r="105" spans="1:24" ht="41.25" thickBot="1" x14ac:dyDescent="0.3">
      <c r="A105" s="130" t="s">
        <v>23</v>
      </c>
      <c r="B105" s="131" t="s">
        <v>56</v>
      </c>
      <c r="C105" s="227" t="s">
        <v>226</v>
      </c>
      <c r="D105" s="227" t="s">
        <v>285</v>
      </c>
      <c r="E105" s="227" t="s">
        <v>238</v>
      </c>
      <c r="F105" s="133" t="s">
        <v>2</v>
      </c>
      <c r="G105" s="133"/>
      <c r="H105" s="133"/>
      <c r="I105" s="133" t="s">
        <v>3</v>
      </c>
      <c r="J105" s="133" t="s">
        <v>4</v>
      </c>
      <c r="K105" s="133" t="s">
        <v>5</v>
      </c>
      <c r="L105" s="133" t="s">
        <v>6</v>
      </c>
      <c r="M105" s="133" t="s">
        <v>7</v>
      </c>
      <c r="N105" s="133" t="s">
        <v>8</v>
      </c>
      <c r="O105" s="133" t="s">
        <v>9</v>
      </c>
      <c r="P105" s="133" t="s">
        <v>10</v>
      </c>
      <c r="Q105" s="133" t="s">
        <v>11</v>
      </c>
      <c r="R105" s="133" t="s">
        <v>12</v>
      </c>
      <c r="S105" s="133" t="s">
        <v>13</v>
      </c>
      <c r="T105" s="133" t="s">
        <v>1</v>
      </c>
      <c r="U105" s="523"/>
      <c r="V105" s="523"/>
      <c r="W105" s="524"/>
      <c r="X105" s="524"/>
    </row>
    <row r="106" spans="1:24" ht="41.25" thickBot="1" x14ac:dyDescent="0.3">
      <c r="A106" s="200" t="s">
        <v>34</v>
      </c>
      <c r="B106" s="212" t="s">
        <v>123</v>
      </c>
      <c r="C106" s="216" t="s">
        <v>111</v>
      </c>
      <c r="D106" s="202"/>
      <c r="E106" s="251" t="s">
        <v>240</v>
      </c>
      <c r="F106" s="282" t="s">
        <v>231</v>
      </c>
      <c r="G106" s="282"/>
      <c r="H106" s="282"/>
      <c r="I106" s="196">
        <v>0</v>
      </c>
      <c r="J106" s="196">
        <v>0</v>
      </c>
      <c r="K106" s="196">
        <v>0</v>
      </c>
      <c r="L106" s="239">
        <v>0</v>
      </c>
      <c r="M106" s="239">
        <v>0</v>
      </c>
      <c r="N106" s="239">
        <v>0</v>
      </c>
      <c r="O106" s="239">
        <v>0</v>
      </c>
      <c r="P106" s="239">
        <v>0</v>
      </c>
      <c r="Q106" s="229">
        <v>0</v>
      </c>
      <c r="R106" s="198" t="s">
        <v>0</v>
      </c>
      <c r="S106" s="198" t="s">
        <v>0</v>
      </c>
      <c r="T106" s="196">
        <v>0</v>
      </c>
      <c r="U106" s="39"/>
      <c r="V106" s="39"/>
      <c r="W106" s="531"/>
      <c r="X106" s="531"/>
    </row>
    <row r="107" spans="1:24" ht="24" customHeight="1" x14ac:dyDescent="0.25">
      <c r="A107" s="728" t="s">
        <v>296</v>
      </c>
      <c r="B107" s="729"/>
      <c r="C107" s="758"/>
      <c r="D107" s="758"/>
      <c r="E107" s="759"/>
      <c r="F107" s="736" t="s">
        <v>297</v>
      </c>
      <c r="G107" s="737"/>
      <c r="H107" s="737"/>
      <c r="I107" s="738"/>
      <c r="J107" s="737"/>
      <c r="K107" s="737"/>
      <c r="L107" s="737"/>
      <c r="M107" s="738"/>
      <c r="N107" s="742" t="s">
        <v>298</v>
      </c>
      <c r="O107" s="743"/>
      <c r="P107" s="744"/>
      <c r="Q107" s="748">
        <v>0</v>
      </c>
      <c r="R107" s="742" t="s">
        <v>299</v>
      </c>
      <c r="S107" s="744"/>
      <c r="T107" s="750">
        <v>0</v>
      </c>
      <c r="U107" s="529"/>
      <c r="V107" s="529"/>
      <c r="W107" s="529"/>
      <c r="X107" s="529"/>
    </row>
    <row r="108" spans="1:24" ht="15.75" thickBot="1" x14ac:dyDescent="0.3">
      <c r="A108" s="730"/>
      <c r="B108" s="731"/>
      <c r="C108" s="760"/>
      <c r="D108" s="760"/>
      <c r="E108" s="761"/>
      <c r="F108" s="739"/>
      <c r="G108" s="740"/>
      <c r="H108" s="740"/>
      <c r="I108" s="741"/>
      <c r="J108" s="740"/>
      <c r="K108" s="740"/>
      <c r="L108" s="740"/>
      <c r="M108" s="741"/>
      <c r="N108" s="745"/>
      <c r="O108" s="746"/>
      <c r="P108" s="747"/>
      <c r="Q108" s="749"/>
      <c r="R108" s="745"/>
      <c r="S108" s="747"/>
      <c r="T108" s="751"/>
      <c r="U108" s="529"/>
      <c r="V108" s="529"/>
      <c r="W108" s="529"/>
      <c r="X108" s="529"/>
    </row>
    <row r="109" spans="1:24" ht="41.25" thickBot="1" x14ac:dyDescent="0.3">
      <c r="A109" s="130" t="s">
        <v>23</v>
      </c>
      <c r="B109" s="131" t="s">
        <v>56</v>
      </c>
      <c r="C109" s="227" t="s">
        <v>226</v>
      </c>
      <c r="D109" s="227" t="s">
        <v>285</v>
      </c>
      <c r="E109" s="227" t="s">
        <v>238</v>
      </c>
      <c r="F109" s="133" t="s">
        <v>2</v>
      </c>
      <c r="G109" s="133"/>
      <c r="H109" s="133"/>
      <c r="I109" s="133" t="s">
        <v>3</v>
      </c>
      <c r="J109" s="133" t="s">
        <v>4</v>
      </c>
      <c r="K109" s="133" t="s">
        <v>5</v>
      </c>
      <c r="L109" s="133" t="s">
        <v>6</v>
      </c>
      <c r="M109" s="133" t="s">
        <v>7</v>
      </c>
      <c r="N109" s="133" t="s">
        <v>8</v>
      </c>
      <c r="O109" s="133" t="s">
        <v>9</v>
      </c>
      <c r="P109" s="133" t="s">
        <v>10</v>
      </c>
      <c r="Q109" s="133" t="s">
        <v>11</v>
      </c>
      <c r="R109" s="133" t="s">
        <v>12</v>
      </c>
      <c r="S109" s="133" t="s">
        <v>13</v>
      </c>
      <c r="T109" s="133" t="s">
        <v>1</v>
      </c>
      <c r="U109" s="523"/>
      <c r="V109" s="523"/>
      <c r="W109" s="524"/>
      <c r="X109" s="524"/>
    </row>
    <row r="110" spans="1:24" ht="41.25" thickBot="1" x14ac:dyDescent="0.3">
      <c r="A110" s="240" t="s">
        <v>34</v>
      </c>
      <c r="B110" s="491" t="s">
        <v>124</v>
      </c>
      <c r="C110" s="207" t="s">
        <v>112</v>
      </c>
      <c r="D110" s="224" t="s">
        <v>340</v>
      </c>
      <c r="E110" s="214" t="s">
        <v>239</v>
      </c>
      <c r="F110" s="153">
        <v>1</v>
      </c>
      <c r="G110" s="153"/>
      <c r="H110" s="153"/>
      <c r="I110" s="153">
        <v>1</v>
      </c>
      <c r="J110" s="153">
        <v>1</v>
      </c>
      <c r="K110" s="153">
        <v>1</v>
      </c>
      <c r="L110" s="153">
        <v>1</v>
      </c>
      <c r="M110" s="153">
        <v>1</v>
      </c>
      <c r="N110" s="315">
        <v>1</v>
      </c>
      <c r="O110" s="239">
        <v>0</v>
      </c>
      <c r="P110" s="239">
        <v>0</v>
      </c>
      <c r="Q110" s="229">
        <v>0</v>
      </c>
      <c r="R110" s="198" t="s">
        <v>0</v>
      </c>
      <c r="S110" s="198" t="s">
        <v>0</v>
      </c>
      <c r="T110" s="488">
        <v>0.78</v>
      </c>
      <c r="U110" s="150"/>
      <c r="V110" s="150"/>
      <c r="W110" s="528"/>
      <c r="X110" s="528"/>
    </row>
    <row r="111" spans="1:24" ht="18" customHeight="1" x14ac:dyDescent="0.25">
      <c r="A111" s="728" t="s">
        <v>296</v>
      </c>
      <c r="B111" s="729"/>
      <c r="C111" s="768" t="s">
        <v>330</v>
      </c>
      <c r="D111" s="768"/>
      <c r="E111" s="769"/>
      <c r="F111" s="736" t="s">
        <v>297</v>
      </c>
      <c r="G111" s="737"/>
      <c r="H111" s="737"/>
      <c r="I111" s="738"/>
      <c r="J111" s="737"/>
      <c r="K111" s="737"/>
      <c r="L111" s="737"/>
      <c r="M111" s="738"/>
      <c r="N111" s="742" t="s">
        <v>298</v>
      </c>
      <c r="O111" s="743"/>
      <c r="P111" s="744"/>
      <c r="Q111" s="748">
        <v>0</v>
      </c>
      <c r="R111" s="742" t="s">
        <v>299</v>
      </c>
      <c r="S111" s="744"/>
      <c r="T111" s="750">
        <v>0</v>
      </c>
      <c r="U111" s="529"/>
      <c r="V111" s="529"/>
      <c r="W111" s="529"/>
      <c r="X111" s="529"/>
    </row>
    <row r="112" spans="1:24" ht="21.75" customHeight="1" thickBot="1" x14ac:dyDescent="0.3">
      <c r="A112" s="730"/>
      <c r="B112" s="731"/>
      <c r="C112" s="770"/>
      <c r="D112" s="770"/>
      <c r="E112" s="771"/>
      <c r="F112" s="739"/>
      <c r="G112" s="740"/>
      <c r="H112" s="740"/>
      <c r="I112" s="741"/>
      <c r="J112" s="740"/>
      <c r="K112" s="740"/>
      <c r="L112" s="740"/>
      <c r="M112" s="741"/>
      <c r="N112" s="745"/>
      <c r="O112" s="746"/>
      <c r="P112" s="747"/>
      <c r="Q112" s="749"/>
      <c r="R112" s="745"/>
      <c r="S112" s="747"/>
      <c r="T112" s="751"/>
      <c r="U112" s="529"/>
      <c r="V112" s="529"/>
      <c r="W112" s="529"/>
      <c r="X112" s="529"/>
    </row>
    <row r="113" spans="1:24" ht="41.25" thickBot="1" x14ac:dyDescent="0.3">
      <c r="A113" s="130" t="s">
        <v>23</v>
      </c>
      <c r="B113" s="131" t="s">
        <v>56</v>
      </c>
      <c r="C113" s="227" t="s">
        <v>226</v>
      </c>
      <c r="D113" s="227" t="s">
        <v>285</v>
      </c>
      <c r="E113" s="227" t="s">
        <v>238</v>
      </c>
      <c r="F113" s="133" t="s">
        <v>2</v>
      </c>
      <c r="G113" s="133"/>
      <c r="H113" s="133"/>
      <c r="I113" s="133" t="s">
        <v>3</v>
      </c>
      <c r="J113" s="133" t="s">
        <v>4</v>
      </c>
      <c r="K113" s="133" t="s">
        <v>5</v>
      </c>
      <c r="L113" s="133" t="s">
        <v>6</v>
      </c>
      <c r="M113" s="133" t="s">
        <v>7</v>
      </c>
      <c r="N113" s="133" t="s">
        <v>8</v>
      </c>
      <c r="O113" s="133" t="s">
        <v>9</v>
      </c>
      <c r="P113" s="133" t="s">
        <v>10</v>
      </c>
      <c r="Q113" s="133" t="s">
        <v>11</v>
      </c>
      <c r="R113" s="133" t="s">
        <v>12</v>
      </c>
      <c r="S113" s="133" t="s">
        <v>13</v>
      </c>
      <c r="T113" s="133" t="s">
        <v>1</v>
      </c>
      <c r="U113" s="523"/>
      <c r="V113" s="523"/>
      <c r="W113" s="524"/>
      <c r="X113" s="524"/>
    </row>
    <row r="114" spans="1:24" ht="102" thickBot="1" x14ac:dyDescent="0.3">
      <c r="A114" s="200" t="s">
        <v>257</v>
      </c>
      <c r="B114" s="212" t="s">
        <v>126</v>
      </c>
      <c r="C114" s="216" t="s">
        <v>114</v>
      </c>
      <c r="D114" s="202" t="s">
        <v>324</v>
      </c>
      <c r="E114" s="216" t="s">
        <v>240</v>
      </c>
      <c r="F114" s="244">
        <v>0</v>
      </c>
      <c r="G114" s="196"/>
      <c r="H114" s="196"/>
      <c r="I114" s="243">
        <v>1</v>
      </c>
      <c r="J114" s="196">
        <v>0</v>
      </c>
      <c r="K114" s="196">
        <v>0</v>
      </c>
      <c r="L114" s="239">
        <v>0</v>
      </c>
      <c r="M114" s="239">
        <v>0</v>
      </c>
      <c r="N114" s="239">
        <v>0</v>
      </c>
      <c r="O114" s="239">
        <v>0</v>
      </c>
      <c r="P114" s="239">
        <v>0</v>
      </c>
      <c r="Q114" s="239">
        <v>0</v>
      </c>
      <c r="R114" s="198" t="s">
        <v>0</v>
      </c>
      <c r="S114" s="198" t="s">
        <v>0</v>
      </c>
      <c r="T114" s="196">
        <v>0.11</v>
      </c>
      <c r="U114" s="39"/>
      <c r="V114" s="39"/>
      <c r="W114" s="531"/>
      <c r="X114" s="531"/>
    </row>
    <row r="115" spans="1:24" ht="24.75" customHeight="1" x14ac:dyDescent="0.25">
      <c r="A115" s="728" t="s">
        <v>296</v>
      </c>
      <c r="B115" s="729"/>
      <c r="C115" s="758"/>
      <c r="D115" s="758"/>
      <c r="E115" s="759"/>
      <c r="F115" s="736" t="s">
        <v>297</v>
      </c>
      <c r="G115" s="737"/>
      <c r="H115" s="737"/>
      <c r="I115" s="738"/>
      <c r="J115" s="737"/>
      <c r="K115" s="737"/>
      <c r="L115" s="737"/>
      <c r="M115" s="738"/>
      <c r="N115" s="742" t="s">
        <v>298</v>
      </c>
      <c r="O115" s="743"/>
      <c r="P115" s="744"/>
      <c r="Q115" s="748">
        <v>0</v>
      </c>
      <c r="R115" s="742" t="s">
        <v>299</v>
      </c>
      <c r="S115" s="744"/>
      <c r="T115" s="750">
        <v>0</v>
      </c>
      <c r="U115" s="529"/>
      <c r="V115" s="529"/>
      <c r="W115" s="529"/>
      <c r="X115" s="529"/>
    </row>
    <row r="116" spans="1:24" ht="18" customHeight="1" thickBot="1" x14ac:dyDescent="0.3">
      <c r="A116" s="730"/>
      <c r="B116" s="731"/>
      <c r="C116" s="760"/>
      <c r="D116" s="760"/>
      <c r="E116" s="761"/>
      <c r="F116" s="739"/>
      <c r="G116" s="740"/>
      <c r="H116" s="740"/>
      <c r="I116" s="741"/>
      <c r="J116" s="740"/>
      <c r="K116" s="740"/>
      <c r="L116" s="740"/>
      <c r="M116" s="741"/>
      <c r="N116" s="745"/>
      <c r="O116" s="746"/>
      <c r="P116" s="747"/>
      <c r="Q116" s="749"/>
      <c r="R116" s="745"/>
      <c r="S116" s="747"/>
      <c r="T116" s="751"/>
      <c r="U116" s="529"/>
      <c r="V116" s="529"/>
      <c r="W116" s="529"/>
      <c r="X116" s="529"/>
    </row>
    <row r="117" spans="1:24" ht="41.25" thickBot="1" x14ac:dyDescent="0.3">
      <c r="A117" s="130" t="s">
        <v>23</v>
      </c>
      <c r="B117" s="131" t="s">
        <v>56</v>
      </c>
      <c r="C117" s="227" t="s">
        <v>226</v>
      </c>
      <c r="D117" s="227" t="s">
        <v>285</v>
      </c>
      <c r="E117" s="227" t="s">
        <v>238</v>
      </c>
      <c r="F117" s="133" t="s">
        <v>2</v>
      </c>
      <c r="G117" s="133"/>
      <c r="H117" s="133"/>
      <c r="I117" s="133" t="s">
        <v>3</v>
      </c>
      <c r="J117" s="133" t="s">
        <v>4</v>
      </c>
      <c r="K117" s="133" t="s">
        <v>5</v>
      </c>
      <c r="L117" s="133" t="s">
        <v>6</v>
      </c>
      <c r="M117" s="133" t="s">
        <v>7</v>
      </c>
      <c r="N117" s="133" t="s">
        <v>8</v>
      </c>
      <c r="O117" s="133" t="s">
        <v>9</v>
      </c>
      <c r="P117" s="133" t="s">
        <v>10</v>
      </c>
      <c r="Q117" s="133" t="s">
        <v>11</v>
      </c>
      <c r="R117" s="133" t="s">
        <v>12</v>
      </c>
      <c r="S117" s="133" t="s">
        <v>13</v>
      </c>
      <c r="T117" s="133" t="s">
        <v>1</v>
      </c>
      <c r="U117" s="523"/>
      <c r="V117" s="523"/>
      <c r="W117" s="524"/>
      <c r="X117" s="524"/>
    </row>
    <row r="118" spans="1:24" ht="61.5" thickBot="1" x14ac:dyDescent="0.3">
      <c r="A118" s="200" t="s">
        <v>33</v>
      </c>
      <c r="B118" s="212" t="s">
        <v>127</v>
      </c>
      <c r="C118" s="216" t="s">
        <v>115</v>
      </c>
      <c r="D118" s="202"/>
      <c r="E118" s="216" t="s">
        <v>239</v>
      </c>
      <c r="F118" s="255">
        <v>1</v>
      </c>
      <c r="G118" s="243"/>
      <c r="H118" s="243"/>
      <c r="I118" s="196">
        <v>0</v>
      </c>
      <c r="J118" s="196">
        <v>0</v>
      </c>
      <c r="K118" s="243">
        <v>1</v>
      </c>
      <c r="L118" s="197">
        <v>1</v>
      </c>
      <c r="M118" s="197">
        <v>1</v>
      </c>
      <c r="N118" s="239">
        <v>0</v>
      </c>
      <c r="O118" s="239">
        <v>0</v>
      </c>
      <c r="P118" s="424">
        <v>1</v>
      </c>
      <c r="Q118" s="424">
        <v>1</v>
      </c>
      <c r="R118" s="198" t="s">
        <v>0</v>
      </c>
      <c r="S118" s="198" t="s">
        <v>0</v>
      </c>
      <c r="T118" s="518">
        <v>0.56000000000000005</v>
      </c>
      <c r="U118" s="532"/>
      <c r="V118" s="532"/>
      <c r="W118" s="533"/>
      <c r="X118" s="533"/>
    </row>
    <row r="119" spans="1:24" ht="21.75" customHeight="1" x14ac:dyDescent="0.25">
      <c r="A119" s="728" t="s">
        <v>296</v>
      </c>
      <c r="B119" s="729"/>
      <c r="C119" s="758"/>
      <c r="D119" s="758"/>
      <c r="E119" s="759"/>
      <c r="F119" s="736" t="s">
        <v>297</v>
      </c>
      <c r="G119" s="737"/>
      <c r="H119" s="737"/>
      <c r="I119" s="738"/>
      <c r="J119" s="737"/>
      <c r="K119" s="737"/>
      <c r="L119" s="737"/>
      <c r="M119" s="738"/>
      <c r="N119" s="742" t="s">
        <v>298</v>
      </c>
      <c r="O119" s="743"/>
      <c r="P119" s="744"/>
      <c r="Q119" s="748">
        <v>0</v>
      </c>
      <c r="R119" s="742" t="s">
        <v>299</v>
      </c>
      <c r="S119" s="744"/>
      <c r="T119" s="750">
        <v>0</v>
      </c>
      <c r="U119" s="529"/>
      <c r="V119" s="529"/>
      <c r="W119" s="529"/>
      <c r="X119" s="529"/>
    </row>
    <row r="120" spans="1:24" ht="18.75" customHeight="1" thickBot="1" x14ac:dyDescent="0.3">
      <c r="A120" s="730"/>
      <c r="B120" s="731"/>
      <c r="C120" s="760"/>
      <c r="D120" s="760"/>
      <c r="E120" s="761"/>
      <c r="F120" s="739"/>
      <c r="G120" s="740"/>
      <c r="H120" s="740"/>
      <c r="I120" s="741"/>
      <c r="J120" s="740"/>
      <c r="K120" s="740"/>
      <c r="L120" s="740"/>
      <c r="M120" s="741"/>
      <c r="N120" s="745"/>
      <c r="O120" s="746"/>
      <c r="P120" s="747"/>
      <c r="Q120" s="749"/>
      <c r="R120" s="745"/>
      <c r="S120" s="747"/>
      <c r="T120" s="751"/>
      <c r="U120" s="529"/>
      <c r="V120" s="529"/>
      <c r="W120" s="529"/>
      <c r="X120" s="529"/>
    </row>
    <row r="121" spans="1:24" ht="41.25" thickBot="1" x14ac:dyDescent="0.3">
      <c r="A121" s="130" t="s">
        <v>23</v>
      </c>
      <c r="B121" s="131" t="s">
        <v>56</v>
      </c>
      <c r="C121" s="227" t="s">
        <v>226</v>
      </c>
      <c r="D121" s="227" t="s">
        <v>285</v>
      </c>
      <c r="E121" s="227" t="s">
        <v>238</v>
      </c>
      <c r="F121" s="133" t="s">
        <v>2</v>
      </c>
      <c r="G121" s="133"/>
      <c r="H121" s="133"/>
      <c r="I121" s="133" t="s">
        <v>3</v>
      </c>
      <c r="J121" s="133" t="s">
        <v>4</v>
      </c>
      <c r="K121" s="133" t="s">
        <v>5</v>
      </c>
      <c r="L121" s="133" t="s">
        <v>6</v>
      </c>
      <c r="M121" s="133" t="s">
        <v>7</v>
      </c>
      <c r="N121" s="133" t="s">
        <v>8</v>
      </c>
      <c r="O121" s="133" t="s">
        <v>9</v>
      </c>
      <c r="P121" s="133" t="s">
        <v>10</v>
      </c>
      <c r="Q121" s="133" t="s">
        <v>11</v>
      </c>
      <c r="R121" s="133" t="s">
        <v>12</v>
      </c>
      <c r="S121" s="133" t="s">
        <v>13</v>
      </c>
      <c r="T121" s="133" t="s">
        <v>1</v>
      </c>
      <c r="U121" s="523"/>
      <c r="V121" s="523"/>
      <c r="W121" s="524"/>
      <c r="X121" s="524"/>
    </row>
    <row r="122" spans="1:24" ht="41.25" thickBot="1" x14ac:dyDescent="0.3">
      <c r="A122" s="200" t="s">
        <v>24</v>
      </c>
      <c r="B122" s="212" t="s">
        <v>128</v>
      </c>
      <c r="C122" s="216" t="s">
        <v>116</v>
      </c>
      <c r="D122" s="202" t="s">
        <v>339</v>
      </c>
      <c r="E122" s="216" t="s">
        <v>240</v>
      </c>
      <c r="F122" s="255">
        <v>1</v>
      </c>
      <c r="G122" s="243"/>
      <c r="H122" s="243"/>
      <c r="I122" s="243">
        <v>1</v>
      </c>
      <c r="J122" s="196">
        <v>0</v>
      </c>
      <c r="K122" s="196">
        <v>0</v>
      </c>
      <c r="L122" s="239">
        <v>0</v>
      </c>
      <c r="M122" s="239">
        <v>0</v>
      </c>
      <c r="N122" s="239">
        <v>0</v>
      </c>
      <c r="O122" s="243">
        <v>1</v>
      </c>
      <c r="P122" s="243">
        <v>1</v>
      </c>
      <c r="Q122" s="243">
        <v>1</v>
      </c>
      <c r="R122" s="198" t="s">
        <v>0</v>
      </c>
      <c r="S122" s="198" t="s">
        <v>0</v>
      </c>
      <c r="T122" s="196">
        <v>0.44</v>
      </c>
      <c r="U122" s="39"/>
      <c r="V122" s="39"/>
      <c r="W122" s="531"/>
      <c r="X122" s="531"/>
    </row>
    <row r="123" spans="1:24" ht="21.75" customHeight="1" x14ac:dyDescent="0.25">
      <c r="A123" s="728" t="s">
        <v>296</v>
      </c>
      <c r="B123" s="729"/>
      <c r="C123" s="732" t="s">
        <v>365</v>
      </c>
      <c r="D123" s="732"/>
      <c r="E123" s="733"/>
      <c r="F123" s="773" t="s">
        <v>297</v>
      </c>
      <c r="G123" s="774"/>
      <c r="H123" s="774"/>
      <c r="I123" s="775"/>
      <c r="J123" s="774" t="s">
        <v>364</v>
      </c>
      <c r="K123" s="774"/>
      <c r="L123" s="774"/>
      <c r="M123" s="775"/>
      <c r="N123" s="754" t="s">
        <v>298</v>
      </c>
      <c r="O123" s="779"/>
      <c r="P123" s="755"/>
      <c r="Q123" s="752">
        <v>0</v>
      </c>
      <c r="R123" s="754" t="s">
        <v>299</v>
      </c>
      <c r="S123" s="755"/>
      <c r="T123" s="766">
        <v>0</v>
      </c>
      <c r="U123" s="527"/>
      <c r="V123" s="527"/>
      <c r="W123" s="527"/>
      <c r="X123" s="527"/>
    </row>
    <row r="124" spans="1:24" ht="18.75" customHeight="1" thickBot="1" x14ac:dyDescent="0.3">
      <c r="A124" s="730"/>
      <c r="B124" s="731"/>
      <c r="C124" s="734"/>
      <c r="D124" s="734"/>
      <c r="E124" s="735"/>
      <c r="F124" s="776"/>
      <c r="G124" s="777"/>
      <c r="H124" s="777"/>
      <c r="I124" s="778"/>
      <c r="J124" s="777"/>
      <c r="K124" s="777"/>
      <c r="L124" s="777"/>
      <c r="M124" s="778"/>
      <c r="N124" s="756"/>
      <c r="O124" s="780"/>
      <c r="P124" s="757"/>
      <c r="Q124" s="753"/>
      <c r="R124" s="756"/>
      <c r="S124" s="757"/>
      <c r="T124" s="767"/>
      <c r="U124" s="527"/>
      <c r="V124" s="527"/>
      <c r="W124" s="527"/>
      <c r="X124" s="527"/>
    </row>
    <row r="125" spans="1:24" ht="41.25" thickBot="1" x14ac:dyDescent="0.3">
      <c r="A125" s="130" t="s">
        <v>23</v>
      </c>
      <c r="B125" s="131" t="s">
        <v>56</v>
      </c>
      <c r="C125" s="227" t="s">
        <v>227</v>
      </c>
      <c r="D125" s="227" t="s">
        <v>285</v>
      </c>
      <c r="E125" s="227" t="s">
        <v>238</v>
      </c>
      <c r="F125" s="131" t="s">
        <v>2</v>
      </c>
      <c r="G125" s="133"/>
      <c r="H125" s="133"/>
      <c r="I125" s="133" t="s">
        <v>3</v>
      </c>
      <c r="J125" s="133" t="s">
        <v>4</v>
      </c>
      <c r="K125" s="133" t="s">
        <v>5</v>
      </c>
      <c r="L125" s="133" t="s">
        <v>6</v>
      </c>
      <c r="M125" s="133" t="s">
        <v>7</v>
      </c>
      <c r="N125" s="133" t="s">
        <v>8</v>
      </c>
      <c r="O125" s="133" t="s">
        <v>9</v>
      </c>
      <c r="P125" s="133" t="s">
        <v>10</v>
      </c>
      <c r="Q125" s="133" t="s">
        <v>11</v>
      </c>
      <c r="R125" s="133" t="s">
        <v>12</v>
      </c>
      <c r="S125" s="133" t="s">
        <v>13</v>
      </c>
      <c r="T125" s="133" t="s">
        <v>1</v>
      </c>
      <c r="U125" s="523"/>
      <c r="V125" s="523"/>
      <c r="W125" s="524"/>
      <c r="X125" s="524"/>
    </row>
    <row r="126" spans="1:24" ht="41.25" thickBot="1" x14ac:dyDescent="0.3">
      <c r="A126" s="200" t="s">
        <v>26</v>
      </c>
      <c r="B126" s="212" t="s">
        <v>136</v>
      </c>
      <c r="C126" s="216" t="s">
        <v>156</v>
      </c>
      <c r="D126" s="202" t="s">
        <v>312</v>
      </c>
      <c r="E126" s="216" t="s">
        <v>240</v>
      </c>
      <c r="F126" s="255">
        <v>1</v>
      </c>
      <c r="G126" s="243"/>
      <c r="H126" s="243"/>
      <c r="I126" s="196">
        <v>0.5</v>
      </c>
      <c r="J126" s="243">
        <v>1</v>
      </c>
      <c r="K126" s="243">
        <v>1</v>
      </c>
      <c r="L126" s="239">
        <v>0</v>
      </c>
      <c r="M126" s="197">
        <v>1</v>
      </c>
      <c r="N126" s="239">
        <v>0</v>
      </c>
      <c r="O126" s="197">
        <v>1</v>
      </c>
      <c r="P126" s="239">
        <v>0</v>
      </c>
      <c r="Q126" s="197">
        <v>1</v>
      </c>
      <c r="R126" s="198" t="s">
        <v>0</v>
      </c>
      <c r="S126" s="198" t="s">
        <v>0</v>
      </c>
      <c r="T126" s="518">
        <v>0.61</v>
      </c>
      <c r="U126" s="532"/>
      <c r="V126" s="532"/>
      <c r="W126" s="533"/>
      <c r="X126" s="533"/>
    </row>
    <row r="127" spans="1:24" ht="27" customHeight="1" x14ac:dyDescent="0.25">
      <c r="A127" s="728" t="s">
        <v>296</v>
      </c>
      <c r="B127" s="729"/>
      <c r="C127" s="732" t="s">
        <v>348</v>
      </c>
      <c r="D127" s="732"/>
      <c r="E127" s="733"/>
      <c r="F127" s="773" t="s">
        <v>297</v>
      </c>
      <c r="G127" s="774"/>
      <c r="H127" s="774"/>
      <c r="I127" s="775"/>
      <c r="J127" s="774" t="s">
        <v>349</v>
      </c>
      <c r="K127" s="774"/>
      <c r="L127" s="774"/>
      <c r="M127" s="775"/>
      <c r="N127" s="754" t="s">
        <v>298</v>
      </c>
      <c r="O127" s="779"/>
      <c r="P127" s="755"/>
      <c r="Q127" s="752">
        <v>0</v>
      </c>
      <c r="R127" s="754" t="s">
        <v>299</v>
      </c>
      <c r="S127" s="755"/>
      <c r="T127" s="766">
        <v>0</v>
      </c>
      <c r="U127" s="527"/>
      <c r="V127" s="527"/>
      <c r="W127" s="527"/>
      <c r="X127" s="527"/>
    </row>
    <row r="128" spans="1:24" ht="23.45" customHeight="1" thickBot="1" x14ac:dyDescent="0.3">
      <c r="A128" s="730"/>
      <c r="B128" s="731"/>
      <c r="C128" s="734"/>
      <c r="D128" s="734"/>
      <c r="E128" s="735"/>
      <c r="F128" s="776"/>
      <c r="G128" s="777"/>
      <c r="H128" s="777"/>
      <c r="I128" s="778"/>
      <c r="J128" s="777"/>
      <c r="K128" s="777"/>
      <c r="L128" s="777"/>
      <c r="M128" s="778"/>
      <c r="N128" s="756"/>
      <c r="O128" s="780"/>
      <c r="P128" s="757"/>
      <c r="Q128" s="753"/>
      <c r="R128" s="756"/>
      <c r="S128" s="757"/>
      <c r="T128" s="767"/>
      <c r="U128" s="527"/>
      <c r="V128" s="527"/>
      <c r="W128" s="527"/>
      <c r="X128" s="527"/>
    </row>
    <row r="129" spans="1:24" ht="41.25" thickBot="1" x14ac:dyDescent="0.3">
      <c r="A129" s="130" t="s">
        <v>23</v>
      </c>
      <c r="B129" s="131" t="s">
        <v>56</v>
      </c>
      <c r="C129" s="227" t="s">
        <v>227</v>
      </c>
      <c r="D129" s="227" t="s">
        <v>285</v>
      </c>
      <c r="E129" s="227" t="s">
        <v>238</v>
      </c>
      <c r="F129" s="131" t="s">
        <v>2</v>
      </c>
      <c r="G129" s="133"/>
      <c r="H129" s="133"/>
      <c r="I129" s="133" t="s">
        <v>3</v>
      </c>
      <c r="J129" s="133" t="s">
        <v>4</v>
      </c>
      <c r="K129" s="133" t="s">
        <v>5</v>
      </c>
      <c r="L129" s="133" t="s">
        <v>6</v>
      </c>
      <c r="M129" s="133" t="s">
        <v>7</v>
      </c>
      <c r="N129" s="133" t="s">
        <v>8</v>
      </c>
      <c r="O129" s="133" t="s">
        <v>9</v>
      </c>
      <c r="P129" s="133" t="s">
        <v>10</v>
      </c>
      <c r="Q129" s="133" t="s">
        <v>11</v>
      </c>
      <c r="R129" s="133" t="s">
        <v>12</v>
      </c>
      <c r="S129" s="133" t="s">
        <v>13</v>
      </c>
      <c r="T129" s="133" t="s">
        <v>1</v>
      </c>
      <c r="U129" s="523"/>
      <c r="V129" s="523"/>
      <c r="W129" s="524"/>
      <c r="X129" s="524"/>
    </row>
    <row r="130" spans="1:24" ht="41.25" thickBot="1" x14ac:dyDescent="0.3">
      <c r="A130" s="200" t="s">
        <v>255</v>
      </c>
      <c r="B130" s="212" t="s">
        <v>132</v>
      </c>
      <c r="C130" s="216" t="s">
        <v>152</v>
      </c>
      <c r="D130" s="202" t="s">
        <v>394</v>
      </c>
      <c r="E130" s="251" t="s">
        <v>239</v>
      </c>
      <c r="F130" s="264">
        <v>1</v>
      </c>
      <c r="G130" s="264"/>
      <c r="H130" s="264"/>
      <c r="I130" s="264">
        <v>1</v>
      </c>
      <c r="J130" s="254">
        <v>0</v>
      </c>
      <c r="K130" s="254">
        <v>0</v>
      </c>
      <c r="L130" s="239">
        <v>0</v>
      </c>
      <c r="M130" s="239">
        <v>0</v>
      </c>
      <c r="N130" s="239">
        <v>0</v>
      </c>
      <c r="O130" s="239">
        <v>0</v>
      </c>
      <c r="P130" s="239">
        <v>0</v>
      </c>
      <c r="Q130" s="239">
        <v>0</v>
      </c>
      <c r="R130" s="198" t="s">
        <v>0</v>
      </c>
      <c r="S130" s="198" t="s">
        <v>0</v>
      </c>
      <c r="T130" s="196">
        <v>0.22</v>
      </c>
      <c r="U130" s="39"/>
      <c r="V130" s="39"/>
      <c r="W130" s="531"/>
      <c r="X130" s="531"/>
    </row>
    <row r="131" spans="1:24" ht="23.25" customHeight="1" x14ac:dyDescent="0.25">
      <c r="A131" s="728" t="s">
        <v>296</v>
      </c>
      <c r="B131" s="729"/>
      <c r="C131" s="758"/>
      <c r="D131" s="758"/>
      <c r="E131" s="759"/>
      <c r="F131" s="736" t="s">
        <v>297</v>
      </c>
      <c r="G131" s="737"/>
      <c r="H131" s="737"/>
      <c r="I131" s="738"/>
      <c r="J131" s="737"/>
      <c r="K131" s="737"/>
      <c r="L131" s="737"/>
      <c r="M131" s="738"/>
      <c r="N131" s="742" t="s">
        <v>298</v>
      </c>
      <c r="O131" s="743"/>
      <c r="P131" s="744"/>
      <c r="Q131" s="748">
        <v>0</v>
      </c>
      <c r="R131" s="742" t="s">
        <v>299</v>
      </c>
      <c r="S131" s="744"/>
      <c r="T131" s="750">
        <v>0</v>
      </c>
      <c r="U131" s="529"/>
      <c r="V131" s="529"/>
      <c r="W131" s="529"/>
      <c r="X131" s="529"/>
    </row>
    <row r="132" spans="1:24" ht="15.75" thickBot="1" x14ac:dyDescent="0.3">
      <c r="A132" s="730"/>
      <c r="B132" s="731"/>
      <c r="C132" s="760"/>
      <c r="D132" s="760"/>
      <c r="E132" s="761"/>
      <c r="F132" s="739"/>
      <c r="G132" s="740"/>
      <c r="H132" s="740"/>
      <c r="I132" s="741"/>
      <c r="J132" s="740"/>
      <c r="K132" s="740"/>
      <c r="L132" s="740"/>
      <c r="M132" s="741"/>
      <c r="N132" s="745"/>
      <c r="O132" s="746"/>
      <c r="P132" s="747"/>
      <c r="Q132" s="749"/>
      <c r="R132" s="745"/>
      <c r="S132" s="747"/>
      <c r="T132" s="751"/>
      <c r="U132" s="529"/>
      <c r="V132" s="529"/>
      <c r="W132" s="529"/>
      <c r="X132" s="529"/>
    </row>
    <row r="133" spans="1:24" ht="41.25" thickBot="1" x14ac:dyDescent="0.3">
      <c r="A133" s="130" t="s">
        <v>23</v>
      </c>
      <c r="B133" s="131" t="s">
        <v>56</v>
      </c>
      <c r="C133" s="227" t="s">
        <v>227</v>
      </c>
      <c r="D133" s="227" t="s">
        <v>285</v>
      </c>
      <c r="E133" s="227" t="s">
        <v>238</v>
      </c>
      <c r="F133" s="131" t="s">
        <v>2</v>
      </c>
      <c r="G133" s="133"/>
      <c r="H133" s="133"/>
      <c r="I133" s="133" t="s">
        <v>3</v>
      </c>
      <c r="J133" s="133" t="s">
        <v>4</v>
      </c>
      <c r="K133" s="133" t="s">
        <v>5</v>
      </c>
      <c r="L133" s="133" t="s">
        <v>6</v>
      </c>
      <c r="M133" s="133" t="s">
        <v>7</v>
      </c>
      <c r="N133" s="133" t="s">
        <v>8</v>
      </c>
      <c r="O133" s="133" t="s">
        <v>9</v>
      </c>
      <c r="P133" s="133" t="s">
        <v>10</v>
      </c>
      <c r="Q133" s="133" t="s">
        <v>11</v>
      </c>
      <c r="R133" s="133" t="s">
        <v>12</v>
      </c>
      <c r="S133" s="133" t="s">
        <v>13</v>
      </c>
      <c r="T133" s="133" t="s">
        <v>1</v>
      </c>
      <c r="U133" s="523"/>
      <c r="V133" s="523"/>
      <c r="W133" s="524"/>
      <c r="X133" s="524"/>
    </row>
    <row r="134" spans="1:24" ht="41.25" thickBot="1" x14ac:dyDescent="0.3">
      <c r="A134" s="169" t="s">
        <v>246</v>
      </c>
      <c r="B134" s="498" t="s">
        <v>133</v>
      </c>
      <c r="C134" s="501" t="s">
        <v>153</v>
      </c>
      <c r="D134" s="224" t="s">
        <v>293</v>
      </c>
      <c r="E134" s="207" t="s">
        <v>239</v>
      </c>
      <c r="F134" s="262">
        <v>0</v>
      </c>
      <c r="G134" s="371"/>
      <c r="H134" s="371"/>
      <c r="I134" s="177" t="s">
        <v>243</v>
      </c>
      <c r="J134" s="177" t="s">
        <v>243</v>
      </c>
      <c r="K134" s="238">
        <v>1</v>
      </c>
      <c r="L134" s="159" t="s">
        <v>243</v>
      </c>
      <c r="M134" s="159" t="s">
        <v>243</v>
      </c>
      <c r="N134" s="273">
        <v>0</v>
      </c>
      <c r="O134" s="229">
        <v>0</v>
      </c>
      <c r="P134" s="229">
        <v>0</v>
      </c>
      <c r="Q134" s="238">
        <v>1</v>
      </c>
      <c r="R134" s="118" t="s">
        <v>0</v>
      </c>
      <c r="S134" s="118" t="s">
        <v>0</v>
      </c>
      <c r="T134" s="152">
        <v>0.2</v>
      </c>
      <c r="U134" s="39"/>
      <c r="V134" s="39"/>
      <c r="W134" s="531"/>
      <c r="X134" s="531"/>
    </row>
    <row r="135" spans="1:24" ht="20.25" customHeight="1" x14ac:dyDescent="0.25">
      <c r="A135" s="728" t="s">
        <v>296</v>
      </c>
      <c r="B135" s="729"/>
      <c r="C135" s="758"/>
      <c r="D135" s="758"/>
      <c r="E135" s="759"/>
      <c r="F135" s="736" t="s">
        <v>297</v>
      </c>
      <c r="G135" s="737"/>
      <c r="H135" s="737"/>
      <c r="I135" s="738"/>
      <c r="J135" s="737"/>
      <c r="K135" s="737"/>
      <c r="L135" s="737"/>
      <c r="M135" s="738"/>
      <c r="N135" s="742" t="s">
        <v>298</v>
      </c>
      <c r="O135" s="743"/>
      <c r="P135" s="744"/>
      <c r="Q135" s="748">
        <v>0</v>
      </c>
      <c r="R135" s="742" t="s">
        <v>299</v>
      </c>
      <c r="S135" s="744"/>
      <c r="T135" s="750">
        <v>0</v>
      </c>
      <c r="U135" s="529"/>
      <c r="V135" s="529"/>
      <c r="W135" s="529"/>
      <c r="X135" s="529"/>
    </row>
    <row r="136" spans="1:24" ht="18.75" customHeight="1" thickBot="1" x14ac:dyDescent="0.3">
      <c r="A136" s="730"/>
      <c r="B136" s="731"/>
      <c r="C136" s="760"/>
      <c r="D136" s="760"/>
      <c r="E136" s="761"/>
      <c r="F136" s="739"/>
      <c r="G136" s="740"/>
      <c r="H136" s="740"/>
      <c r="I136" s="741"/>
      <c r="J136" s="740"/>
      <c r="K136" s="740"/>
      <c r="L136" s="740"/>
      <c r="M136" s="741"/>
      <c r="N136" s="745"/>
      <c r="O136" s="746"/>
      <c r="P136" s="747"/>
      <c r="Q136" s="749"/>
      <c r="R136" s="745"/>
      <c r="S136" s="747"/>
      <c r="T136" s="751"/>
      <c r="U136" s="529"/>
      <c r="V136" s="529"/>
      <c r="W136" s="529"/>
      <c r="X136" s="529"/>
    </row>
    <row r="137" spans="1:24" ht="41.25" thickBot="1" x14ac:dyDescent="0.3">
      <c r="A137" s="130" t="s">
        <v>23</v>
      </c>
      <c r="B137" s="131" t="s">
        <v>56</v>
      </c>
      <c r="C137" s="227" t="s">
        <v>227</v>
      </c>
      <c r="D137" s="227" t="s">
        <v>285</v>
      </c>
      <c r="E137" s="227" t="s">
        <v>238</v>
      </c>
      <c r="F137" s="131" t="s">
        <v>2</v>
      </c>
      <c r="G137" s="133"/>
      <c r="H137" s="133"/>
      <c r="I137" s="133" t="s">
        <v>3</v>
      </c>
      <c r="J137" s="133" t="s">
        <v>4</v>
      </c>
      <c r="K137" s="133" t="s">
        <v>5</v>
      </c>
      <c r="L137" s="133" t="s">
        <v>6</v>
      </c>
      <c r="M137" s="133" t="s">
        <v>7</v>
      </c>
      <c r="N137" s="133" t="s">
        <v>8</v>
      </c>
      <c r="O137" s="133" t="s">
        <v>9</v>
      </c>
      <c r="P137" s="133" t="s">
        <v>10</v>
      </c>
      <c r="Q137" s="133" t="s">
        <v>11</v>
      </c>
      <c r="R137" s="133" t="s">
        <v>12</v>
      </c>
      <c r="S137" s="133" t="s">
        <v>13</v>
      </c>
      <c r="T137" s="133" t="s">
        <v>1</v>
      </c>
      <c r="U137" s="523"/>
      <c r="V137" s="523"/>
      <c r="W137" s="524"/>
      <c r="X137" s="524"/>
    </row>
    <row r="138" spans="1:24" ht="41.25" thickBot="1" x14ac:dyDescent="0.3">
      <c r="A138" s="200" t="s">
        <v>28</v>
      </c>
      <c r="B138" s="212" t="s">
        <v>134</v>
      </c>
      <c r="C138" s="216" t="s">
        <v>154</v>
      </c>
      <c r="D138" s="202"/>
      <c r="E138" s="251" t="s">
        <v>240</v>
      </c>
      <c r="F138" s="264">
        <v>1</v>
      </c>
      <c r="G138" s="264"/>
      <c r="H138" s="264"/>
      <c r="I138" s="254">
        <v>0</v>
      </c>
      <c r="J138" s="254">
        <v>0</v>
      </c>
      <c r="K138" s="254">
        <v>0</v>
      </c>
      <c r="L138" s="197">
        <v>1</v>
      </c>
      <c r="M138" s="197">
        <v>1</v>
      </c>
      <c r="N138" s="273">
        <v>0</v>
      </c>
      <c r="O138" s="273">
        <v>0</v>
      </c>
      <c r="P138" s="273">
        <v>0</v>
      </c>
      <c r="Q138" s="197">
        <v>1</v>
      </c>
      <c r="R138" s="198" t="s">
        <v>0</v>
      </c>
      <c r="S138" s="198" t="s">
        <v>0</v>
      </c>
      <c r="T138" s="196">
        <v>0.33</v>
      </c>
      <c r="U138" s="39"/>
      <c r="V138" s="39"/>
      <c r="W138" s="531"/>
      <c r="X138" s="531"/>
    </row>
    <row r="139" spans="1:24" ht="23.25" customHeight="1" x14ac:dyDescent="0.25">
      <c r="A139" s="728" t="s">
        <v>296</v>
      </c>
      <c r="B139" s="729"/>
      <c r="C139" s="758"/>
      <c r="D139" s="758"/>
      <c r="E139" s="759"/>
      <c r="F139" s="736" t="s">
        <v>297</v>
      </c>
      <c r="G139" s="737"/>
      <c r="H139" s="737"/>
      <c r="I139" s="738"/>
      <c r="J139" s="737"/>
      <c r="K139" s="737"/>
      <c r="L139" s="737"/>
      <c r="M139" s="738"/>
      <c r="N139" s="742" t="s">
        <v>298</v>
      </c>
      <c r="O139" s="743"/>
      <c r="P139" s="744"/>
      <c r="Q139" s="748">
        <v>0</v>
      </c>
      <c r="R139" s="742" t="s">
        <v>299</v>
      </c>
      <c r="S139" s="744"/>
      <c r="T139" s="750">
        <v>0</v>
      </c>
      <c r="U139" s="529"/>
      <c r="V139" s="529"/>
      <c r="W139" s="529"/>
      <c r="X139" s="529"/>
    </row>
    <row r="140" spans="1:24" ht="15.75" thickBot="1" x14ac:dyDescent="0.3">
      <c r="A140" s="730"/>
      <c r="B140" s="731"/>
      <c r="C140" s="760"/>
      <c r="D140" s="760"/>
      <c r="E140" s="761"/>
      <c r="F140" s="739"/>
      <c r="G140" s="740"/>
      <c r="H140" s="740"/>
      <c r="I140" s="741"/>
      <c r="J140" s="740"/>
      <c r="K140" s="740"/>
      <c r="L140" s="740"/>
      <c r="M140" s="741"/>
      <c r="N140" s="745"/>
      <c r="O140" s="746"/>
      <c r="P140" s="747"/>
      <c r="Q140" s="749"/>
      <c r="R140" s="745"/>
      <c r="S140" s="747"/>
      <c r="T140" s="751"/>
      <c r="U140" s="529"/>
      <c r="V140" s="529"/>
      <c r="W140" s="529"/>
      <c r="X140" s="529"/>
    </row>
    <row r="141" spans="1:24" ht="41.25" thickBot="1" x14ac:dyDescent="0.3">
      <c r="A141" s="130" t="s">
        <v>23</v>
      </c>
      <c r="B141" s="131" t="s">
        <v>56</v>
      </c>
      <c r="C141" s="227" t="s">
        <v>227</v>
      </c>
      <c r="D141" s="227" t="s">
        <v>285</v>
      </c>
      <c r="E141" s="227" t="s">
        <v>238</v>
      </c>
      <c r="F141" s="131" t="s">
        <v>2</v>
      </c>
      <c r="G141" s="133"/>
      <c r="H141" s="133"/>
      <c r="I141" s="133" t="s">
        <v>3</v>
      </c>
      <c r="J141" s="133" t="s">
        <v>4</v>
      </c>
      <c r="K141" s="133" t="s">
        <v>5</v>
      </c>
      <c r="L141" s="133" t="s">
        <v>6</v>
      </c>
      <c r="M141" s="133" t="s">
        <v>7</v>
      </c>
      <c r="N141" s="133" t="s">
        <v>8</v>
      </c>
      <c r="O141" s="133" t="s">
        <v>9</v>
      </c>
      <c r="P141" s="133" t="s">
        <v>10</v>
      </c>
      <c r="Q141" s="133" t="s">
        <v>11</v>
      </c>
      <c r="R141" s="133" t="s">
        <v>12</v>
      </c>
      <c r="S141" s="133" t="s">
        <v>13</v>
      </c>
      <c r="T141" s="133" t="s">
        <v>1</v>
      </c>
      <c r="U141" s="523"/>
      <c r="V141" s="523"/>
      <c r="W141" s="524"/>
      <c r="X141" s="524"/>
    </row>
    <row r="142" spans="1:24" ht="41.25" thickBot="1" x14ac:dyDescent="0.3">
      <c r="A142" s="200" t="s">
        <v>26</v>
      </c>
      <c r="B142" s="212" t="s">
        <v>136</v>
      </c>
      <c r="C142" s="216" t="s">
        <v>156</v>
      </c>
      <c r="D142" s="202" t="s">
        <v>312</v>
      </c>
      <c r="E142" s="216" t="s">
        <v>239</v>
      </c>
      <c r="F142" s="255">
        <v>1</v>
      </c>
      <c r="G142" s="243"/>
      <c r="H142" s="243"/>
      <c r="I142" s="196">
        <v>0.5</v>
      </c>
      <c r="J142" s="243">
        <v>1</v>
      </c>
      <c r="K142" s="243">
        <v>1</v>
      </c>
      <c r="L142" s="239">
        <v>0</v>
      </c>
      <c r="M142" s="197">
        <v>1</v>
      </c>
      <c r="N142" s="229">
        <v>0</v>
      </c>
      <c r="O142" s="197">
        <v>1</v>
      </c>
      <c r="P142" s="229">
        <v>0</v>
      </c>
      <c r="Q142" s="197">
        <v>1</v>
      </c>
      <c r="R142" s="198" t="s">
        <v>0</v>
      </c>
      <c r="S142" s="198" t="s">
        <v>0</v>
      </c>
      <c r="T142" s="518">
        <v>0.61</v>
      </c>
      <c r="U142" s="532"/>
      <c r="V142" s="532"/>
      <c r="W142" s="533"/>
      <c r="X142" s="533"/>
    </row>
    <row r="143" spans="1:24" ht="18.75" customHeight="1" x14ac:dyDescent="0.25">
      <c r="A143" s="728" t="s">
        <v>296</v>
      </c>
      <c r="B143" s="729"/>
      <c r="C143" s="758"/>
      <c r="D143" s="758"/>
      <c r="E143" s="759"/>
      <c r="F143" s="736" t="s">
        <v>297</v>
      </c>
      <c r="G143" s="737"/>
      <c r="H143" s="737"/>
      <c r="I143" s="738"/>
      <c r="J143" s="737"/>
      <c r="K143" s="737"/>
      <c r="L143" s="737"/>
      <c r="M143" s="738"/>
      <c r="N143" s="742" t="s">
        <v>298</v>
      </c>
      <c r="O143" s="743"/>
      <c r="P143" s="744"/>
      <c r="Q143" s="748">
        <v>0</v>
      </c>
      <c r="R143" s="742" t="s">
        <v>299</v>
      </c>
      <c r="S143" s="744"/>
      <c r="T143" s="750">
        <v>0</v>
      </c>
      <c r="U143" s="529"/>
      <c r="V143" s="529"/>
      <c r="W143" s="529"/>
      <c r="X143" s="529"/>
    </row>
    <row r="144" spans="1:24" ht="20.25" customHeight="1" thickBot="1" x14ac:dyDescent="0.3">
      <c r="A144" s="730"/>
      <c r="B144" s="731"/>
      <c r="C144" s="760"/>
      <c r="D144" s="760"/>
      <c r="E144" s="761"/>
      <c r="F144" s="739"/>
      <c r="G144" s="740"/>
      <c r="H144" s="740"/>
      <c r="I144" s="741"/>
      <c r="J144" s="740"/>
      <c r="K144" s="740"/>
      <c r="L144" s="740"/>
      <c r="M144" s="741"/>
      <c r="N144" s="745"/>
      <c r="O144" s="746"/>
      <c r="P144" s="747"/>
      <c r="Q144" s="749"/>
      <c r="R144" s="745"/>
      <c r="S144" s="747"/>
      <c r="T144" s="751"/>
      <c r="U144" s="529"/>
      <c r="V144" s="529"/>
      <c r="W144" s="529"/>
      <c r="X144" s="529"/>
    </row>
    <row r="145" spans="1:24" ht="41.25" thickBot="1" x14ac:dyDescent="0.3">
      <c r="A145" s="130" t="s">
        <v>23</v>
      </c>
      <c r="B145" s="131" t="s">
        <v>56</v>
      </c>
      <c r="C145" s="227" t="s">
        <v>227</v>
      </c>
      <c r="D145" s="227" t="s">
        <v>285</v>
      </c>
      <c r="E145" s="227" t="s">
        <v>238</v>
      </c>
      <c r="F145" s="131" t="s">
        <v>2</v>
      </c>
      <c r="G145" s="133"/>
      <c r="H145" s="133"/>
      <c r="I145" s="133" t="s">
        <v>3</v>
      </c>
      <c r="J145" s="133" t="s">
        <v>4</v>
      </c>
      <c r="K145" s="133" t="s">
        <v>5</v>
      </c>
      <c r="L145" s="133" t="s">
        <v>6</v>
      </c>
      <c r="M145" s="133" t="s">
        <v>7</v>
      </c>
      <c r="N145" s="133" t="s">
        <v>8</v>
      </c>
      <c r="O145" s="133" t="s">
        <v>9</v>
      </c>
      <c r="P145" s="133" t="s">
        <v>10</v>
      </c>
      <c r="Q145" s="133" t="s">
        <v>11</v>
      </c>
      <c r="R145" s="133" t="s">
        <v>12</v>
      </c>
      <c r="S145" s="133" t="s">
        <v>13</v>
      </c>
      <c r="T145" s="133" t="s">
        <v>1</v>
      </c>
      <c r="U145" s="523"/>
      <c r="V145" s="523"/>
      <c r="W145" s="524"/>
      <c r="X145" s="524"/>
    </row>
    <row r="146" spans="1:24" ht="21" thickBot="1" x14ac:dyDescent="0.3">
      <c r="A146" s="240" t="s">
        <v>245</v>
      </c>
      <c r="B146" s="491" t="s">
        <v>137</v>
      </c>
      <c r="C146" s="207" t="s">
        <v>157</v>
      </c>
      <c r="D146" s="224"/>
      <c r="E146" s="214" t="s">
        <v>240</v>
      </c>
      <c r="F146" s="153">
        <v>1</v>
      </c>
      <c r="G146" s="153"/>
      <c r="H146" s="153"/>
      <c r="I146" s="152">
        <v>0</v>
      </c>
      <c r="J146" s="152">
        <v>0</v>
      </c>
      <c r="K146" s="152">
        <v>0</v>
      </c>
      <c r="L146" s="229">
        <v>0</v>
      </c>
      <c r="M146" s="229">
        <v>0</v>
      </c>
      <c r="N146" s="229">
        <v>0</v>
      </c>
      <c r="O146" s="229">
        <v>0</v>
      </c>
      <c r="P146" s="229">
        <v>0</v>
      </c>
      <c r="Q146" s="229">
        <v>0</v>
      </c>
      <c r="R146" s="248" t="s">
        <v>0</v>
      </c>
      <c r="S146" s="248" t="s">
        <v>0</v>
      </c>
      <c r="T146" s="152">
        <v>0.11</v>
      </c>
      <c r="U146" s="39"/>
      <c r="V146" s="39"/>
      <c r="W146" s="531"/>
      <c r="X146" s="531"/>
    </row>
    <row r="147" spans="1:24" ht="21.75" customHeight="1" x14ac:dyDescent="0.25">
      <c r="A147" s="728" t="s">
        <v>296</v>
      </c>
      <c r="B147" s="729"/>
      <c r="C147" s="758"/>
      <c r="D147" s="758"/>
      <c r="E147" s="759"/>
      <c r="F147" s="736" t="s">
        <v>297</v>
      </c>
      <c r="G147" s="737"/>
      <c r="H147" s="737"/>
      <c r="I147" s="738"/>
      <c r="J147" s="737"/>
      <c r="K147" s="737"/>
      <c r="L147" s="737"/>
      <c r="M147" s="738"/>
      <c r="N147" s="742" t="s">
        <v>298</v>
      </c>
      <c r="O147" s="743"/>
      <c r="P147" s="744"/>
      <c r="Q147" s="748">
        <v>0</v>
      </c>
      <c r="R147" s="742" t="s">
        <v>299</v>
      </c>
      <c r="S147" s="744"/>
      <c r="T147" s="750">
        <v>0</v>
      </c>
      <c r="U147" s="529"/>
      <c r="V147" s="529"/>
      <c r="W147" s="529"/>
      <c r="X147" s="529"/>
    </row>
    <row r="148" spans="1:24" ht="15.75" thickBot="1" x14ac:dyDescent="0.3">
      <c r="A148" s="730"/>
      <c r="B148" s="731"/>
      <c r="C148" s="760"/>
      <c r="D148" s="760"/>
      <c r="E148" s="761"/>
      <c r="F148" s="739"/>
      <c r="G148" s="740"/>
      <c r="H148" s="740"/>
      <c r="I148" s="741"/>
      <c r="J148" s="740"/>
      <c r="K148" s="740"/>
      <c r="L148" s="740"/>
      <c r="M148" s="741"/>
      <c r="N148" s="745"/>
      <c r="O148" s="746"/>
      <c r="P148" s="747"/>
      <c r="Q148" s="749"/>
      <c r="R148" s="745"/>
      <c r="S148" s="747"/>
      <c r="T148" s="751"/>
      <c r="U148" s="529"/>
      <c r="V148" s="529"/>
      <c r="W148" s="529"/>
      <c r="X148" s="529"/>
    </row>
    <row r="149" spans="1:24" ht="41.25" thickBot="1" x14ac:dyDescent="0.3">
      <c r="A149" s="130" t="s">
        <v>23</v>
      </c>
      <c r="B149" s="131" t="s">
        <v>56</v>
      </c>
      <c r="C149" s="227" t="s">
        <v>227</v>
      </c>
      <c r="D149" s="227" t="s">
        <v>285</v>
      </c>
      <c r="E149" s="227" t="s">
        <v>238</v>
      </c>
      <c r="F149" s="131" t="s">
        <v>2</v>
      </c>
      <c r="G149" s="133"/>
      <c r="H149" s="133"/>
      <c r="I149" s="133" t="s">
        <v>3</v>
      </c>
      <c r="J149" s="133" t="s">
        <v>4</v>
      </c>
      <c r="K149" s="133" t="s">
        <v>5</v>
      </c>
      <c r="L149" s="133" t="s">
        <v>6</v>
      </c>
      <c r="M149" s="133" t="s">
        <v>7</v>
      </c>
      <c r="N149" s="133" t="s">
        <v>8</v>
      </c>
      <c r="O149" s="133" t="s">
        <v>9</v>
      </c>
      <c r="P149" s="133" t="s">
        <v>10</v>
      </c>
      <c r="Q149" s="133" t="s">
        <v>11</v>
      </c>
      <c r="R149" s="133" t="s">
        <v>12</v>
      </c>
      <c r="S149" s="133" t="s">
        <v>13</v>
      </c>
      <c r="T149" s="133" t="s">
        <v>1</v>
      </c>
      <c r="U149" s="523"/>
      <c r="V149" s="523"/>
      <c r="W149" s="524"/>
      <c r="X149" s="524"/>
    </row>
    <row r="150" spans="1:24" ht="41.25" thickBot="1" x14ac:dyDescent="0.3">
      <c r="A150" s="200" t="s">
        <v>255</v>
      </c>
      <c r="B150" s="212" t="s">
        <v>138</v>
      </c>
      <c r="C150" s="216" t="s">
        <v>158</v>
      </c>
      <c r="D150" s="202"/>
      <c r="E150" s="251" t="s">
        <v>240</v>
      </c>
      <c r="F150" s="264">
        <v>1</v>
      </c>
      <c r="G150" s="264"/>
      <c r="H150" s="264"/>
      <c r="I150" s="264">
        <v>1</v>
      </c>
      <c r="J150" s="254">
        <v>0</v>
      </c>
      <c r="K150" s="254">
        <v>0</v>
      </c>
      <c r="L150" s="239">
        <v>0</v>
      </c>
      <c r="M150" s="239">
        <v>0</v>
      </c>
      <c r="N150" s="239">
        <v>0</v>
      </c>
      <c r="O150" s="239">
        <v>0</v>
      </c>
      <c r="P150" s="239">
        <v>0</v>
      </c>
      <c r="Q150" s="229">
        <v>0</v>
      </c>
      <c r="R150" s="198" t="s">
        <v>0</v>
      </c>
      <c r="S150" s="198" t="s">
        <v>0</v>
      </c>
      <c r="T150" s="196">
        <v>0.22</v>
      </c>
      <c r="U150" s="39"/>
      <c r="V150" s="39"/>
      <c r="W150" s="531"/>
      <c r="X150" s="531"/>
    </row>
    <row r="151" spans="1:24" ht="21.75" customHeight="1" x14ac:dyDescent="0.25">
      <c r="A151" s="728" t="s">
        <v>296</v>
      </c>
      <c r="B151" s="729"/>
      <c r="C151" s="758"/>
      <c r="D151" s="758"/>
      <c r="E151" s="759"/>
      <c r="F151" s="736" t="s">
        <v>297</v>
      </c>
      <c r="G151" s="737"/>
      <c r="H151" s="737"/>
      <c r="I151" s="738"/>
      <c r="J151" s="737"/>
      <c r="K151" s="737"/>
      <c r="L151" s="737"/>
      <c r="M151" s="738"/>
      <c r="N151" s="742" t="s">
        <v>298</v>
      </c>
      <c r="O151" s="743"/>
      <c r="P151" s="744"/>
      <c r="Q151" s="748">
        <v>0</v>
      </c>
      <c r="R151" s="742" t="s">
        <v>299</v>
      </c>
      <c r="S151" s="744"/>
      <c r="T151" s="750">
        <v>0</v>
      </c>
      <c r="U151" s="529"/>
      <c r="V151" s="529"/>
      <c r="W151" s="529"/>
      <c r="X151" s="529"/>
    </row>
    <row r="152" spans="1:24" ht="18" customHeight="1" thickBot="1" x14ac:dyDescent="0.3">
      <c r="A152" s="730"/>
      <c r="B152" s="731"/>
      <c r="C152" s="760"/>
      <c r="D152" s="760"/>
      <c r="E152" s="761"/>
      <c r="F152" s="739"/>
      <c r="G152" s="740"/>
      <c r="H152" s="740"/>
      <c r="I152" s="741"/>
      <c r="J152" s="740"/>
      <c r="K152" s="740"/>
      <c r="L152" s="740"/>
      <c r="M152" s="741"/>
      <c r="N152" s="745"/>
      <c r="O152" s="746"/>
      <c r="P152" s="747"/>
      <c r="Q152" s="749"/>
      <c r="R152" s="745"/>
      <c r="S152" s="747"/>
      <c r="T152" s="751"/>
      <c r="U152" s="529"/>
      <c r="V152" s="529"/>
      <c r="W152" s="529"/>
      <c r="X152" s="529"/>
    </row>
    <row r="153" spans="1:24" ht="41.25" thickBot="1" x14ac:dyDescent="0.3">
      <c r="A153" s="130" t="s">
        <v>23</v>
      </c>
      <c r="B153" s="131" t="s">
        <v>56</v>
      </c>
      <c r="C153" s="227" t="s">
        <v>227</v>
      </c>
      <c r="D153" s="227" t="s">
        <v>285</v>
      </c>
      <c r="E153" s="227" t="s">
        <v>238</v>
      </c>
      <c r="F153" s="131" t="s">
        <v>2</v>
      </c>
      <c r="G153" s="133"/>
      <c r="H153" s="133"/>
      <c r="I153" s="133" t="s">
        <v>3</v>
      </c>
      <c r="J153" s="133" t="s">
        <v>4</v>
      </c>
      <c r="K153" s="133" t="s">
        <v>5</v>
      </c>
      <c r="L153" s="133" t="s">
        <v>6</v>
      </c>
      <c r="M153" s="133" t="s">
        <v>7</v>
      </c>
      <c r="N153" s="133" t="s">
        <v>8</v>
      </c>
      <c r="O153" s="133" t="s">
        <v>9</v>
      </c>
      <c r="P153" s="133" t="s">
        <v>10</v>
      </c>
      <c r="Q153" s="133" t="s">
        <v>11</v>
      </c>
      <c r="R153" s="133" t="s">
        <v>12</v>
      </c>
      <c r="S153" s="133" t="s">
        <v>13</v>
      </c>
      <c r="T153" s="133" t="s">
        <v>1</v>
      </c>
      <c r="U153" s="523"/>
      <c r="V153" s="523"/>
      <c r="W153" s="524"/>
      <c r="X153" s="524"/>
    </row>
    <row r="154" spans="1:24" ht="41.25" thickBot="1" x14ac:dyDescent="0.3">
      <c r="A154" s="200" t="s">
        <v>257</v>
      </c>
      <c r="B154" s="212" t="s">
        <v>140</v>
      </c>
      <c r="C154" s="216" t="s">
        <v>160</v>
      </c>
      <c r="D154" s="202" t="s">
        <v>332</v>
      </c>
      <c r="E154" s="216" t="s">
        <v>240</v>
      </c>
      <c r="F154" s="255">
        <v>1</v>
      </c>
      <c r="G154" s="243"/>
      <c r="H154" s="243"/>
      <c r="I154" s="196">
        <v>0</v>
      </c>
      <c r="J154" s="196">
        <v>0</v>
      </c>
      <c r="K154" s="196">
        <v>0</v>
      </c>
      <c r="L154" s="239">
        <v>0</v>
      </c>
      <c r="M154" s="239">
        <v>0</v>
      </c>
      <c r="N154" s="239">
        <v>0</v>
      </c>
      <c r="O154" s="239">
        <v>0</v>
      </c>
      <c r="P154" s="239">
        <v>0</v>
      </c>
      <c r="Q154" s="239">
        <v>0</v>
      </c>
      <c r="R154" s="198" t="s">
        <v>0</v>
      </c>
      <c r="S154" s="198" t="s">
        <v>0</v>
      </c>
      <c r="T154" s="196">
        <v>0.11</v>
      </c>
      <c r="U154" s="39"/>
      <c r="V154" s="39"/>
      <c r="W154" s="531"/>
      <c r="X154" s="531"/>
    </row>
    <row r="155" spans="1:24" ht="20.25" customHeight="1" x14ac:dyDescent="0.25">
      <c r="A155" s="728" t="s">
        <v>296</v>
      </c>
      <c r="B155" s="729"/>
      <c r="C155" s="758"/>
      <c r="D155" s="758"/>
      <c r="E155" s="759"/>
      <c r="F155" s="736" t="s">
        <v>297</v>
      </c>
      <c r="G155" s="737"/>
      <c r="H155" s="737"/>
      <c r="I155" s="738"/>
      <c r="J155" s="737"/>
      <c r="K155" s="737"/>
      <c r="L155" s="737"/>
      <c r="M155" s="738"/>
      <c r="N155" s="742" t="s">
        <v>298</v>
      </c>
      <c r="O155" s="743"/>
      <c r="P155" s="744"/>
      <c r="Q155" s="748">
        <v>0</v>
      </c>
      <c r="R155" s="742" t="s">
        <v>299</v>
      </c>
      <c r="S155" s="744"/>
      <c r="T155" s="750">
        <v>0</v>
      </c>
      <c r="U155" s="529"/>
      <c r="V155" s="529"/>
      <c r="W155" s="529"/>
      <c r="X155" s="529"/>
    </row>
    <row r="156" spans="1:24" ht="18.75" customHeight="1" thickBot="1" x14ac:dyDescent="0.3">
      <c r="A156" s="730"/>
      <c r="B156" s="731"/>
      <c r="C156" s="760"/>
      <c r="D156" s="760"/>
      <c r="E156" s="761"/>
      <c r="F156" s="739"/>
      <c r="G156" s="740"/>
      <c r="H156" s="740"/>
      <c r="I156" s="741"/>
      <c r="J156" s="740"/>
      <c r="K156" s="740"/>
      <c r="L156" s="740"/>
      <c r="M156" s="741"/>
      <c r="N156" s="745"/>
      <c r="O156" s="746"/>
      <c r="P156" s="747"/>
      <c r="Q156" s="749"/>
      <c r="R156" s="745"/>
      <c r="S156" s="747"/>
      <c r="T156" s="751"/>
      <c r="U156" s="529"/>
      <c r="V156" s="529"/>
      <c r="W156" s="529"/>
      <c r="X156" s="529"/>
    </row>
    <row r="157" spans="1:24" ht="41.25" thickBot="1" x14ac:dyDescent="0.3">
      <c r="A157" s="130" t="s">
        <v>23</v>
      </c>
      <c r="B157" s="131" t="s">
        <v>56</v>
      </c>
      <c r="C157" s="227" t="s">
        <v>227</v>
      </c>
      <c r="D157" s="227" t="s">
        <v>285</v>
      </c>
      <c r="E157" s="227" t="s">
        <v>238</v>
      </c>
      <c r="F157" s="131" t="s">
        <v>2</v>
      </c>
      <c r="G157" s="133"/>
      <c r="H157" s="133"/>
      <c r="I157" s="133" t="s">
        <v>3</v>
      </c>
      <c r="J157" s="133" t="s">
        <v>4</v>
      </c>
      <c r="K157" s="133" t="s">
        <v>5</v>
      </c>
      <c r="L157" s="133" t="s">
        <v>6</v>
      </c>
      <c r="M157" s="133" t="s">
        <v>7</v>
      </c>
      <c r="N157" s="133" t="s">
        <v>8</v>
      </c>
      <c r="O157" s="133" t="s">
        <v>9</v>
      </c>
      <c r="P157" s="133" t="s">
        <v>10</v>
      </c>
      <c r="Q157" s="133" t="s">
        <v>11</v>
      </c>
      <c r="R157" s="133" t="s">
        <v>12</v>
      </c>
      <c r="S157" s="133" t="s">
        <v>13</v>
      </c>
      <c r="T157" s="133" t="s">
        <v>1</v>
      </c>
      <c r="U157" s="523"/>
      <c r="V157" s="523"/>
      <c r="W157" s="524"/>
      <c r="X157" s="524"/>
    </row>
    <row r="158" spans="1:24" ht="41.25" thickBot="1" x14ac:dyDescent="0.3">
      <c r="A158" s="200" t="s">
        <v>255</v>
      </c>
      <c r="B158" s="212" t="s">
        <v>142</v>
      </c>
      <c r="C158" s="216" t="s">
        <v>162</v>
      </c>
      <c r="D158" s="202" t="s">
        <v>394</v>
      </c>
      <c r="E158" s="251" t="s">
        <v>240</v>
      </c>
      <c r="F158" s="264">
        <v>1</v>
      </c>
      <c r="G158" s="264"/>
      <c r="H158" s="264"/>
      <c r="I158" s="264">
        <v>1</v>
      </c>
      <c r="J158" s="254">
        <v>0</v>
      </c>
      <c r="K158" s="254">
        <v>0</v>
      </c>
      <c r="L158" s="239">
        <v>0</v>
      </c>
      <c r="M158" s="239">
        <v>0</v>
      </c>
      <c r="N158" s="239">
        <v>0</v>
      </c>
      <c r="O158" s="239">
        <v>0</v>
      </c>
      <c r="P158" s="239">
        <v>0</v>
      </c>
      <c r="Q158" s="239">
        <v>0</v>
      </c>
      <c r="R158" s="198" t="s">
        <v>0</v>
      </c>
      <c r="S158" s="198" t="s">
        <v>0</v>
      </c>
      <c r="T158" s="196">
        <v>0.28999999999999998</v>
      </c>
      <c r="U158" s="39"/>
      <c r="V158" s="39"/>
      <c r="W158" s="531"/>
      <c r="X158" s="531"/>
    </row>
    <row r="159" spans="1:24" ht="20.25" customHeight="1" x14ac:dyDescent="0.25">
      <c r="A159" s="728" t="s">
        <v>296</v>
      </c>
      <c r="B159" s="729"/>
      <c r="C159" s="758"/>
      <c r="D159" s="758"/>
      <c r="E159" s="759"/>
      <c r="F159" s="736" t="s">
        <v>297</v>
      </c>
      <c r="G159" s="737"/>
      <c r="H159" s="737"/>
      <c r="I159" s="738"/>
      <c r="J159" s="737"/>
      <c r="K159" s="737"/>
      <c r="L159" s="737"/>
      <c r="M159" s="738"/>
      <c r="N159" s="742" t="s">
        <v>298</v>
      </c>
      <c r="O159" s="743"/>
      <c r="P159" s="744"/>
      <c r="Q159" s="748">
        <v>0</v>
      </c>
      <c r="R159" s="742" t="s">
        <v>299</v>
      </c>
      <c r="S159" s="744"/>
      <c r="T159" s="750">
        <v>0</v>
      </c>
      <c r="U159" s="529"/>
      <c r="V159" s="529"/>
      <c r="W159" s="529"/>
      <c r="X159" s="529"/>
    </row>
    <row r="160" spans="1:24" ht="18.75" customHeight="1" thickBot="1" x14ac:dyDescent="0.3">
      <c r="A160" s="730"/>
      <c r="B160" s="731"/>
      <c r="C160" s="760"/>
      <c r="D160" s="760"/>
      <c r="E160" s="761"/>
      <c r="F160" s="739"/>
      <c r="G160" s="740"/>
      <c r="H160" s="740"/>
      <c r="I160" s="741"/>
      <c r="J160" s="740"/>
      <c r="K160" s="740"/>
      <c r="L160" s="740"/>
      <c r="M160" s="741"/>
      <c r="N160" s="745"/>
      <c r="O160" s="746"/>
      <c r="P160" s="747"/>
      <c r="Q160" s="749"/>
      <c r="R160" s="745"/>
      <c r="S160" s="747"/>
      <c r="T160" s="751"/>
      <c r="U160" s="529"/>
      <c r="V160" s="529"/>
      <c r="W160" s="529"/>
      <c r="X160" s="529"/>
    </row>
    <row r="161" spans="1:24" ht="41.25" thickBot="1" x14ac:dyDescent="0.3">
      <c r="A161" s="130" t="s">
        <v>23</v>
      </c>
      <c r="B161" s="131" t="s">
        <v>56</v>
      </c>
      <c r="C161" s="227" t="s">
        <v>227</v>
      </c>
      <c r="D161" s="227" t="s">
        <v>285</v>
      </c>
      <c r="E161" s="227" t="s">
        <v>238</v>
      </c>
      <c r="F161" s="131" t="s">
        <v>2</v>
      </c>
      <c r="G161" s="133"/>
      <c r="H161" s="133"/>
      <c r="I161" s="133" t="s">
        <v>3</v>
      </c>
      <c r="J161" s="133" t="s">
        <v>4</v>
      </c>
      <c r="K161" s="133" t="s">
        <v>5</v>
      </c>
      <c r="L161" s="133" t="s">
        <v>6</v>
      </c>
      <c r="M161" s="133" t="s">
        <v>7</v>
      </c>
      <c r="N161" s="133" t="s">
        <v>8</v>
      </c>
      <c r="O161" s="133" t="s">
        <v>9</v>
      </c>
      <c r="P161" s="133" t="s">
        <v>10</v>
      </c>
      <c r="Q161" s="133" t="s">
        <v>11</v>
      </c>
      <c r="R161" s="133" t="s">
        <v>12</v>
      </c>
      <c r="S161" s="133" t="s">
        <v>13</v>
      </c>
      <c r="T161" s="133" t="s">
        <v>1</v>
      </c>
      <c r="U161" s="523"/>
      <c r="V161" s="523"/>
      <c r="W161" s="524"/>
      <c r="X161" s="524"/>
    </row>
    <row r="162" spans="1:24" ht="61.5" thickBot="1" x14ac:dyDescent="0.3">
      <c r="A162" s="200" t="s">
        <v>252</v>
      </c>
      <c r="B162" s="212" t="s">
        <v>143</v>
      </c>
      <c r="C162" s="216" t="s">
        <v>163</v>
      </c>
      <c r="D162" s="202" t="s">
        <v>356</v>
      </c>
      <c r="E162" s="216" t="s">
        <v>239</v>
      </c>
      <c r="F162" s="244">
        <v>0</v>
      </c>
      <c r="G162" s="196"/>
      <c r="H162" s="196"/>
      <c r="I162" s="196">
        <v>0</v>
      </c>
      <c r="J162" s="196">
        <v>0</v>
      </c>
      <c r="K162" s="196">
        <v>0</v>
      </c>
      <c r="L162" s="197">
        <v>0.97</v>
      </c>
      <c r="M162" s="197">
        <v>1</v>
      </c>
      <c r="N162" s="229">
        <v>0</v>
      </c>
      <c r="O162" s="197">
        <v>1</v>
      </c>
      <c r="P162" s="197">
        <v>1</v>
      </c>
      <c r="Q162" s="239">
        <v>0</v>
      </c>
      <c r="R162" s="198" t="s">
        <v>0</v>
      </c>
      <c r="S162" s="198" t="s">
        <v>0</v>
      </c>
      <c r="T162" s="196">
        <v>0.44</v>
      </c>
      <c r="U162" s="39"/>
      <c r="V162" s="39"/>
      <c r="W162" s="531"/>
      <c r="X162" s="531"/>
    </row>
    <row r="163" spans="1:24" ht="21.75" customHeight="1" x14ac:dyDescent="0.25">
      <c r="A163" s="728" t="s">
        <v>296</v>
      </c>
      <c r="B163" s="729"/>
      <c r="C163" s="732" t="s">
        <v>358</v>
      </c>
      <c r="D163" s="732"/>
      <c r="E163" s="733"/>
      <c r="F163" s="773" t="s">
        <v>297</v>
      </c>
      <c r="G163" s="774"/>
      <c r="H163" s="774"/>
      <c r="I163" s="775"/>
      <c r="J163" s="774" t="s">
        <v>357</v>
      </c>
      <c r="K163" s="774"/>
      <c r="L163" s="774"/>
      <c r="M163" s="775"/>
      <c r="N163" s="754" t="s">
        <v>298</v>
      </c>
      <c r="O163" s="779"/>
      <c r="P163" s="755"/>
      <c r="Q163" s="752">
        <v>841.97</v>
      </c>
      <c r="R163" s="754" t="s">
        <v>299</v>
      </c>
      <c r="S163" s="755"/>
      <c r="T163" s="766">
        <v>1132.3800000000001</v>
      </c>
      <c r="U163" s="527"/>
      <c r="V163" s="527"/>
      <c r="W163" s="527"/>
      <c r="X163" s="527"/>
    </row>
    <row r="164" spans="1:24" ht="18" customHeight="1" thickBot="1" x14ac:dyDescent="0.3">
      <c r="A164" s="730"/>
      <c r="B164" s="731"/>
      <c r="C164" s="734"/>
      <c r="D164" s="734"/>
      <c r="E164" s="735"/>
      <c r="F164" s="776"/>
      <c r="G164" s="777"/>
      <c r="H164" s="777"/>
      <c r="I164" s="778"/>
      <c r="J164" s="777"/>
      <c r="K164" s="777"/>
      <c r="L164" s="777"/>
      <c r="M164" s="778"/>
      <c r="N164" s="756"/>
      <c r="O164" s="780"/>
      <c r="P164" s="757"/>
      <c r="Q164" s="753"/>
      <c r="R164" s="756"/>
      <c r="S164" s="757"/>
      <c r="T164" s="767"/>
      <c r="U164" s="527"/>
      <c r="V164" s="527"/>
      <c r="W164" s="527"/>
      <c r="X164" s="527"/>
    </row>
    <row r="165" spans="1:24" ht="41.25" thickBot="1" x14ac:dyDescent="0.3">
      <c r="A165" s="130" t="s">
        <v>23</v>
      </c>
      <c r="B165" s="131" t="s">
        <v>56</v>
      </c>
      <c r="C165" s="227" t="s">
        <v>227</v>
      </c>
      <c r="D165" s="227" t="s">
        <v>285</v>
      </c>
      <c r="E165" s="227" t="s">
        <v>238</v>
      </c>
      <c r="F165" s="131" t="s">
        <v>2</v>
      </c>
      <c r="G165" s="133"/>
      <c r="H165" s="133"/>
      <c r="I165" s="133" t="s">
        <v>3</v>
      </c>
      <c r="J165" s="133" t="s">
        <v>4</v>
      </c>
      <c r="K165" s="133" t="s">
        <v>5</v>
      </c>
      <c r="L165" s="133" t="s">
        <v>6</v>
      </c>
      <c r="M165" s="133" t="s">
        <v>7</v>
      </c>
      <c r="N165" s="133" t="s">
        <v>8</v>
      </c>
      <c r="O165" s="133" t="s">
        <v>9</v>
      </c>
      <c r="P165" s="133" t="s">
        <v>10</v>
      </c>
      <c r="Q165" s="133" t="s">
        <v>11</v>
      </c>
      <c r="R165" s="133" t="s">
        <v>12</v>
      </c>
      <c r="S165" s="133" t="s">
        <v>13</v>
      </c>
      <c r="T165" s="133" t="s">
        <v>1</v>
      </c>
      <c r="U165" s="523"/>
      <c r="V165" s="523"/>
      <c r="W165" s="524"/>
      <c r="X165" s="524"/>
    </row>
    <row r="166" spans="1:24" ht="41.25" thickBot="1" x14ac:dyDescent="0.3">
      <c r="A166" s="298" t="s">
        <v>253</v>
      </c>
      <c r="B166" s="492" t="s">
        <v>144</v>
      </c>
      <c r="C166" s="302" t="s">
        <v>164</v>
      </c>
      <c r="D166" s="301"/>
      <c r="E166" s="302" t="s">
        <v>240</v>
      </c>
      <c r="F166" s="151">
        <v>1</v>
      </c>
      <c r="G166" s="153"/>
      <c r="H166" s="153"/>
      <c r="I166" s="152">
        <v>0</v>
      </c>
      <c r="J166" s="152">
        <v>0</v>
      </c>
      <c r="K166" s="152">
        <v>0</v>
      </c>
      <c r="L166" s="229">
        <v>0</v>
      </c>
      <c r="M166" s="229">
        <v>0</v>
      </c>
      <c r="N166" s="229">
        <v>0</v>
      </c>
      <c r="O166" s="229">
        <v>0</v>
      </c>
      <c r="P166" s="229">
        <v>0</v>
      </c>
      <c r="Q166" s="229">
        <v>0</v>
      </c>
      <c r="R166" s="248" t="s">
        <v>0</v>
      </c>
      <c r="S166" s="248" t="s">
        <v>0</v>
      </c>
      <c r="T166" s="152">
        <v>0.11</v>
      </c>
      <c r="U166" s="39"/>
      <c r="V166" s="39"/>
      <c r="W166" s="531"/>
      <c r="X166" s="531"/>
    </row>
    <row r="167" spans="1:24" ht="21.75" customHeight="1" x14ac:dyDescent="0.25">
      <c r="A167" s="728" t="s">
        <v>296</v>
      </c>
      <c r="B167" s="729"/>
      <c r="C167" s="758"/>
      <c r="D167" s="758"/>
      <c r="E167" s="759"/>
      <c r="F167" s="736" t="s">
        <v>297</v>
      </c>
      <c r="G167" s="737"/>
      <c r="H167" s="737"/>
      <c r="I167" s="738"/>
      <c r="J167" s="737"/>
      <c r="K167" s="737"/>
      <c r="L167" s="737"/>
      <c r="M167" s="738"/>
      <c r="N167" s="742" t="s">
        <v>298</v>
      </c>
      <c r="O167" s="743"/>
      <c r="P167" s="744"/>
      <c r="Q167" s="748">
        <v>0</v>
      </c>
      <c r="R167" s="742" t="s">
        <v>299</v>
      </c>
      <c r="S167" s="744"/>
      <c r="T167" s="750">
        <v>0</v>
      </c>
      <c r="U167" s="529"/>
      <c r="V167" s="529"/>
      <c r="W167" s="529"/>
      <c r="X167" s="529"/>
    </row>
    <row r="168" spans="1:24" ht="15.75" thickBot="1" x14ac:dyDescent="0.3">
      <c r="A168" s="730"/>
      <c r="B168" s="731"/>
      <c r="C168" s="760"/>
      <c r="D168" s="760"/>
      <c r="E168" s="761"/>
      <c r="F168" s="739"/>
      <c r="G168" s="740"/>
      <c r="H168" s="740"/>
      <c r="I168" s="741"/>
      <c r="J168" s="740"/>
      <c r="K168" s="740"/>
      <c r="L168" s="740"/>
      <c r="M168" s="741"/>
      <c r="N168" s="745"/>
      <c r="O168" s="746"/>
      <c r="P168" s="747"/>
      <c r="Q168" s="749"/>
      <c r="R168" s="745"/>
      <c r="S168" s="747"/>
      <c r="T168" s="751"/>
      <c r="U168" s="529"/>
      <c r="V168" s="529"/>
      <c r="W168" s="529"/>
      <c r="X168" s="529"/>
    </row>
    <row r="169" spans="1:24" ht="41.25" thickBot="1" x14ac:dyDescent="0.3">
      <c r="A169" s="130" t="s">
        <v>23</v>
      </c>
      <c r="B169" s="131" t="s">
        <v>56</v>
      </c>
      <c r="C169" s="227" t="s">
        <v>227</v>
      </c>
      <c r="D169" s="227" t="s">
        <v>285</v>
      </c>
      <c r="E169" s="227" t="s">
        <v>238</v>
      </c>
      <c r="F169" s="131" t="s">
        <v>2</v>
      </c>
      <c r="G169" s="133"/>
      <c r="H169" s="133"/>
      <c r="I169" s="133" t="s">
        <v>3</v>
      </c>
      <c r="J169" s="133" t="s">
        <v>4</v>
      </c>
      <c r="K169" s="133" t="s">
        <v>5</v>
      </c>
      <c r="L169" s="133" t="s">
        <v>6</v>
      </c>
      <c r="M169" s="133" t="s">
        <v>7</v>
      </c>
      <c r="N169" s="133" t="s">
        <v>8</v>
      </c>
      <c r="O169" s="133" t="s">
        <v>9</v>
      </c>
      <c r="P169" s="133" t="s">
        <v>10</v>
      </c>
      <c r="Q169" s="133" t="s">
        <v>11</v>
      </c>
      <c r="R169" s="133" t="s">
        <v>12</v>
      </c>
      <c r="S169" s="133" t="s">
        <v>13</v>
      </c>
      <c r="T169" s="133" t="s">
        <v>1</v>
      </c>
      <c r="U169" s="523"/>
      <c r="V169" s="523"/>
      <c r="W169" s="524"/>
      <c r="X169" s="524"/>
    </row>
    <row r="170" spans="1:24" ht="41.25" thickBot="1" x14ac:dyDescent="0.3">
      <c r="A170" s="271" t="s">
        <v>255</v>
      </c>
      <c r="B170" s="493" t="s">
        <v>145</v>
      </c>
      <c r="C170" s="216" t="s">
        <v>165</v>
      </c>
      <c r="D170" s="202" t="s">
        <v>394</v>
      </c>
      <c r="E170" s="251" t="s">
        <v>239</v>
      </c>
      <c r="F170" s="264">
        <v>1</v>
      </c>
      <c r="G170" s="264"/>
      <c r="H170" s="264"/>
      <c r="I170" s="264">
        <v>1</v>
      </c>
      <c r="J170" s="254">
        <v>0</v>
      </c>
      <c r="K170" s="254">
        <v>0</v>
      </c>
      <c r="L170" s="239">
        <v>0</v>
      </c>
      <c r="M170" s="239">
        <v>0</v>
      </c>
      <c r="N170" s="239">
        <v>0</v>
      </c>
      <c r="O170" s="239">
        <v>0</v>
      </c>
      <c r="P170" s="239">
        <v>0</v>
      </c>
      <c r="Q170" s="229">
        <v>0</v>
      </c>
      <c r="R170" s="198" t="s">
        <v>0</v>
      </c>
      <c r="S170" s="198" t="s">
        <v>0</v>
      </c>
      <c r="T170" s="196">
        <v>0.22</v>
      </c>
      <c r="U170" s="39"/>
      <c r="V170" s="39"/>
      <c r="W170" s="531"/>
      <c r="X170" s="531"/>
    </row>
    <row r="171" spans="1:24" ht="18" customHeight="1" x14ac:dyDescent="0.25">
      <c r="A171" s="728" t="s">
        <v>296</v>
      </c>
      <c r="B171" s="729"/>
      <c r="C171" s="758"/>
      <c r="D171" s="758"/>
      <c r="E171" s="759"/>
      <c r="F171" s="736" t="s">
        <v>297</v>
      </c>
      <c r="G171" s="737"/>
      <c r="H171" s="737"/>
      <c r="I171" s="738"/>
      <c r="J171" s="737"/>
      <c r="K171" s="737"/>
      <c r="L171" s="737"/>
      <c r="M171" s="738"/>
      <c r="N171" s="742" t="s">
        <v>298</v>
      </c>
      <c r="O171" s="743"/>
      <c r="P171" s="744"/>
      <c r="Q171" s="748">
        <v>0</v>
      </c>
      <c r="R171" s="742" t="s">
        <v>299</v>
      </c>
      <c r="S171" s="744"/>
      <c r="T171" s="750">
        <v>0</v>
      </c>
      <c r="U171" s="529"/>
      <c r="V171" s="529"/>
      <c r="W171" s="529"/>
      <c r="X171" s="529"/>
    </row>
    <row r="172" spans="1:24" ht="22.5" customHeight="1" thickBot="1" x14ac:dyDescent="0.3">
      <c r="A172" s="730"/>
      <c r="B172" s="731"/>
      <c r="C172" s="760"/>
      <c r="D172" s="760"/>
      <c r="E172" s="761"/>
      <c r="F172" s="739"/>
      <c r="G172" s="740"/>
      <c r="H172" s="740"/>
      <c r="I172" s="741"/>
      <c r="J172" s="740"/>
      <c r="K172" s="740"/>
      <c r="L172" s="740"/>
      <c r="M172" s="741"/>
      <c r="N172" s="745"/>
      <c r="O172" s="746"/>
      <c r="P172" s="747"/>
      <c r="Q172" s="749"/>
      <c r="R172" s="745"/>
      <c r="S172" s="747"/>
      <c r="T172" s="751"/>
      <c r="U172" s="529"/>
      <c r="V172" s="529"/>
      <c r="W172" s="529"/>
      <c r="X172" s="529"/>
    </row>
    <row r="173" spans="1:24" ht="41.25" thickBot="1" x14ac:dyDescent="0.3">
      <c r="A173" s="130" t="s">
        <v>23</v>
      </c>
      <c r="B173" s="131" t="s">
        <v>56</v>
      </c>
      <c r="C173" s="227" t="s">
        <v>227</v>
      </c>
      <c r="D173" s="227" t="s">
        <v>285</v>
      </c>
      <c r="E173" s="227" t="s">
        <v>238</v>
      </c>
      <c r="F173" s="131" t="s">
        <v>2</v>
      </c>
      <c r="G173" s="133"/>
      <c r="H173" s="133"/>
      <c r="I173" s="133" t="s">
        <v>3</v>
      </c>
      <c r="J173" s="133" t="s">
        <v>4</v>
      </c>
      <c r="K173" s="133" t="s">
        <v>5</v>
      </c>
      <c r="L173" s="133" t="s">
        <v>6</v>
      </c>
      <c r="M173" s="133" t="s">
        <v>7</v>
      </c>
      <c r="N173" s="133" t="s">
        <v>8</v>
      </c>
      <c r="O173" s="133" t="s">
        <v>9</v>
      </c>
      <c r="P173" s="133" t="s">
        <v>10</v>
      </c>
      <c r="Q173" s="133" t="s">
        <v>11</v>
      </c>
      <c r="R173" s="133" t="s">
        <v>12</v>
      </c>
      <c r="S173" s="133" t="s">
        <v>13</v>
      </c>
      <c r="T173" s="133" t="s">
        <v>1</v>
      </c>
      <c r="U173" s="523"/>
      <c r="V173" s="523"/>
      <c r="W173" s="524"/>
      <c r="X173" s="524"/>
    </row>
    <row r="174" spans="1:24" ht="61.5" thickBot="1" x14ac:dyDescent="0.3">
      <c r="A174" s="270" t="s">
        <v>254</v>
      </c>
      <c r="B174" s="494" t="s">
        <v>146</v>
      </c>
      <c r="C174" s="364" t="s">
        <v>166</v>
      </c>
      <c r="D174" s="225"/>
      <c r="E174" s="267" t="s">
        <v>240</v>
      </c>
      <c r="F174" s="268">
        <v>1</v>
      </c>
      <c r="G174" s="268"/>
      <c r="H174" s="268"/>
      <c r="I174" s="268">
        <v>1</v>
      </c>
      <c r="J174" s="269">
        <v>0</v>
      </c>
      <c r="K174" s="269">
        <v>0</v>
      </c>
      <c r="L174" s="158">
        <v>1</v>
      </c>
      <c r="M174" s="158">
        <v>1</v>
      </c>
      <c r="N174" s="239">
        <v>0</v>
      </c>
      <c r="O174" s="239">
        <v>0</v>
      </c>
      <c r="P174" s="239">
        <v>0</v>
      </c>
      <c r="Q174" s="239">
        <v>0</v>
      </c>
      <c r="R174" s="87" t="s">
        <v>0</v>
      </c>
      <c r="S174" s="87" t="s">
        <v>0</v>
      </c>
      <c r="T174" s="519">
        <v>0.44</v>
      </c>
      <c r="U174" s="39"/>
      <c r="V174" s="39"/>
      <c r="W174" s="531"/>
      <c r="X174" s="531"/>
    </row>
    <row r="175" spans="1:24" ht="18" customHeight="1" x14ac:dyDescent="0.25">
      <c r="A175" s="728" t="s">
        <v>296</v>
      </c>
      <c r="B175" s="729"/>
      <c r="C175" s="758"/>
      <c r="D175" s="758"/>
      <c r="E175" s="759"/>
      <c r="F175" s="736" t="s">
        <v>297</v>
      </c>
      <c r="G175" s="737"/>
      <c r="H175" s="737"/>
      <c r="I175" s="738"/>
      <c r="J175" s="737"/>
      <c r="K175" s="737"/>
      <c r="L175" s="737"/>
      <c r="M175" s="738"/>
      <c r="N175" s="742" t="s">
        <v>298</v>
      </c>
      <c r="O175" s="743"/>
      <c r="P175" s="744"/>
      <c r="Q175" s="748">
        <v>0</v>
      </c>
      <c r="R175" s="742" t="s">
        <v>299</v>
      </c>
      <c r="S175" s="744"/>
      <c r="T175" s="750">
        <v>0</v>
      </c>
      <c r="U175" s="529"/>
      <c r="V175" s="529"/>
      <c r="W175" s="529"/>
      <c r="X175" s="529"/>
    </row>
    <row r="176" spans="1:24" ht="21" customHeight="1" thickBot="1" x14ac:dyDescent="0.3">
      <c r="A176" s="730"/>
      <c r="B176" s="731"/>
      <c r="C176" s="760"/>
      <c r="D176" s="760"/>
      <c r="E176" s="761"/>
      <c r="F176" s="739"/>
      <c r="G176" s="740"/>
      <c r="H176" s="740"/>
      <c r="I176" s="741"/>
      <c r="J176" s="740"/>
      <c r="K176" s="740"/>
      <c r="L176" s="740"/>
      <c r="M176" s="741"/>
      <c r="N176" s="745"/>
      <c r="O176" s="746"/>
      <c r="P176" s="747"/>
      <c r="Q176" s="749"/>
      <c r="R176" s="745"/>
      <c r="S176" s="747"/>
      <c r="T176" s="751"/>
      <c r="U176" s="529"/>
      <c r="V176" s="529"/>
      <c r="W176" s="529"/>
      <c r="X176" s="529"/>
    </row>
    <row r="177" spans="1:24" ht="41.25" thickBot="1" x14ac:dyDescent="0.3">
      <c r="A177" s="130" t="s">
        <v>23</v>
      </c>
      <c r="B177" s="131" t="s">
        <v>56</v>
      </c>
      <c r="C177" s="227" t="s">
        <v>227</v>
      </c>
      <c r="D177" s="227" t="s">
        <v>285</v>
      </c>
      <c r="E177" s="227" t="s">
        <v>238</v>
      </c>
      <c r="F177" s="131" t="s">
        <v>2</v>
      </c>
      <c r="G177" s="133"/>
      <c r="H177" s="133"/>
      <c r="I177" s="133" t="s">
        <v>3</v>
      </c>
      <c r="J177" s="133" t="s">
        <v>4</v>
      </c>
      <c r="K177" s="133" t="s">
        <v>5</v>
      </c>
      <c r="L177" s="133" t="s">
        <v>6</v>
      </c>
      <c r="M177" s="133" t="s">
        <v>7</v>
      </c>
      <c r="N177" s="133" t="s">
        <v>8</v>
      </c>
      <c r="O177" s="133" t="s">
        <v>9</v>
      </c>
      <c r="P177" s="133" t="s">
        <v>10</v>
      </c>
      <c r="Q177" s="133" t="s">
        <v>11</v>
      </c>
      <c r="R177" s="133" t="s">
        <v>12</v>
      </c>
      <c r="S177" s="133" t="s">
        <v>13</v>
      </c>
      <c r="T177" s="133" t="s">
        <v>1</v>
      </c>
      <c r="U177" s="523"/>
      <c r="V177" s="523"/>
      <c r="W177" s="524"/>
      <c r="X177" s="524"/>
    </row>
    <row r="178" spans="1:24" ht="61.5" thickBot="1" x14ac:dyDescent="0.3">
      <c r="A178" s="305" t="s">
        <v>256</v>
      </c>
      <c r="B178" s="212" t="s">
        <v>147</v>
      </c>
      <c r="C178" s="216" t="s">
        <v>167</v>
      </c>
      <c r="D178" s="202" t="s">
        <v>375</v>
      </c>
      <c r="E178" s="216" t="s">
        <v>239</v>
      </c>
      <c r="F178" s="237">
        <v>0</v>
      </c>
      <c r="G178" s="546"/>
      <c r="H178" s="546"/>
      <c r="I178" s="235">
        <v>1</v>
      </c>
      <c r="J178" s="235">
        <v>1</v>
      </c>
      <c r="K178" s="235">
        <v>1</v>
      </c>
      <c r="L178" s="197">
        <v>1</v>
      </c>
      <c r="M178" s="197">
        <v>1</v>
      </c>
      <c r="N178" s="197">
        <v>1</v>
      </c>
      <c r="O178" s="197">
        <v>1</v>
      </c>
      <c r="P178" s="197">
        <v>1</v>
      </c>
      <c r="Q178" s="197">
        <v>1</v>
      </c>
      <c r="R178" s="198" t="s">
        <v>0</v>
      </c>
      <c r="S178" s="198" t="s">
        <v>0</v>
      </c>
      <c r="T178" s="235">
        <v>0.9</v>
      </c>
      <c r="U178" s="534"/>
      <c r="V178" s="534"/>
      <c r="W178" s="535"/>
      <c r="X178" s="535"/>
    </row>
    <row r="179" spans="1:24" ht="24" customHeight="1" x14ac:dyDescent="0.25">
      <c r="A179" s="728" t="s">
        <v>296</v>
      </c>
      <c r="B179" s="729"/>
      <c r="C179" s="788" t="s">
        <v>317</v>
      </c>
      <c r="D179" s="788"/>
      <c r="E179" s="789"/>
      <c r="F179" s="736" t="s">
        <v>297</v>
      </c>
      <c r="G179" s="737"/>
      <c r="H179" s="737"/>
      <c r="I179" s="738"/>
      <c r="J179" s="792" t="s">
        <v>318</v>
      </c>
      <c r="K179" s="792"/>
      <c r="L179" s="792"/>
      <c r="M179" s="793"/>
      <c r="N179" s="742" t="s">
        <v>298</v>
      </c>
      <c r="O179" s="743"/>
      <c r="P179" s="744"/>
      <c r="Q179" s="748">
        <v>0</v>
      </c>
      <c r="R179" s="742" t="s">
        <v>299</v>
      </c>
      <c r="S179" s="744"/>
      <c r="T179" s="750">
        <v>0</v>
      </c>
      <c r="U179" s="529"/>
      <c r="V179" s="529"/>
      <c r="W179" s="529"/>
      <c r="X179" s="529"/>
    </row>
    <row r="180" spans="1:24" ht="19.149999999999999" customHeight="1" thickBot="1" x14ac:dyDescent="0.3">
      <c r="A180" s="730"/>
      <c r="B180" s="731"/>
      <c r="C180" s="790"/>
      <c r="D180" s="790"/>
      <c r="E180" s="791"/>
      <c r="F180" s="739"/>
      <c r="G180" s="740"/>
      <c r="H180" s="740"/>
      <c r="I180" s="741"/>
      <c r="J180" s="794"/>
      <c r="K180" s="794"/>
      <c r="L180" s="794"/>
      <c r="M180" s="795"/>
      <c r="N180" s="745"/>
      <c r="O180" s="746"/>
      <c r="P180" s="747"/>
      <c r="Q180" s="749"/>
      <c r="R180" s="745"/>
      <c r="S180" s="747"/>
      <c r="T180" s="751"/>
      <c r="U180" s="529"/>
      <c r="V180" s="529"/>
      <c r="W180" s="529"/>
      <c r="X180" s="529"/>
    </row>
    <row r="181" spans="1:24" ht="41.25" thickBot="1" x14ac:dyDescent="0.3">
      <c r="A181" s="130" t="s">
        <v>23</v>
      </c>
      <c r="B181" s="131" t="s">
        <v>56</v>
      </c>
      <c r="C181" s="227" t="s">
        <v>227</v>
      </c>
      <c r="D181" s="227" t="s">
        <v>285</v>
      </c>
      <c r="E181" s="227" t="s">
        <v>238</v>
      </c>
      <c r="F181" s="131" t="s">
        <v>2</v>
      </c>
      <c r="G181" s="133"/>
      <c r="H181" s="133"/>
      <c r="I181" s="133" t="s">
        <v>3</v>
      </c>
      <c r="J181" s="133" t="s">
        <v>4</v>
      </c>
      <c r="K181" s="133" t="s">
        <v>5</v>
      </c>
      <c r="L181" s="133" t="s">
        <v>6</v>
      </c>
      <c r="M181" s="133" t="s">
        <v>7</v>
      </c>
      <c r="N181" s="133" t="s">
        <v>8</v>
      </c>
      <c r="O181" s="133" t="s">
        <v>9</v>
      </c>
      <c r="P181" s="133" t="s">
        <v>10</v>
      </c>
      <c r="Q181" s="133" t="s">
        <v>11</v>
      </c>
      <c r="R181" s="133" t="s">
        <v>12</v>
      </c>
      <c r="S181" s="133" t="s">
        <v>13</v>
      </c>
      <c r="T181" s="133" t="s">
        <v>1</v>
      </c>
      <c r="U181" s="523"/>
      <c r="V181" s="523"/>
      <c r="W181" s="524"/>
      <c r="X181" s="524"/>
    </row>
    <row r="182" spans="1:24" ht="41.25" thickBot="1" x14ac:dyDescent="0.3">
      <c r="A182" s="305" t="s">
        <v>256</v>
      </c>
      <c r="B182" s="212" t="s">
        <v>148</v>
      </c>
      <c r="C182" s="216" t="s">
        <v>168</v>
      </c>
      <c r="D182" s="202" t="s">
        <v>372</v>
      </c>
      <c r="E182" s="216" t="s">
        <v>239</v>
      </c>
      <c r="F182" s="234">
        <v>1</v>
      </c>
      <c r="G182" s="235"/>
      <c r="H182" s="235"/>
      <c r="I182" s="235">
        <v>1</v>
      </c>
      <c r="J182" s="235">
        <v>1</v>
      </c>
      <c r="K182" s="235">
        <v>1</v>
      </c>
      <c r="L182" s="197">
        <v>1</v>
      </c>
      <c r="M182" s="197">
        <v>1</v>
      </c>
      <c r="N182" s="197">
        <v>1</v>
      </c>
      <c r="O182" s="197">
        <v>1</v>
      </c>
      <c r="P182" s="197">
        <v>1</v>
      </c>
      <c r="Q182" s="197">
        <v>1</v>
      </c>
      <c r="R182" s="198" t="s">
        <v>0</v>
      </c>
      <c r="S182" s="198" t="s">
        <v>0</v>
      </c>
      <c r="T182" s="235">
        <v>1</v>
      </c>
      <c r="U182" s="534"/>
      <c r="V182" s="534"/>
      <c r="W182" s="535"/>
      <c r="X182" s="535"/>
    </row>
    <row r="183" spans="1:24" ht="20.25" customHeight="1" x14ac:dyDescent="0.25">
      <c r="A183" s="728" t="s">
        <v>296</v>
      </c>
      <c r="B183" s="729"/>
      <c r="C183" s="788" t="s">
        <v>319</v>
      </c>
      <c r="D183" s="788"/>
      <c r="E183" s="789"/>
      <c r="F183" s="736" t="s">
        <v>297</v>
      </c>
      <c r="G183" s="737"/>
      <c r="H183" s="737"/>
      <c r="I183" s="738"/>
      <c r="J183" s="796" t="s">
        <v>320</v>
      </c>
      <c r="K183" s="796"/>
      <c r="L183" s="796"/>
      <c r="M183" s="797"/>
      <c r="N183" s="742" t="s">
        <v>298</v>
      </c>
      <c r="O183" s="743"/>
      <c r="P183" s="744"/>
      <c r="Q183" s="748">
        <v>0</v>
      </c>
      <c r="R183" s="742" t="s">
        <v>299</v>
      </c>
      <c r="S183" s="744"/>
      <c r="T183" s="750">
        <v>0</v>
      </c>
      <c r="U183" s="529"/>
      <c r="V183" s="529"/>
      <c r="W183" s="529"/>
      <c r="X183" s="529"/>
    </row>
    <row r="184" spans="1:24" ht="15.75" thickBot="1" x14ac:dyDescent="0.3">
      <c r="A184" s="730"/>
      <c r="B184" s="731"/>
      <c r="C184" s="790"/>
      <c r="D184" s="790"/>
      <c r="E184" s="791"/>
      <c r="F184" s="739"/>
      <c r="G184" s="740"/>
      <c r="H184" s="740"/>
      <c r="I184" s="741"/>
      <c r="J184" s="798"/>
      <c r="K184" s="798"/>
      <c r="L184" s="798"/>
      <c r="M184" s="799"/>
      <c r="N184" s="745"/>
      <c r="O184" s="746"/>
      <c r="P184" s="747"/>
      <c r="Q184" s="749"/>
      <c r="R184" s="745"/>
      <c r="S184" s="747"/>
      <c r="T184" s="751"/>
      <c r="U184" s="529"/>
      <c r="V184" s="529"/>
      <c r="W184" s="529"/>
      <c r="X184" s="529"/>
    </row>
    <row r="185" spans="1:24" ht="41.25" thickBot="1" x14ac:dyDescent="0.3">
      <c r="A185" s="130" t="s">
        <v>23</v>
      </c>
      <c r="B185" s="131" t="s">
        <v>56</v>
      </c>
      <c r="C185" s="227" t="s">
        <v>228</v>
      </c>
      <c r="D185" s="227" t="s">
        <v>285</v>
      </c>
      <c r="E185" s="227" t="s">
        <v>238</v>
      </c>
      <c r="F185" s="133" t="s">
        <v>2</v>
      </c>
      <c r="G185" s="133"/>
      <c r="H185" s="133"/>
      <c r="I185" s="133" t="s">
        <v>3</v>
      </c>
      <c r="J185" s="133" t="s">
        <v>4</v>
      </c>
      <c r="K185" s="133" t="s">
        <v>5</v>
      </c>
      <c r="L185" s="133" t="s">
        <v>6</v>
      </c>
      <c r="M185" s="133" t="s">
        <v>7</v>
      </c>
      <c r="N185" s="133" t="s">
        <v>8</v>
      </c>
      <c r="O185" s="133" t="s">
        <v>9</v>
      </c>
      <c r="P185" s="133" t="s">
        <v>10</v>
      </c>
      <c r="Q185" s="133" t="s">
        <v>11</v>
      </c>
      <c r="R185" s="133" t="s">
        <v>12</v>
      </c>
      <c r="S185" s="133" t="s">
        <v>13</v>
      </c>
      <c r="T185" s="133" t="s">
        <v>1</v>
      </c>
      <c r="U185" s="523"/>
      <c r="V185" s="523"/>
      <c r="W185" s="524"/>
      <c r="X185" s="524"/>
    </row>
    <row r="186" spans="1:24" ht="41.25" thickBot="1" x14ac:dyDescent="0.3">
      <c r="A186" s="200" t="s">
        <v>257</v>
      </c>
      <c r="B186" s="212" t="s">
        <v>170</v>
      </c>
      <c r="C186" s="216" t="s">
        <v>191</v>
      </c>
      <c r="D186" s="202" t="s">
        <v>333</v>
      </c>
      <c r="E186" s="216" t="s">
        <v>240</v>
      </c>
      <c r="F186" s="244">
        <v>0</v>
      </c>
      <c r="G186" s="196"/>
      <c r="H186" s="196"/>
      <c r="I186" s="196">
        <v>0</v>
      </c>
      <c r="J186" s="243">
        <v>1</v>
      </c>
      <c r="K186" s="243">
        <v>1</v>
      </c>
      <c r="L186" s="239">
        <v>0</v>
      </c>
      <c r="M186" s="239">
        <v>0</v>
      </c>
      <c r="N186" s="239">
        <v>0</v>
      </c>
      <c r="O186" s="239">
        <v>0</v>
      </c>
      <c r="P186" s="239">
        <v>0</v>
      </c>
      <c r="Q186" s="239">
        <v>0</v>
      </c>
      <c r="R186" s="198" t="s">
        <v>0</v>
      </c>
      <c r="S186" s="198" t="s">
        <v>0</v>
      </c>
      <c r="T186" s="196">
        <v>0.28999999999999998</v>
      </c>
      <c r="U186" s="39"/>
      <c r="V186" s="39"/>
      <c r="W186" s="531"/>
      <c r="X186" s="531"/>
    </row>
    <row r="187" spans="1:24" ht="23.25" customHeight="1" x14ac:dyDescent="0.25">
      <c r="A187" s="728" t="s">
        <v>296</v>
      </c>
      <c r="B187" s="729"/>
      <c r="C187" s="732"/>
      <c r="D187" s="732"/>
      <c r="E187" s="733"/>
      <c r="F187" s="736" t="s">
        <v>297</v>
      </c>
      <c r="G187" s="737"/>
      <c r="H187" s="737"/>
      <c r="I187" s="738"/>
      <c r="J187" s="737"/>
      <c r="K187" s="737"/>
      <c r="L187" s="737"/>
      <c r="M187" s="738"/>
      <c r="N187" s="742" t="s">
        <v>298</v>
      </c>
      <c r="O187" s="743"/>
      <c r="P187" s="744"/>
      <c r="Q187" s="748">
        <v>0</v>
      </c>
      <c r="R187" s="742" t="s">
        <v>299</v>
      </c>
      <c r="S187" s="744"/>
      <c r="T187" s="750">
        <v>0</v>
      </c>
      <c r="U187" s="529"/>
      <c r="V187" s="529"/>
      <c r="W187" s="529"/>
      <c r="X187" s="529"/>
    </row>
    <row r="188" spans="1:24" ht="15.75" thickBot="1" x14ac:dyDescent="0.3">
      <c r="A188" s="730"/>
      <c r="B188" s="731"/>
      <c r="C188" s="734"/>
      <c r="D188" s="734"/>
      <c r="E188" s="735"/>
      <c r="F188" s="739"/>
      <c r="G188" s="740"/>
      <c r="H188" s="740"/>
      <c r="I188" s="741"/>
      <c r="J188" s="740"/>
      <c r="K188" s="740"/>
      <c r="L188" s="740"/>
      <c r="M188" s="741"/>
      <c r="N188" s="745"/>
      <c r="O188" s="746"/>
      <c r="P188" s="747"/>
      <c r="Q188" s="749"/>
      <c r="R188" s="745"/>
      <c r="S188" s="747"/>
      <c r="T188" s="751"/>
      <c r="U188" s="529"/>
      <c r="V188" s="529"/>
      <c r="W188" s="529"/>
      <c r="X188" s="529"/>
    </row>
    <row r="189" spans="1:24" ht="41.25" thickBot="1" x14ac:dyDescent="0.3">
      <c r="A189" s="130" t="s">
        <v>23</v>
      </c>
      <c r="B189" s="131" t="s">
        <v>56</v>
      </c>
      <c r="C189" s="227" t="s">
        <v>228</v>
      </c>
      <c r="D189" s="227" t="s">
        <v>285</v>
      </c>
      <c r="E189" s="227" t="s">
        <v>238</v>
      </c>
      <c r="F189" s="133" t="s">
        <v>2</v>
      </c>
      <c r="G189" s="133"/>
      <c r="H189" s="133"/>
      <c r="I189" s="133" t="s">
        <v>3</v>
      </c>
      <c r="J189" s="133" t="s">
        <v>4</v>
      </c>
      <c r="K189" s="133" t="s">
        <v>5</v>
      </c>
      <c r="L189" s="133" t="s">
        <v>6</v>
      </c>
      <c r="M189" s="133" t="s">
        <v>7</v>
      </c>
      <c r="N189" s="133" t="s">
        <v>8</v>
      </c>
      <c r="O189" s="133" t="s">
        <v>9</v>
      </c>
      <c r="P189" s="133" t="s">
        <v>10</v>
      </c>
      <c r="Q189" s="133" t="s">
        <v>11</v>
      </c>
      <c r="R189" s="133" t="s">
        <v>12</v>
      </c>
      <c r="S189" s="133" t="s">
        <v>13</v>
      </c>
      <c r="T189" s="133" t="s">
        <v>1</v>
      </c>
      <c r="U189" s="523"/>
      <c r="V189" s="523"/>
      <c r="W189" s="524"/>
      <c r="X189" s="524"/>
    </row>
    <row r="190" spans="1:24" ht="61.5" thickBot="1" x14ac:dyDescent="0.3">
      <c r="A190" s="200" t="s">
        <v>34</v>
      </c>
      <c r="B190" s="212" t="s">
        <v>173</v>
      </c>
      <c r="C190" s="216" t="s">
        <v>194</v>
      </c>
      <c r="D190" s="202"/>
      <c r="E190" s="251" t="s">
        <v>239</v>
      </c>
      <c r="F190" s="243">
        <v>1</v>
      </c>
      <c r="G190" s="243"/>
      <c r="H190" s="243"/>
      <c r="I190" s="196">
        <v>0</v>
      </c>
      <c r="J190" s="196">
        <v>0</v>
      </c>
      <c r="K190" s="252">
        <v>1</v>
      </c>
      <c r="L190" s="239">
        <v>0</v>
      </c>
      <c r="M190" s="239">
        <v>0</v>
      </c>
      <c r="N190" s="239">
        <v>0</v>
      </c>
      <c r="O190" s="239">
        <v>0</v>
      </c>
      <c r="P190" s="239">
        <v>0</v>
      </c>
      <c r="Q190" s="239">
        <v>0</v>
      </c>
      <c r="R190" s="198" t="s">
        <v>0</v>
      </c>
      <c r="S190" s="198" t="s">
        <v>0</v>
      </c>
      <c r="T190" s="196">
        <v>0.28999999999999998</v>
      </c>
      <c r="U190" s="39"/>
      <c r="V190" s="39"/>
      <c r="W190" s="531"/>
      <c r="X190" s="531"/>
    </row>
    <row r="191" spans="1:24" ht="19.5" customHeight="1" x14ac:dyDescent="0.25">
      <c r="A191" s="728" t="s">
        <v>296</v>
      </c>
      <c r="B191" s="729"/>
      <c r="C191" s="732"/>
      <c r="D191" s="732"/>
      <c r="E191" s="733"/>
      <c r="F191" s="736" t="s">
        <v>297</v>
      </c>
      <c r="G191" s="737"/>
      <c r="H191" s="737"/>
      <c r="I191" s="738"/>
      <c r="J191" s="737"/>
      <c r="K191" s="737"/>
      <c r="L191" s="737"/>
      <c r="M191" s="738"/>
      <c r="N191" s="742" t="s">
        <v>298</v>
      </c>
      <c r="O191" s="743"/>
      <c r="P191" s="744"/>
      <c r="Q191" s="748">
        <v>0</v>
      </c>
      <c r="R191" s="742" t="s">
        <v>299</v>
      </c>
      <c r="S191" s="744"/>
      <c r="T191" s="750">
        <v>0</v>
      </c>
      <c r="U191" s="529"/>
      <c r="V191" s="529"/>
      <c r="W191" s="529"/>
      <c r="X191" s="529"/>
    </row>
    <row r="192" spans="1:24" ht="22.5" customHeight="1" thickBot="1" x14ac:dyDescent="0.3">
      <c r="A192" s="730"/>
      <c r="B192" s="731"/>
      <c r="C192" s="734"/>
      <c r="D192" s="734"/>
      <c r="E192" s="735"/>
      <c r="F192" s="739"/>
      <c r="G192" s="740"/>
      <c r="H192" s="740"/>
      <c r="I192" s="741"/>
      <c r="J192" s="740"/>
      <c r="K192" s="740"/>
      <c r="L192" s="740"/>
      <c r="M192" s="741"/>
      <c r="N192" s="745"/>
      <c r="O192" s="746"/>
      <c r="P192" s="747"/>
      <c r="Q192" s="749"/>
      <c r="R192" s="745"/>
      <c r="S192" s="747"/>
      <c r="T192" s="751"/>
      <c r="U192" s="529"/>
      <c r="V192" s="529"/>
      <c r="W192" s="529"/>
      <c r="X192" s="529"/>
    </row>
    <row r="193" spans="1:24" ht="41.25" thickBot="1" x14ac:dyDescent="0.3">
      <c r="A193" s="130" t="s">
        <v>23</v>
      </c>
      <c r="B193" s="131" t="s">
        <v>56</v>
      </c>
      <c r="C193" s="227" t="s">
        <v>228</v>
      </c>
      <c r="D193" s="227" t="s">
        <v>285</v>
      </c>
      <c r="E193" s="227" t="s">
        <v>238</v>
      </c>
      <c r="F193" s="133" t="s">
        <v>2</v>
      </c>
      <c r="G193" s="133"/>
      <c r="H193" s="133"/>
      <c r="I193" s="133" t="s">
        <v>3</v>
      </c>
      <c r="J193" s="133" t="s">
        <v>4</v>
      </c>
      <c r="K193" s="133" t="s">
        <v>5</v>
      </c>
      <c r="L193" s="133" t="s">
        <v>6</v>
      </c>
      <c r="M193" s="133" t="s">
        <v>7</v>
      </c>
      <c r="N193" s="133" t="s">
        <v>8</v>
      </c>
      <c r="O193" s="133" t="s">
        <v>9</v>
      </c>
      <c r="P193" s="133" t="s">
        <v>10</v>
      </c>
      <c r="Q193" s="133" t="s">
        <v>11</v>
      </c>
      <c r="R193" s="133" t="s">
        <v>12</v>
      </c>
      <c r="S193" s="133" t="s">
        <v>13</v>
      </c>
      <c r="T193" s="133" t="s">
        <v>1</v>
      </c>
      <c r="U193" s="523"/>
      <c r="V193" s="523"/>
      <c r="W193" s="524"/>
      <c r="X193" s="524"/>
    </row>
    <row r="194" spans="1:24" ht="41.25" thickBot="1" x14ac:dyDescent="0.3">
      <c r="A194" s="200" t="s">
        <v>247</v>
      </c>
      <c r="B194" s="212" t="s">
        <v>174</v>
      </c>
      <c r="C194" s="216" t="s">
        <v>195</v>
      </c>
      <c r="D194" s="202"/>
      <c r="E194" s="216" t="s">
        <v>240</v>
      </c>
      <c r="F194" s="244">
        <v>0</v>
      </c>
      <c r="G194" s="196"/>
      <c r="H194" s="196"/>
      <c r="I194" s="196">
        <v>0</v>
      </c>
      <c r="J194" s="196">
        <v>0</v>
      </c>
      <c r="K194" s="196">
        <v>0</v>
      </c>
      <c r="L194" s="239">
        <v>0</v>
      </c>
      <c r="M194" s="239">
        <v>0</v>
      </c>
      <c r="N194" s="239">
        <v>0</v>
      </c>
      <c r="O194" s="239">
        <v>0</v>
      </c>
      <c r="P194" s="239">
        <v>0</v>
      </c>
      <c r="Q194" s="239">
        <v>0</v>
      </c>
      <c r="R194" s="198" t="s">
        <v>0</v>
      </c>
      <c r="S194" s="198" t="s">
        <v>0</v>
      </c>
      <c r="T194" s="196">
        <v>0</v>
      </c>
      <c r="U194" s="39"/>
      <c r="V194" s="39"/>
      <c r="W194" s="531"/>
      <c r="X194" s="531"/>
    </row>
    <row r="195" spans="1:24" ht="19.5" customHeight="1" x14ac:dyDescent="0.25">
      <c r="A195" s="728" t="s">
        <v>296</v>
      </c>
      <c r="B195" s="729"/>
      <c r="C195" s="732"/>
      <c r="D195" s="732"/>
      <c r="E195" s="733"/>
      <c r="F195" s="736" t="s">
        <v>297</v>
      </c>
      <c r="G195" s="737"/>
      <c r="H195" s="737"/>
      <c r="I195" s="738"/>
      <c r="J195" s="737"/>
      <c r="K195" s="737"/>
      <c r="L195" s="737"/>
      <c r="M195" s="738"/>
      <c r="N195" s="742" t="s">
        <v>298</v>
      </c>
      <c r="O195" s="743"/>
      <c r="P195" s="744"/>
      <c r="Q195" s="748">
        <v>0</v>
      </c>
      <c r="R195" s="742" t="s">
        <v>299</v>
      </c>
      <c r="S195" s="744"/>
      <c r="T195" s="750">
        <v>0</v>
      </c>
      <c r="U195" s="529"/>
      <c r="V195" s="529"/>
      <c r="W195" s="529"/>
      <c r="X195" s="529"/>
    </row>
    <row r="196" spans="1:24" ht="20.25" customHeight="1" thickBot="1" x14ac:dyDescent="0.3">
      <c r="A196" s="730"/>
      <c r="B196" s="731"/>
      <c r="C196" s="734"/>
      <c r="D196" s="734"/>
      <c r="E196" s="735"/>
      <c r="F196" s="739"/>
      <c r="G196" s="740"/>
      <c r="H196" s="740"/>
      <c r="I196" s="741"/>
      <c r="J196" s="740"/>
      <c r="K196" s="740"/>
      <c r="L196" s="740"/>
      <c r="M196" s="741"/>
      <c r="N196" s="745"/>
      <c r="O196" s="746"/>
      <c r="P196" s="747"/>
      <c r="Q196" s="749"/>
      <c r="R196" s="745"/>
      <c r="S196" s="747"/>
      <c r="T196" s="751"/>
      <c r="U196" s="529"/>
      <c r="V196" s="529"/>
      <c r="W196" s="529"/>
      <c r="X196" s="529"/>
    </row>
    <row r="197" spans="1:24" ht="41.25" thickBot="1" x14ac:dyDescent="0.3">
      <c r="A197" s="130" t="s">
        <v>23</v>
      </c>
      <c r="B197" s="131" t="s">
        <v>56</v>
      </c>
      <c r="C197" s="227" t="s">
        <v>228</v>
      </c>
      <c r="D197" s="227" t="s">
        <v>285</v>
      </c>
      <c r="E197" s="227" t="s">
        <v>238</v>
      </c>
      <c r="F197" s="133" t="s">
        <v>2</v>
      </c>
      <c r="G197" s="133"/>
      <c r="H197" s="133"/>
      <c r="I197" s="133" t="s">
        <v>3</v>
      </c>
      <c r="J197" s="133" t="s">
        <v>4</v>
      </c>
      <c r="K197" s="133" t="s">
        <v>5</v>
      </c>
      <c r="L197" s="133" t="s">
        <v>6</v>
      </c>
      <c r="M197" s="133" t="s">
        <v>7</v>
      </c>
      <c r="N197" s="133" t="s">
        <v>8</v>
      </c>
      <c r="O197" s="133" t="s">
        <v>9</v>
      </c>
      <c r="P197" s="133" t="s">
        <v>10</v>
      </c>
      <c r="Q197" s="133" t="s">
        <v>11</v>
      </c>
      <c r="R197" s="133" t="s">
        <v>12</v>
      </c>
      <c r="S197" s="133" t="s">
        <v>13</v>
      </c>
      <c r="T197" s="133" t="s">
        <v>1</v>
      </c>
      <c r="U197" s="523"/>
      <c r="V197" s="523"/>
      <c r="W197" s="524"/>
      <c r="X197" s="524"/>
    </row>
    <row r="198" spans="1:24" ht="41.25" thickBot="1" x14ac:dyDescent="0.3">
      <c r="A198" s="200" t="s">
        <v>257</v>
      </c>
      <c r="B198" s="212" t="s">
        <v>176</v>
      </c>
      <c r="C198" s="216" t="s">
        <v>197</v>
      </c>
      <c r="D198" s="202" t="s">
        <v>338</v>
      </c>
      <c r="E198" s="216" t="s">
        <v>240</v>
      </c>
      <c r="F198" s="244">
        <v>0</v>
      </c>
      <c r="G198" s="196"/>
      <c r="H198" s="196"/>
      <c r="I198" s="196">
        <v>0</v>
      </c>
      <c r="J198" s="196">
        <v>0</v>
      </c>
      <c r="K198" s="196">
        <v>0</v>
      </c>
      <c r="L198" s="239">
        <v>0</v>
      </c>
      <c r="M198" s="239">
        <v>0</v>
      </c>
      <c r="N198" s="239">
        <v>0</v>
      </c>
      <c r="O198" s="239">
        <v>0</v>
      </c>
      <c r="P198" s="239">
        <v>0</v>
      </c>
      <c r="Q198" s="239">
        <v>0</v>
      </c>
      <c r="R198" s="198" t="s">
        <v>0</v>
      </c>
      <c r="S198" s="198" t="s">
        <v>0</v>
      </c>
      <c r="T198" s="196">
        <v>0</v>
      </c>
      <c r="U198" s="39"/>
      <c r="V198" s="39"/>
      <c r="W198" s="531"/>
      <c r="X198" s="531"/>
    </row>
    <row r="199" spans="1:24" ht="19.5" customHeight="1" x14ac:dyDescent="0.25">
      <c r="A199" s="728" t="s">
        <v>296</v>
      </c>
      <c r="B199" s="729"/>
      <c r="C199" s="732"/>
      <c r="D199" s="732"/>
      <c r="E199" s="733"/>
      <c r="F199" s="736" t="s">
        <v>297</v>
      </c>
      <c r="G199" s="737"/>
      <c r="H199" s="737"/>
      <c r="I199" s="738"/>
      <c r="J199" s="737"/>
      <c r="K199" s="737"/>
      <c r="L199" s="737"/>
      <c r="M199" s="738"/>
      <c r="N199" s="742" t="s">
        <v>298</v>
      </c>
      <c r="O199" s="743"/>
      <c r="P199" s="744"/>
      <c r="Q199" s="748">
        <v>0</v>
      </c>
      <c r="R199" s="742" t="s">
        <v>299</v>
      </c>
      <c r="S199" s="744"/>
      <c r="T199" s="750">
        <v>0</v>
      </c>
      <c r="U199" s="529"/>
      <c r="V199" s="529"/>
      <c r="W199" s="529"/>
      <c r="X199" s="529"/>
    </row>
    <row r="200" spans="1:24" ht="18" customHeight="1" thickBot="1" x14ac:dyDescent="0.3">
      <c r="A200" s="730"/>
      <c r="B200" s="731"/>
      <c r="C200" s="734"/>
      <c r="D200" s="734"/>
      <c r="E200" s="735"/>
      <c r="F200" s="739"/>
      <c r="G200" s="740"/>
      <c r="H200" s="740"/>
      <c r="I200" s="741"/>
      <c r="J200" s="740"/>
      <c r="K200" s="740"/>
      <c r="L200" s="740"/>
      <c r="M200" s="741"/>
      <c r="N200" s="745"/>
      <c r="O200" s="746"/>
      <c r="P200" s="747"/>
      <c r="Q200" s="749"/>
      <c r="R200" s="745"/>
      <c r="S200" s="747"/>
      <c r="T200" s="751"/>
      <c r="U200" s="529"/>
      <c r="V200" s="529"/>
      <c r="W200" s="529"/>
      <c r="X200" s="529"/>
    </row>
    <row r="201" spans="1:24" ht="41.25" thickBot="1" x14ac:dyDescent="0.3">
      <c r="A201" s="130" t="s">
        <v>23</v>
      </c>
      <c r="B201" s="131" t="s">
        <v>56</v>
      </c>
      <c r="C201" s="227" t="s">
        <v>228</v>
      </c>
      <c r="D201" s="227" t="s">
        <v>285</v>
      </c>
      <c r="E201" s="227" t="s">
        <v>238</v>
      </c>
      <c r="F201" s="133" t="s">
        <v>2</v>
      </c>
      <c r="G201" s="133"/>
      <c r="H201" s="133"/>
      <c r="I201" s="133" t="s">
        <v>3</v>
      </c>
      <c r="J201" s="133" t="s">
        <v>4</v>
      </c>
      <c r="K201" s="133" t="s">
        <v>5</v>
      </c>
      <c r="L201" s="133" t="s">
        <v>6</v>
      </c>
      <c r="M201" s="133" t="s">
        <v>7</v>
      </c>
      <c r="N201" s="133" t="s">
        <v>8</v>
      </c>
      <c r="O201" s="133" t="s">
        <v>9</v>
      </c>
      <c r="P201" s="133" t="s">
        <v>10</v>
      </c>
      <c r="Q201" s="133" t="s">
        <v>11</v>
      </c>
      <c r="R201" s="133" t="s">
        <v>12</v>
      </c>
      <c r="S201" s="133" t="s">
        <v>13</v>
      </c>
      <c r="T201" s="133" t="s">
        <v>1</v>
      </c>
      <c r="U201" s="523"/>
      <c r="V201" s="523"/>
      <c r="W201" s="524"/>
      <c r="X201" s="524"/>
    </row>
    <row r="202" spans="1:24" ht="61.5" thickBot="1" x14ac:dyDescent="0.3">
      <c r="A202" s="200" t="s">
        <v>245</v>
      </c>
      <c r="B202" s="212" t="s">
        <v>180</v>
      </c>
      <c r="C202" s="216" t="s">
        <v>200</v>
      </c>
      <c r="D202" s="202"/>
      <c r="E202" s="251" t="s">
        <v>239</v>
      </c>
      <c r="F202" s="255">
        <v>1</v>
      </c>
      <c r="G202" s="243"/>
      <c r="H202" s="243"/>
      <c r="I202" s="196">
        <v>0</v>
      </c>
      <c r="J202" s="243">
        <v>1</v>
      </c>
      <c r="K202" s="243">
        <v>1</v>
      </c>
      <c r="L202" s="239">
        <v>0</v>
      </c>
      <c r="M202" s="239">
        <v>0</v>
      </c>
      <c r="N202" s="239">
        <v>0</v>
      </c>
      <c r="O202" s="239">
        <v>0</v>
      </c>
      <c r="P202" s="239">
        <v>0</v>
      </c>
      <c r="Q202" s="239">
        <v>0</v>
      </c>
      <c r="R202" s="198" t="s">
        <v>0</v>
      </c>
      <c r="S202" s="198" t="s">
        <v>0</v>
      </c>
      <c r="T202" s="196">
        <v>0.43</v>
      </c>
      <c r="U202" s="39"/>
      <c r="V202" s="39"/>
      <c r="W202" s="531"/>
      <c r="X202" s="531"/>
    </row>
    <row r="203" spans="1:24" ht="21" customHeight="1" x14ac:dyDescent="0.25">
      <c r="A203" s="728" t="s">
        <v>296</v>
      </c>
      <c r="B203" s="729"/>
      <c r="C203" s="732"/>
      <c r="D203" s="732"/>
      <c r="E203" s="733"/>
      <c r="F203" s="736" t="s">
        <v>297</v>
      </c>
      <c r="G203" s="737"/>
      <c r="H203" s="737"/>
      <c r="I203" s="738"/>
      <c r="J203" s="737"/>
      <c r="K203" s="737"/>
      <c r="L203" s="737"/>
      <c r="M203" s="738"/>
      <c r="N203" s="742" t="s">
        <v>298</v>
      </c>
      <c r="O203" s="743"/>
      <c r="P203" s="744"/>
      <c r="Q203" s="748">
        <v>0</v>
      </c>
      <c r="R203" s="742" t="s">
        <v>299</v>
      </c>
      <c r="S203" s="744"/>
      <c r="T203" s="750">
        <v>0</v>
      </c>
      <c r="U203" s="529"/>
      <c r="V203" s="529"/>
      <c r="W203" s="529"/>
      <c r="X203" s="529"/>
    </row>
    <row r="204" spans="1:24" ht="18.75" customHeight="1" thickBot="1" x14ac:dyDescent="0.3">
      <c r="A204" s="730"/>
      <c r="B204" s="731"/>
      <c r="C204" s="734"/>
      <c r="D204" s="734"/>
      <c r="E204" s="735"/>
      <c r="F204" s="739"/>
      <c r="G204" s="740"/>
      <c r="H204" s="740"/>
      <c r="I204" s="741"/>
      <c r="J204" s="740"/>
      <c r="K204" s="740"/>
      <c r="L204" s="740"/>
      <c r="M204" s="741"/>
      <c r="N204" s="745"/>
      <c r="O204" s="746"/>
      <c r="P204" s="747"/>
      <c r="Q204" s="749"/>
      <c r="R204" s="745"/>
      <c r="S204" s="747"/>
      <c r="T204" s="751"/>
      <c r="U204" s="529"/>
      <c r="V204" s="529"/>
      <c r="W204" s="529"/>
      <c r="X204" s="529"/>
    </row>
    <row r="205" spans="1:24" ht="41.25" thickBot="1" x14ac:dyDescent="0.3">
      <c r="A205" s="130" t="s">
        <v>23</v>
      </c>
      <c r="B205" s="131" t="s">
        <v>56</v>
      </c>
      <c r="C205" s="227" t="s">
        <v>228</v>
      </c>
      <c r="D205" s="227" t="s">
        <v>285</v>
      </c>
      <c r="E205" s="227" t="s">
        <v>238</v>
      </c>
      <c r="F205" s="133" t="s">
        <v>2</v>
      </c>
      <c r="G205" s="133"/>
      <c r="H205" s="133"/>
      <c r="I205" s="133" t="s">
        <v>3</v>
      </c>
      <c r="J205" s="133" t="s">
        <v>4</v>
      </c>
      <c r="K205" s="133" t="s">
        <v>5</v>
      </c>
      <c r="L205" s="133" t="s">
        <v>6</v>
      </c>
      <c r="M205" s="133" t="s">
        <v>7</v>
      </c>
      <c r="N205" s="133" t="s">
        <v>8</v>
      </c>
      <c r="O205" s="133" t="s">
        <v>9</v>
      </c>
      <c r="P205" s="133" t="s">
        <v>10</v>
      </c>
      <c r="Q205" s="133" t="s">
        <v>11</v>
      </c>
      <c r="R205" s="133" t="s">
        <v>12</v>
      </c>
      <c r="S205" s="133" t="s">
        <v>13</v>
      </c>
      <c r="T205" s="133" t="s">
        <v>1</v>
      </c>
      <c r="U205" s="523"/>
      <c r="V205" s="523"/>
      <c r="W205" s="524"/>
      <c r="X205" s="524"/>
    </row>
    <row r="206" spans="1:24" ht="61.5" thickBot="1" x14ac:dyDescent="0.3">
      <c r="A206" s="200" t="s">
        <v>249</v>
      </c>
      <c r="B206" s="212" t="s">
        <v>181</v>
      </c>
      <c r="C206" s="216" t="s">
        <v>201</v>
      </c>
      <c r="D206" s="202" t="s">
        <v>334</v>
      </c>
      <c r="E206" s="216" t="s">
        <v>240</v>
      </c>
      <c r="F206" s="255">
        <v>1</v>
      </c>
      <c r="G206" s="243"/>
      <c r="H206" s="243"/>
      <c r="I206" s="243">
        <v>1</v>
      </c>
      <c r="J206" s="196">
        <v>0</v>
      </c>
      <c r="K206" s="196">
        <v>0</v>
      </c>
      <c r="L206" s="239">
        <v>0</v>
      </c>
      <c r="M206" s="197">
        <v>1</v>
      </c>
      <c r="N206" s="197">
        <v>1</v>
      </c>
      <c r="O206" s="239">
        <v>0</v>
      </c>
      <c r="P206" s="239">
        <v>0</v>
      </c>
      <c r="Q206" s="463">
        <v>0.72</v>
      </c>
      <c r="R206" s="198" t="s">
        <v>0</v>
      </c>
      <c r="S206" s="198" t="s">
        <v>0</v>
      </c>
      <c r="T206" s="196">
        <v>0.47</v>
      </c>
      <c r="U206" s="39"/>
      <c r="V206" s="39"/>
      <c r="W206" s="531"/>
      <c r="X206" s="531"/>
    </row>
    <row r="207" spans="1:24" ht="27" customHeight="1" x14ac:dyDescent="0.25">
      <c r="A207" s="728" t="s">
        <v>296</v>
      </c>
      <c r="B207" s="729"/>
      <c r="C207" s="800" t="s">
        <v>395</v>
      </c>
      <c r="D207" s="800"/>
      <c r="E207" s="801"/>
      <c r="F207" s="736" t="s">
        <v>297</v>
      </c>
      <c r="G207" s="737"/>
      <c r="H207" s="737"/>
      <c r="I207" s="738"/>
      <c r="J207" s="792" t="s">
        <v>321</v>
      </c>
      <c r="K207" s="792"/>
      <c r="L207" s="792"/>
      <c r="M207" s="793"/>
      <c r="N207" s="742" t="s">
        <v>298</v>
      </c>
      <c r="O207" s="743"/>
      <c r="P207" s="744"/>
      <c r="Q207" s="804">
        <v>1602.92</v>
      </c>
      <c r="R207" s="742" t="s">
        <v>299</v>
      </c>
      <c r="S207" s="744"/>
      <c r="T207" s="806">
        <v>380.06</v>
      </c>
      <c r="U207" s="536"/>
      <c r="V207" s="536"/>
      <c r="W207" s="536"/>
      <c r="X207" s="536"/>
    </row>
    <row r="208" spans="1:24" ht="25.9" customHeight="1" thickBot="1" x14ac:dyDescent="0.3">
      <c r="A208" s="730"/>
      <c r="B208" s="731"/>
      <c r="C208" s="802"/>
      <c r="D208" s="802"/>
      <c r="E208" s="803"/>
      <c r="F208" s="739"/>
      <c r="G208" s="740"/>
      <c r="H208" s="740"/>
      <c r="I208" s="741"/>
      <c r="J208" s="794"/>
      <c r="K208" s="794"/>
      <c r="L208" s="794"/>
      <c r="M208" s="795"/>
      <c r="N208" s="745"/>
      <c r="O208" s="746"/>
      <c r="P208" s="747"/>
      <c r="Q208" s="805"/>
      <c r="R208" s="745"/>
      <c r="S208" s="747"/>
      <c r="T208" s="807"/>
      <c r="U208" s="536"/>
      <c r="V208" s="536"/>
      <c r="W208" s="536"/>
      <c r="X208" s="536"/>
    </row>
    <row r="209" spans="1:24" ht="41.25" thickBot="1" x14ac:dyDescent="0.3">
      <c r="A209" s="130" t="s">
        <v>23</v>
      </c>
      <c r="B209" s="131" t="s">
        <v>56</v>
      </c>
      <c r="C209" s="227" t="s">
        <v>228</v>
      </c>
      <c r="D209" s="227" t="s">
        <v>285</v>
      </c>
      <c r="E209" s="227" t="s">
        <v>238</v>
      </c>
      <c r="F209" s="133" t="s">
        <v>2</v>
      </c>
      <c r="G209" s="133"/>
      <c r="H209" s="133"/>
      <c r="I209" s="133" t="s">
        <v>3</v>
      </c>
      <c r="J209" s="133" t="s">
        <v>4</v>
      </c>
      <c r="K209" s="133" t="s">
        <v>5</v>
      </c>
      <c r="L209" s="133" t="s">
        <v>6</v>
      </c>
      <c r="M209" s="133" t="s">
        <v>7</v>
      </c>
      <c r="N209" s="133" t="s">
        <v>8</v>
      </c>
      <c r="O209" s="133" t="s">
        <v>9</v>
      </c>
      <c r="P209" s="133" t="s">
        <v>10</v>
      </c>
      <c r="Q209" s="133" t="s">
        <v>11</v>
      </c>
      <c r="R209" s="133" t="s">
        <v>12</v>
      </c>
      <c r="S209" s="133" t="s">
        <v>13</v>
      </c>
      <c r="T209" s="133" t="s">
        <v>1</v>
      </c>
      <c r="U209" s="523"/>
      <c r="V209" s="523"/>
      <c r="W209" s="524"/>
      <c r="X209" s="524"/>
    </row>
    <row r="210" spans="1:24" ht="43.5" customHeight="1" thickBot="1" x14ac:dyDescent="0.3">
      <c r="A210" s="240" t="s">
        <v>33</v>
      </c>
      <c r="B210" s="491" t="s">
        <v>182</v>
      </c>
      <c r="C210" s="207" t="s">
        <v>371</v>
      </c>
      <c r="D210" s="224"/>
      <c r="E210" s="207" t="s">
        <v>239</v>
      </c>
      <c r="F210" s="151">
        <v>1</v>
      </c>
      <c r="G210" s="153"/>
      <c r="H210" s="153"/>
      <c r="I210" s="152">
        <v>0</v>
      </c>
      <c r="J210" s="152">
        <v>0</v>
      </c>
      <c r="K210" s="153">
        <v>1</v>
      </c>
      <c r="L210" s="247">
        <v>1</v>
      </c>
      <c r="M210" s="247">
        <v>1</v>
      </c>
      <c r="N210" s="229">
        <v>0</v>
      </c>
      <c r="O210" s="229">
        <v>0</v>
      </c>
      <c r="P210" s="229">
        <v>0</v>
      </c>
      <c r="Q210" s="229">
        <v>0</v>
      </c>
      <c r="R210" s="248" t="s">
        <v>0</v>
      </c>
      <c r="S210" s="248" t="s">
        <v>0</v>
      </c>
      <c r="T210" s="152">
        <v>0.44</v>
      </c>
      <c r="U210" s="39"/>
      <c r="V210" s="39"/>
      <c r="W210" s="531"/>
      <c r="X210" s="531"/>
    </row>
    <row r="211" spans="1:24" ht="20.25" customHeight="1" x14ac:dyDescent="0.25">
      <c r="A211" s="728" t="s">
        <v>296</v>
      </c>
      <c r="B211" s="729"/>
      <c r="C211" s="732"/>
      <c r="D211" s="732"/>
      <c r="E211" s="733"/>
      <c r="F211" s="736" t="s">
        <v>297</v>
      </c>
      <c r="G211" s="737"/>
      <c r="H211" s="737"/>
      <c r="I211" s="738"/>
      <c r="J211" s="737"/>
      <c r="K211" s="737"/>
      <c r="L211" s="737"/>
      <c r="M211" s="738"/>
      <c r="N211" s="742" t="s">
        <v>298</v>
      </c>
      <c r="O211" s="743"/>
      <c r="P211" s="744"/>
      <c r="Q211" s="748">
        <v>0</v>
      </c>
      <c r="R211" s="742" t="s">
        <v>299</v>
      </c>
      <c r="S211" s="744"/>
      <c r="T211" s="750">
        <v>0</v>
      </c>
      <c r="U211" s="529"/>
      <c r="V211" s="529"/>
      <c r="W211" s="529"/>
      <c r="X211" s="529"/>
    </row>
    <row r="212" spans="1:24" ht="21" customHeight="1" thickBot="1" x14ac:dyDescent="0.3">
      <c r="A212" s="730"/>
      <c r="B212" s="731"/>
      <c r="C212" s="734"/>
      <c r="D212" s="734"/>
      <c r="E212" s="735"/>
      <c r="F212" s="739"/>
      <c r="G212" s="740"/>
      <c r="H212" s="740"/>
      <c r="I212" s="741"/>
      <c r="J212" s="740"/>
      <c r="K212" s="740"/>
      <c r="L212" s="740"/>
      <c r="M212" s="741"/>
      <c r="N212" s="745"/>
      <c r="O212" s="746"/>
      <c r="P212" s="747"/>
      <c r="Q212" s="749"/>
      <c r="R212" s="745"/>
      <c r="S212" s="747"/>
      <c r="T212" s="751"/>
      <c r="U212" s="529"/>
      <c r="V212" s="529"/>
      <c r="W212" s="529"/>
      <c r="X212" s="529"/>
    </row>
    <row r="213" spans="1:24" ht="41.25" thickBot="1" x14ac:dyDescent="0.3">
      <c r="A213" s="130" t="s">
        <v>23</v>
      </c>
      <c r="B213" s="131" t="s">
        <v>56</v>
      </c>
      <c r="C213" s="227" t="s">
        <v>228</v>
      </c>
      <c r="D213" s="227" t="s">
        <v>285</v>
      </c>
      <c r="E213" s="227" t="s">
        <v>238</v>
      </c>
      <c r="F213" s="133" t="s">
        <v>2</v>
      </c>
      <c r="G213" s="133"/>
      <c r="H213" s="133"/>
      <c r="I213" s="133" t="s">
        <v>3</v>
      </c>
      <c r="J213" s="133" t="s">
        <v>4</v>
      </c>
      <c r="K213" s="133" t="s">
        <v>5</v>
      </c>
      <c r="L213" s="133" t="s">
        <v>6</v>
      </c>
      <c r="M213" s="133" t="s">
        <v>7</v>
      </c>
      <c r="N213" s="133" t="s">
        <v>8</v>
      </c>
      <c r="O213" s="133" t="s">
        <v>9</v>
      </c>
      <c r="P213" s="133" t="s">
        <v>10</v>
      </c>
      <c r="Q213" s="133" t="s">
        <v>11</v>
      </c>
      <c r="R213" s="133" t="s">
        <v>12</v>
      </c>
      <c r="S213" s="133" t="s">
        <v>13</v>
      </c>
      <c r="T213" s="133" t="s">
        <v>1</v>
      </c>
      <c r="U213" s="523"/>
      <c r="V213" s="523"/>
      <c r="W213" s="524"/>
      <c r="X213" s="524"/>
    </row>
    <row r="214" spans="1:24" ht="61.5" thickBot="1" x14ac:dyDescent="0.3">
      <c r="A214" s="200" t="s">
        <v>33</v>
      </c>
      <c r="B214" s="212" t="s">
        <v>183</v>
      </c>
      <c r="C214" s="216" t="s">
        <v>203</v>
      </c>
      <c r="D214" s="202"/>
      <c r="E214" s="216" t="s">
        <v>239</v>
      </c>
      <c r="F214" s="255">
        <v>1</v>
      </c>
      <c r="G214" s="243"/>
      <c r="H214" s="243"/>
      <c r="I214" s="196">
        <v>0</v>
      </c>
      <c r="J214" s="196">
        <v>0</v>
      </c>
      <c r="K214" s="243">
        <v>1</v>
      </c>
      <c r="L214" s="197">
        <v>1</v>
      </c>
      <c r="M214" s="197">
        <v>1</v>
      </c>
      <c r="N214" s="239">
        <v>0</v>
      </c>
      <c r="O214" s="239">
        <v>0</v>
      </c>
      <c r="P214" s="197">
        <v>1</v>
      </c>
      <c r="Q214" s="197">
        <v>1</v>
      </c>
      <c r="R214" s="198" t="s">
        <v>0</v>
      </c>
      <c r="S214" s="198" t="s">
        <v>0</v>
      </c>
      <c r="T214" s="518">
        <v>0.6</v>
      </c>
      <c r="U214" s="532"/>
      <c r="V214" s="532"/>
      <c r="W214" s="533"/>
      <c r="X214" s="533"/>
    </row>
    <row r="215" spans="1:24" ht="18" customHeight="1" x14ac:dyDescent="0.25">
      <c r="A215" s="728" t="s">
        <v>296</v>
      </c>
      <c r="B215" s="729"/>
      <c r="C215" s="732"/>
      <c r="D215" s="732"/>
      <c r="E215" s="733"/>
      <c r="F215" s="736" t="s">
        <v>297</v>
      </c>
      <c r="G215" s="737"/>
      <c r="H215" s="737"/>
      <c r="I215" s="738"/>
      <c r="J215" s="737"/>
      <c r="K215" s="737"/>
      <c r="L215" s="737"/>
      <c r="M215" s="738"/>
      <c r="N215" s="742" t="s">
        <v>298</v>
      </c>
      <c r="O215" s="743"/>
      <c r="P215" s="744"/>
      <c r="Q215" s="748">
        <v>0</v>
      </c>
      <c r="R215" s="742" t="s">
        <v>299</v>
      </c>
      <c r="S215" s="744"/>
      <c r="T215" s="750">
        <v>0</v>
      </c>
      <c r="U215" s="529"/>
      <c r="V215" s="529"/>
      <c r="W215" s="529"/>
      <c r="X215" s="529"/>
    </row>
    <row r="216" spans="1:24" ht="21" customHeight="1" thickBot="1" x14ac:dyDescent="0.3">
      <c r="A216" s="730"/>
      <c r="B216" s="731"/>
      <c r="C216" s="734"/>
      <c r="D216" s="734"/>
      <c r="E216" s="735"/>
      <c r="F216" s="739"/>
      <c r="G216" s="740"/>
      <c r="H216" s="740"/>
      <c r="I216" s="741"/>
      <c r="J216" s="740"/>
      <c r="K216" s="740"/>
      <c r="L216" s="740"/>
      <c r="M216" s="741"/>
      <c r="N216" s="745"/>
      <c r="O216" s="746"/>
      <c r="P216" s="747"/>
      <c r="Q216" s="749"/>
      <c r="R216" s="745"/>
      <c r="S216" s="747"/>
      <c r="T216" s="751"/>
      <c r="U216" s="529"/>
      <c r="V216" s="529"/>
      <c r="W216" s="529"/>
      <c r="X216" s="529"/>
    </row>
    <row r="217" spans="1:24" ht="41.25" thickBot="1" x14ac:dyDescent="0.3">
      <c r="A217" s="130" t="s">
        <v>23</v>
      </c>
      <c r="B217" s="131" t="s">
        <v>56</v>
      </c>
      <c r="C217" s="227" t="s">
        <v>228</v>
      </c>
      <c r="D217" s="227" t="s">
        <v>285</v>
      </c>
      <c r="E217" s="227" t="s">
        <v>238</v>
      </c>
      <c r="F217" s="133" t="s">
        <v>2</v>
      </c>
      <c r="G217" s="133"/>
      <c r="H217" s="133"/>
      <c r="I217" s="133" t="s">
        <v>3</v>
      </c>
      <c r="J217" s="133" t="s">
        <v>4</v>
      </c>
      <c r="K217" s="133" t="s">
        <v>5</v>
      </c>
      <c r="L217" s="133" t="s">
        <v>6</v>
      </c>
      <c r="M217" s="133" t="s">
        <v>7</v>
      </c>
      <c r="N217" s="133" t="s">
        <v>8</v>
      </c>
      <c r="O217" s="133" t="s">
        <v>9</v>
      </c>
      <c r="P217" s="133" t="s">
        <v>10</v>
      </c>
      <c r="Q217" s="133" t="s">
        <v>11</v>
      </c>
      <c r="R217" s="133" t="s">
        <v>12</v>
      </c>
      <c r="S217" s="133" t="s">
        <v>13</v>
      </c>
      <c r="T217" s="133" t="s">
        <v>1</v>
      </c>
      <c r="U217" s="523"/>
      <c r="V217" s="523"/>
      <c r="W217" s="524"/>
      <c r="X217" s="524"/>
    </row>
    <row r="218" spans="1:24" ht="41.25" thickBot="1" x14ac:dyDescent="0.3">
      <c r="A218" s="200" t="s">
        <v>247</v>
      </c>
      <c r="B218" s="212" t="s">
        <v>184</v>
      </c>
      <c r="C218" s="216" t="s">
        <v>242</v>
      </c>
      <c r="D218" s="202"/>
      <c r="E218" s="216" t="s">
        <v>239</v>
      </c>
      <c r="F218" s="263">
        <v>1</v>
      </c>
      <c r="G218" s="252"/>
      <c r="H218" s="252"/>
      <c r="I218" s="264">
        <v>1</v>
      </c>
      <c r="J218" s="264">
        <v>1</v>
      </c>
      <c r="K218" s="264">
        <v>1</v>
      </c>
      <c r="L218" s="239">
        <v>0</v>
      </c>
      <c r="M218" s="239">
        <v>0</v>
      </c>
      <c r="N218" s="239">
        <v>0</v>
      </c>
      <c r="O218" s="239">
        <v>0</v>
      </c>
      <c r="P218" s="239">
        <v>0</v>
      </c>
      <c r="Q218" s="239">
        <v>0</v>
      </c>
      <c r="R218" s="198" t="s">
        <v>0</v>
      </c>
      <c r="S218" s="198" t="s">
        <v>0</v>
      </c>
      <c r="T218" s="512">
        <v>0.44</v>
      </c>
      <c r="U218" s="39"/>
      <c r="V218" s="39"/>
      <c r="W218" s="531"/>
      <c r="X218" s="531"/>
    </row>
    <row r="219" spans="1:24" ht="19.5" customHeight="1" x14ac:dyDescent="0.25">
      <c r="A219" s="728" t="s">
        <v>296</v>
      </c>
      <c r="B219" s="729"/>
      <c r="C219" s="732"/>
      <c r="D219" s="732"/>
      <c r="E219" s="733"/>
      <c r="F219" s="736" t="s">
        <v>297</v>
      </c>
      <c r="G219" s="737"/>
      <c r="H219" s="737"/>
      <c r="I219" s="738"/>
      <c r="J219" s="737"/>
      <c r="K219" s="737"/>
      <c r="L219" s="737"/>
      <c r="M219" s="738"/>
      <c r="N219" s="742" t="s">
        <v>298</v>
      </c>
      <c r="O219" s="743"/>
      <c r="P219" s="744"/>
      <c r="Q219" s="748">
        <v>0</v>
      </c>
      <c r="R219" s="742" t="s">
        <v>299</v>
      </c>
      <c r="S219" s="744"/>
      <c r="T219" s="750">
        <v>0</v>
      </c>
      <c r="U219" s="529"/>
      <c r="V219" s="529"/>
      <c r="W219" s="529"/>
      <c r="X219" s="529"/>
    </row>
    <row r="220" spans="1:24" ht="23.25" customHeight="1" thickBot="1" x14ac:dyDescent="0.3">
      <c r="A220" s="730"/>
      <c r="B220" s="731"/>
      <c r="C220" s="734"/>
      <c r="D220" s="734"/>
      <c r="E220" s="735"/>
      <c r="F220" s="739"/>
      <c r="G220" s="740"/>
      <c r="H220" s="740"/>
      <c r="I220" s="741"/>
      <c r="J220" s="740"/>
      <c r="K220" s="740"/>
      <c r="L220" s="740"/>
      <c r="M220" s="741"/>
      <c r="N220" s="745"/>
      <c r="O220" s="746"/>
      <c r="P220" s="747"/>
      <c r="Q220" s="749"/>
      <c r="R220" s="745"/>
      <c r="S220" s="747"/>
      <c r="T220" s="751"/>
      <c r="U220" s="529"/>
      <c r="V220" s="529"/>
      <c r="W220" s="529"/>
      <c r="X220" s="529"/>
    </row>
    <row r="221" spans="1:24" ht="41.25" thickBot="1" x14ac:dyDescent="0.3">
      <c r="A221" s="130" t="s">
        <v>23</v>
      </c>
      <c r="B221" s="131" t="s">
        <v>56</v>
      </c>
      <c r="C221" s="227" t="s">
        <v>228</v>
      </c>
      <c r="D221" s="227" t="s">
        <v>285</v>
      </c>
      <c r="E221" s="227" t="s">
        <v>238</v>
      </c>
      <c r="F221" s="133" t="s">
        <v>2</v>
      </c>
      <c r="G221" s="133"/>
      <c r="H221" s="133"/>
      <c r="I221" s="133" t="s">
        <v>3</v>
      </c>
      <c r="J221" s="133" t="s">
        <v>4</v>
      </c>
      <c r="K221" s="133" t="s">
        <v>5</v>
      </c>
      <c r="L221" s="133" t="s">
        <v>6</v>
      </c>
      <c r="M221" s="133" t="s">
        <v>7</v>
      </c>
      <c r="N221" s="133" t="s">
        <v>8</v>
      </c>
      <c r="O221" s="133" t="s">
        <v>9</v>
      </c>
      <c r="P221" s="133" t="s">
        <v>10</v>
      </c>
      <c r="Q221" s="133" t="s">
        <v>11</v>
      </c>
      <c r="R221" s="133" t="s">
        <v>12</v>
      </c>
      <c r="S221" s="133" t="s">
        <v>13</v>
      </c>
      <c r="T221" s="133" t="s">
        <v>1</v>
      </c>
      <c r="U221" s="523"/>
      <c r="V221" s="523"/>
      <c r="W221" s="524"/>
      <c r="X221" s="524"/>
    </row>
    <row r="222" spans="1:24" ht="61.5" thickBot="1" x14ac:dyDescent="0.3">
      <c r="A222" s="200" t="s">
        <v>33</v>
      </c>
      <c r="B222" s="212" t="s">
        <v>185</v>
      </c>
      <c r="C222" s="216" t="s">
        <v>205</v>
      </c>
      <c r="D222" s="202"/>
      <c r="E222" s="216" t="s">
        <v>240</v>
      </c>
      <c r="F222" s="244">
        <v>0</v>
      </c>
      <c r="G222" s="196"/>
      <c r="H222" s="196"/>
      <c r="I222" s="196">
        <v>0</v>
      </c>
      <c r="J222" s="196">
        <v>0</v>
      </c>
      <c r="K222" s="196">
        <v>0</v>
      </c>
      <c r="L222" s="239">
        <v>0</v>
      </c>
      <c r="M222" s="239">
        <v>0</v>
      </c>
      <c r="N222" s="239">
        <v>0</v>
      </c>
      <c r="O222" s="239">
        <v>0</v>
      </c>
      <c r="P222" s="239">
        <v>0</v>
      </c>
      <c r="Q222" s="239">
        <v>0</v>
      </c>
      <c r="R222" s="198" t="s">
        <v>0</v>
      </c>
      <c r="S222" s="198" t="s">
        <v>0</v>
      </c>
      <c r="T222" s="196">
        <v>0</v>
      </c>
      <c r="U222" s="39"/>
      <c r="V222" s="39"/>
      <c r="W222" s="531"/>
      <c r="X222" s="531"/>
    </row>
    <row r="223" spans="1:24" ht="19.5" customHeight="1" x14ac:dyDescent="0.25">
      <c r="A223" s="728" t="s">
        <v>296</v>
      </c>
      <c r="B223" s="729"/>
      <c r="C223" s="732"/>
      <c r="D223" s="732"/>
      <c r="E223" s="733"/>
      <c r="F223" s="736" t="s">
        <v>297</v>
      </c>
      <c r="G223" s="737"/>
      <c r="H223" s="737"/>
      <c r="I223" s="738"/>
      <c r="J223" s="737"/>
      <c r="K223" s="737"/>
      <c r="L223" s="737"/>
      <c r="M223" s="738"/>
      <c r="N223" s="742" t="s">
        <v>298</v>
      </c>
      <c r="O223" s="743"/>
      <c r="P223" s="744"/>
      <c r="Q223" s="748">
        <v>0</v>
      </c>
      <c r="R223" s="742" t="s">
        <v>299</v>
      </c>
      <c r="S223" s="744"/>
      <c r="T223" s="750">
        <v>0</v>
      </c>
      <c r="U223" s="529"/>
      <c r="V223" s="529"/>
      <c r="W223" s="529"/>
      <c r="X223" s="529"/>
    </row>
    <row r="224" spans="1:24" ht="18" customHeight="1" thickBot="1" x14ac:dyDescent="0.3">
      <c r="A224" s="730"/>
      <c r="B224" s="731"/>
      <c r="C224" s="734"/>
      <c r="D224" s="734"/>
      <c r="E224" s="735"/>
      <c r="F224" s="739"/>
      <c r="G224" s="740"/>
      <c r="H224" s="740"/>
      <c r="I224" s="741"/>
      <c r="J224" s="740"/>
      <c r="K224" s="740"/>
      <c r="L224" s="740"/>
      <c r="M224" s="741"/>
      <c r="N224" s="745"/>
      <c r="O224" s="746"/>
      <c r="P224" s="747"/>
      <c r="Q224" s="749"/>
      <c r="R224" s="745"/>
      <c r="S224" s="747"/>
      <c r="T224" s="751"/>
      <c r="U224" s="529"/>
      <c r="V224" s="529"/>
      <c r="W224" s="529"/>
      <c r="X224" s="529"/>
    </row>
    <row r="225" spans="1:24" ht="41.25" thickBot="1" x14ac:dyDescent="0.3">
      <c r="A225" s="130" t="s">
        <v>23</v>
      </c>
      <c r="B225" s="131" t="s">
        <v>56</v>
      </c>
      <c r="C225" s="227" t="s">
        <v>229</v>
      </c>
      <c r="D225" s="227" t="s">
        <v>285</v>
      </c>
      <c r="E225" s="227" t="s">
        <v>238</v>
      </c>
      <c r="F225" s="133" t="s">
        <v>2</v>
      </c>
      <c r="G225" s="133"/>
      <c r="H225" s="133"/>
      <c r="I225" s="133" t="s">
        <v>3</v>
      </c>
      <c r="J225" s="133" t="s">
        <v>4</v>
      </c>
      <c r="K225" s="133" t="s">
        <v>5</v>
      </c>
      <c r="L225" s="133" t="s">
        <v>6</v>
      </c>
      <c r="M225" s="133" t="s">
        <v>7</v>
      </c>
      <c r="N225" s="133" t="s">
        <v>8</v>
      </c>
      <c r="O225" s="133" t="s">
        <v>9</v>
      </c>
      <c r="P225" s="133" t="s">
        <v>10</v>
      </c>
      <c r="Q225" s="133" t="s">
        <v>11</v>
      </c>
      <c r="R225" s="133" t="s">
        <v>12</v>
      </c>
      <c r="S225" s="133" t="s">
        <v>13</v>
      </c>
      <c r="T225" s="133" t="s">
        <v>1</v>
      </c>
      <c r="U225" s="523"/>
      <c r="V225" s="523"/>
      <c r="W225" s="524"/>
      <c r="X225" s="524"/>
    </row>
    <row r="226" spans="1:24" ht="41.25" thickBot="1" x14ac:dyDescent="0.3">
      <c r="A226" s="17" t="s">
        <v>251</v>
      </c>
      <c r="B226" s="166" t="s">
        <v>219</v>
      </c>
      <c r="C226" s="502" t="s">
        <v>209</v>
      </c>
      <c r="D226" s="362"/>
      <c r="E226" s="363" t="s">
        <v>239</v>
      </c>
      <c r="F226" s="41">
        <v>1</v>
      </c>
      <c r="G226" s="164"/>
      <c r="H226" s="164"/>
      <c r="I226" s="39">
        <v>0</v>
      </c>
      <c r="J226" s="39">
        <v>0</v>
      </c>
      <c r="K226" s="39">
        <v>0</v>
      </c>
      <c r="L226" s="150">
        <v>1</v>
      </c>
      <c r="M226" s="150">
        <v>1</v>
      </c>
      <c r="N226" s="150">
        <v>1</v>
      </c>
      <c r="O226" s="150">
        <v>1</v>
      </c>
      <c r="P226" s="150">
        <v>1</v>
      </c>
      <c r="Q226" s="39">
        <v>0</v>
      </c>
      <c r="R226" s="22" t="s">
        <v>0</v>
      </c>
      <c r="S226" s="22" t="s">
        <v>0</v>
      </c>
      <c r="T226" s="520">
        <v>0.67</v>
      </c>
      <c r="U226" s="532"/>
      <c r="V226" s="532"/>
      <c r="W226" s="533"/>
      <c r="X226" s="533"/>
    </row>
    <row r="227" spans="1:24" ht="21" customHeight="1" x14ac:dyDescent="0.25">
      <c r="A227" s="728" t="s">
        <v>296</v>
      </c>
      <c r="B227" s="729"/>
      <c r="C227" s="732"/>
      <c r="D227" s="732"/>
      <c r="E227" s="733"/>
      <c r="F227" s="736" t="s">
        <v>297</v>
      </c>
      <c r="G227" s="737"/>
      <c r="H227" s="737"/>
      <c r="I227" s="738"/>
      <c r="J227" s="737"/>
      <c r="K227" s="737"/>
      <c r="L227" s="737"/>
      <c r="M227" s="738"/>
      <c r="N227" s="742" t="s">
        <v>298</v>
      </c>
      <c r="O227" s="743"/>
      <c r="P227" s="744"/>
      <c r="Q227" s="748">
        <v>0</v>
      </c>
      <c r="R227" s="742" t="s">
        <v>299</v>
      </c>
      <c r="S227" s="744"/>
      <c r="T227" s="750">
        <v>0</v>
      </c>
      <c r="U227" s="529"/>
      <c r="V227" s="529"/>
      <c r="W227" s="529"/>
      <c r="X227" s="529"/>
    </row>
    <row r="228" spans="1:24" ht="18" customHeight="1" thickBot="1" x14ac:dyDescent="0.3">
      <c r="A228" s="730"/>
      <c r="B228" s="731"/>
      <c r="C228" s="734"/>
      <c r="D228" s="734"/>
      <c r="E228" s="735"/>
      <c r="F228" s="739"/>
      <c r="G228" s="740"/>
      <c r="H228" s="740"/>
      <c r="I228" s="741"/>
      <c r="J228" s="740"/>
      <c r="K228" s="740"/>
      <c r="L228" s="740"/>
      <c r="M228" s="741"/>
      <c r="N228" s="745"/>
      <c r="O228" s="746"/>
      <c r="P228" s="747"/>
      <c r="Q228" s="749"/>
      <c r="R228" s="745"/>
      <c r="S228" s="747"/>
      <c r="T228" s="751"/>
      <c r="U228" s="529"/>
      <c r="V228" s="529"/>
      <c r="W228" s="529"/>
      <c r="X228" s="529"/>
    </row>
    <row r="229" spans="1:24" ht="41.25" thickBot="1" x14ac:dyDescent="0.3">
      <c r="A229" s="130" t="s">
        <v>23</v>
      </c>
      <c r="B229" s="131" t="s">
        <v>56</v>
      </c>
      <c r="C229" s="227" t="s">
        <v>229</v>
      </c>
      <c r="D229" s="227" t="s">
        <v>285</v>
      </c>
      <c r="E229" s="227" t="s">
        <v>238</v>
      </c>
      <c r="F229" s="133" t="s">
        <v>2</v>
      </c>
      <c r="G229" s="133"/>
      <c r="H229" s="133"/>
      <c r="I229" s="133" t="s">
        <v>3</v>
      </c>
      <c r="J229" s="133" t="s">
        <v>4</v>
      </c>
      <c r="K229" s="133" t="s">
        <v>5</v>
      </c>
      <c r="L229" s="133" t="s">
        <v>6</v>
      </c>
      <c r="M229" s="133" t="s">
        <v>7</v>
      </c>
      <c r="N229" s="133" t="s">
        <v>8</v>
      </c>
      <c r="O229" s="133" t="s">
        <v>9</v>
      </c>
      <c r="P229" s="133" t="s">
        <v>10</v>
      </c>
      <c r="Q229" s="133" t="s">
        <v>11</v>
      </c>
      <c r="R229" s="133" t="s">
        <v>12</v>
      </c>
      <c r="S229" s="133" t="s">
        <v>13</v>
      </c>
      <c r="T229" s="133" t="s">
        <v>1</v>
      </c>
      <c r="U229" s="523"/>
      <c r="V229" s="523"/>
      <c r="W229" s="524"/>
      <c r="X229" s="524"/>
    </row>
    <row r="230" spans="1:24" ht="41.25" thickBot="1" x14ac:dyDescent="0.3">
      <c r="A230" s="200" t="s">
        <v>257</v>
      </c>
      <c r="B230" s="212" t="s">
        <v>220</v>
      </c>
      <c r="C230" s="216" t="s">
        <v>210</v>
      </c>
      <c r="D230" s="202"/>
      <c r="E230" s="251" t="s">
        <v>240</v>
      </c>
      <c r="F230" s="252">
        <v>1</v>
      </c>
      <c r="G230" s="252"/>
      <c r="H230" s="252"/>
      <c r="I230" s="254">
        <v>0</v>
      </c>
      <c r="J230" s="254">
        <v>0</v>
      </c>
      <c r="K230" s="254">
        <v>0</v>
      </c>
      <c r="L230" s="239">
        <v>0</v>
      </c>
      <c r="M230" s="239">
        <v>0</v>
      </c>
      <c r="N230" s="239">
        <v>0</v>
      </c>
      <c r="O230" s="239">
        <v>0</v>
      </c>
      <c r="P230" s="239">
        <v>0</v>
      </c>
      <c r="Q230" s="239">
        <v>0</v>
      </c>
      <c r="R230" s="198" t="s">
        <v>0</v>
      </c>
      <c r="S230" s="198" t="s">
        <v>0</v>
      </c>
      <c r="T230" s="512">
        <v>0.11</v>
      </c>
      <c r="U230" s="39"/>
      <c r="V230" s="39"/>
      <c r="W230" s="531"/>
      <c r="X230" s="531"/>
    </row>
    <row r="231" spans="1:24" ht="25.5" customHeight="1" x14ac:dyDescent="0.25">
      <c r="A231" s="728" t="s">
        <v>296</v>
      </c>
      <c r="B231" s="729"/>
      <c r="C231" s="732"/>
      <c r="D231" s="732"/>
      <c r="E231" s="733"/>
      <c r="F231" s="736" t="s">
        <v>297</v>
      </c>
      <c r="G231" s="737"/>
      <c r="H231" s="737"/>
      <c r="I231" s="738"/>
      <c r="J231" s="737"/>
      <c r="K231" s="737"/>
      <c r="L231" s="737"/>
      <c r="M231" s="738"/>
      <c r="N231" s="742" t="s">
        <v>298</v>
      </c>
      <c r="O231" s="743"/>
      <c r="P231" s="744"/>
      <c r="Q231" s="748">
        <v>0</v>
      </c>
      <c r="R231" s="742" t="s">
        <v>299</v>
      </c>
      <c r="S231" s="744"/>
      <c r="T231" s="750">
        <v>0</v>
      </c>
      <c r="U231" s="529"/>
      <c r="V231" s="529"/>
      <c r="W231" s="529"/>
      <c r="X231" s="529"/>
    </row>
    <row r="232" spans="1:24" ht="15.75" thickBot="1" x14ac:dyDescent="0.3">
      <c r="A232" s="730"/>
      <c r="B232" s="731"/>
      <c r="C232" s="734"/>
      <c r="D232" s="734"/>
      <c r="E232" s="735"/>
      <c r="F232" s="739"/>
      <c r="G232" s="740"/>
      <c r="H232" s="740"/>
      <c r="I232" s="741"/>
      <c r="J232" s="740"/>
      <c r="K232" s="740"/>
      <c r="L232" s="740"/>
      <c r="M232" s="741"/>
      <c r="N232" s="745"/>
      <c r="O232" s="746"/>
      <c r="P232" s="747"/>
      <c r="Q232" s="749"/>
      <c r="R232" s="745"/>
      <c r="S232" s="747"/>
      <c r="T232" s="751"/>
      <c r="U232" s="529"/>
      <c r="V232" s="529"/>
      <c r="W232" s="529"/>
      <c r="X232" s="529"/>
    </row>
    <row r="233" spans="1:24" ht="41.25" thickBot="1" x14ac:dyDescent="0.3">
      <c r="A233" s="130" t="s">
        <v>23</v>
      </c>
      <c r="B233" s="131" t="s">
        <v>56</v>
      </c>
      <c r="C233" s="227" t="s">
        <v>229</v>
      </c>
      <c r="D233" s="227" t="s">
        <v>285</v>
      </c>
      <c r="E233" s="227" t="s">
        <v>238</v>
      </c>
      <c r="F233" s="133" t="s">
        <v>2</v>
      </c>
      <c r="G233" s="133"/>
      <c r="H233" s="133"/>
      <c r="I233" s="133" t="s">
        <v>3</v>
      </c>
      <c r="J233" s="133" t="s">
        <v>4</v>
      </c>
      <c r="K233" s="133" t="s">
        <v>5</v>
      </c>
      <c r="L233" s="133" t="s">
        <v>6</v>
      </c>
      <c r="M233" s="133" t="s">
        <v>7</v>
      </c>
      <c r="N233" s="133" t="s">
        <v>8</v>
      </c>
      <c r="O233" s="133" t="s">
        <v>9</v>
      </c>
      <c r="P233" s="133" t="s">
        <v>10</v>
      </c>
      <c r="Q233" s="133" t="s">
        <v>11</v>
      </c>
      <c r="R233" s="133" t="s">
        <v>12</v>
      </c>
      <c r="S233" s="133" t="s">
        <v>13</v>
      </c>
      <c r="T233" s="133" t="s">
        <v>1</v>
      </c>
      <c r="U233" s="523"/>
      <c r="V233" s="523"/>
      <c r="W233" s="524"/>
      <c r="X233" s="524"/>
    </row>
    <row r="234" spans="1:24" ht="61.5" thickBot="1" x14ac:dyDescent="0.3">
      <c r="A234" s="17" t="s">
        <v>322</v>
      </c>
      <c r="B234" s="166" t="s">
        <v>221</v>
      </c>
      <c r="C234" s="147" t="s">
        <v>211</v>
      </c>
      <c r="D234" s="221" t="s">
        <v>331</v>
      </c>
      <c r="E234" s="215" t="s">
        <v>239</v>
      </c>
      <c r="F234" s="206">
        <v>1</v>
      </c>
      <c r="G234" s="206"/>
      <c r="H234" s="206"/>
      <c r="I234" s="230">
        <v>1</v>
      </c>
      <c r="J234" s="230">
        <v>1</v>
      </c>
      <c r="K234" s="230">
        <v>1</v>
      </c>
      <c r="L234" s="154">
        <v>1</v>
      </c>
      <c r="M234" s="170">
        <v>0</v>
      </c>
      <c r="N234" s="170">
        <v>0</v>
      </c>
      <c r="O234" s="170">
        <v>0</v>
      </c>
      <c r="P234" s="170">
        <v>0</v>
      </c>
      <c r="Q234" s="154">
        <v>1</v>
      </c>
      <c r="R234" s="118" t="s">
        <v>0</v>
      </c>
      <c r="S234" s="118" t="s">
        <v>0</v>
      </c>
      <c r="T234" s="521">
        <v>0.56000000000000005</v>
      </c>
      <c r="U234" s="532"/>
      <c r="V234" s="532"/>
      <c r="W234" s="533"/>
      <c r="X234" s="533"/>
    </row>
    <row r="235" spans="1:24" ht="24.75" customHeight="1" x14ac:dyDescent="0.25">
      <c r="A235" s="728" t="s">
        <v>296</v>
      </c>
      <c r="B235" s="729"/>
      <c r="C235" s="732"/>
      <c r="D235" s="732"/>
      <c r="E235" s="733"/>
      <c r="F235" s="736" t="s">
        <v>297</v>
      </c>
      <c r="G235" s="737"/>
      <c r="H235" s="737"/>
      <c r="I235" s="738"/>
      <c r="J235" s="737"/>
      <c r="K235" s="737"/>
      <c r="L235" s="737"/>
      <c r="M235" s="738"/>
      <c r="N235" s="742" t="s">
        <v>298</v>
      </c>
      <c r="O235" s="743"/>
      <c r="P235" s="744"/>
      <c r="Q235" s="748">
        <v>0</v>
      </c>
      <c r="R235" s="742" t="s">
        <v>299</v>
      </c>
      <c r="S235" s="744"/>
      <c r="T235" s="750">
        <v>0</v>
      </c>
      <c r="U235" s="529"/>
      <c r="V235" s="529"/>
      <c r="W235" s="529"/>
      <c r="X235" s="529"/>
    </row>
    <row r="236" spans="1:24" ht="15.75" thickBot="1" x14ac:dyDescent="0.3">
      <c r="A236" s="730"/>
      <c r="B236" s="731"/>
      <c r="C236" s="734"/>
      <c r="D236" s="734"/>
      <c r="E236" s="735"/>
      <c r="F236" s="739"/>
      <c r="G236" s="740"/>
      <c r="H236" s="740"/>
      <c r="I236" s="741"/>
      <c r="J236" s="740"/>
      <c r="K236" s="740"/>
      <c r="L236" s="740"/>
      <c r="M236" s="741"/>
      <c r="N236" s="745"/>
      <c r="O236" s="746"/>
      <c r="P236" s="747"/>
      <c r="Q236" s="749"/>
      <c r="R236" s="745"/>
      <c r="S236" s="747"/>
      <c r="T236" s="751"/>
      <c r="U236" s="529"/>
      <c r="V236" s="529"/>
      <c r="W236" s="529"/>
      <c r="X236" s="529"/>
    </row>
    <row r="237" spans="1:24" ht="41.25" thickBot="1" x14ac:dyDescent="0.3">
      <c r="A237" s="130" t="s">
        <v>23</v>
      </c>
      <c r="B237" s="131" t="s">
        <v>56</v>
      </c>
      <c r="C237" s="227" t="s">
        <v>229</v>
      </c>
      <c r="D237" s="227" t="s">
        <v>285</v>
      </c>
      <c r="E237" s="227" t="s">
        <v>238</v>
      </c>
      <c r="F237" s="133" t="s">
        <v>2</v>
      </c>
      <c r="G237" s="133"/>
      <c r="H237" s="133"/>
      <c r="I237" s="133" t="s">
        <v>3</v>
      </c>
      <c r="J237" s="133" t="s">
        <v>4</v>
      </c>
      <c r="K237" s="133" t="s">
        <v>5</v>
      </c>
      <c r="L237" s="133" t="s">
        <v>6</v>
      </c>
      <c r="M237" s="133" t="s">
        <v>7</v>
      </c>
      <c r="N237" s="133" t="s">
        <v>8</v>
      </c>
      <c r="O237" s="133" t="s">
        <v>9</v>
      </c>
      <c r="P237" s="133" t="s">
        <v>10</v>
      </c>
      <c r="Q237" s="133" t="s">
        <v>11</v>
      </c>
      <c r="R237" s="133" t="s">
        <v>12</v>
      </c>
      <c r="S237" s="133" t="s">
        <v>13</v>
      </c>
      <c r="T237" s="133" t="s">
        <v>1</v>
      </c>
      <c r="U237" s="523"/>
      <c r="V237" s="523"/>
      <c r="W237" s="524"/>
      <c r="X237" s="524"/>
    </row>
    <row r="238" spans="1:24" ht="41.25" thickBot="1" x14ac:dyDescent="0.3">
      <c r="A238" s="249" t="s">
        <v>256</v>
      </c>
      <c r="B238" s="496" t="s">
        <v>222</v>
      </c>
      <c r="C238" s="503" t="s">
        <v>212</v>
      </c>
      <c r="D238" s="294" t="s">
        <v>292</v>
      </c>
      <c r="E238" s="309" t="s">
        <v>239</v>
      </c>
      <c r="F238" s="257">
        <v>0</v>
      </c>
      <c r="G238" s="547"/>
      <c r="H238" s="547"/>
      <c r="I238" s="233">
        <v>1</v>
      </c>
      <c r="J238" s="233">
        <v>1</v>
      </c>
      <c r="K238" s="233">
        <v>1</v>
      </c>
      <c r="L238" s="197">
        <v>1</v>
      </c>
      <c r="M238" s="197">
        <v>1</v>
      </c>
      <c r="N238" s="197">
        <v>1</v>
      </c>
      <c r="O238" s="197">
        <v>1</v>
      </c>
      <c r="P238" s="257">
        <v>0</v>
      </c>
      <c r="Q238" s="197">
        <v>1</v>
      </c>
      <c r="R238" s="198" t="s">
        <v>0</v>
      </c>
      <c r="S238" s="198" t="s">
        <v>0</v>
      </c>
      <c r="T238" s="522">
        <v>0.78</v>
      </c>
      <c r="U238" s="534"/>
      <c r="V238" s="534"/>
      <c r="W238" s="535"/>
      <c r="X238" s="535"/>
    </row>
    <row r="239" spans="1:24" ht="18" customHeight="1" x14ac:dyDescent="0.25">
      <c r="A239" s="728" t="s">
        <v>296</v>
      </c>
      <c r="B239" s="729"/>
      <c r="C239" s="732" t="s">
        <v>373</v>
      </c>
      <c r="D239" s="732"/>
      <c r="E239" s="733"/>
      <c r="F239" s="736" t="s">
        <v>297</v>
      </c>
      <c r="G239" s="737"/>
      <c r="H239" s="737"/>
      <c r="I239" s="738"/>
      <c r="J239" s="737" t="s">
        <v>374</v>
      </c>
      <c r="K239" s="737"/>
      <c r="L239" s="737"/>
      <c r="M239" s="738"/>
      <c r="N239" s="742" t="s">
        <v>298</v>
      </c>
      <c r="O239" s="743"/>
      <c r="P239" s="744"/>
      <c r="Q239" s="748">
        <v>0</v>
      </c>
      <c r="R239" s="742" t="s">
        <v>299</v>
      </c>
      <c r="S239" s="744"/>
      <c r="T239" s="750">
        <v>0</v>
      </c>
      <c r="U239" s="529"/>
      <c r="V239" s="529"/>
      <c r="W239" s="529"/>
      <c r="X239" s="529"/>
    </row>
    <row r="240" spans="1:24" ht="22.5" customHeight="1" thickBot="1" x14ac:dyDescent="0.3">
      <c r="A240" s="730"/>
      <c r="B240" s="731"/>
      <c r="C240" s="734"/>
      <c r="D240" s="734"/>
      <c r="E240" s="735"/>
      <c r="F240" s="739"/>
      <c r="G240" s="740"/>
      <c r="H240" s="740"/>
      <c r="I240" s="741"/>
      <c r="J240" s="740"/>
      <c r="K240" s="740"/>
      <c r="L240" s="740"/>
      <c r="M240" s="741"/>
      <c r="N240" s="745"/>
      <c r="O240" s="746"/>
      <c r="P240" s="747"/>
      <c r="Q240" s="749"/>
      <c r="R240" s="745"/>
      <c r="S240" s="747"/>
      <c r="T240" s="751"/>
      <c r="U240" s="529"/>
      <c r="V240" s="529"/>
      <c r="W240" s="529"/>
      <c r="X240" s="529"/>
    </row>
    <row r="241" spans="1:24" ht="41.25" thickBot="1" x14ac:dyDescent="0.3">
      <c r="A241" s="130" t="s">
        <v>23</v>
      </c>
      <c r="B241" s="131" t="s">
        <v>56</v>
      </c>
      <c r="C241" s="227" t="s">
        <v>229</v>
      </c>
      <c r="D241" s="227" t="s">
        <v>285</v>
      </c>
      <c r="E241" s="227" t="s">
        <v>238</v>
      </c>
      <c r="F241" s="133" t="s">
        <v>2</v>
      </c>
      <c r="G241" s="133"/>
      <c r="H241" s="133"/>
      <c r="I241" s="133" t="s">
        <v>3</v>
      </c>
      <c r="J241" s="133" t="s">
        <v>4</v>
      </c>
      <c r="K241" s="133" t="s">
        <v>5</v>
      </c>
      <c r="L241" s="133" t="s">
        <v>6</v>
      </c>
      <c r="M241" s="133" t="s">
        <v>7</v>
      </c>
      <c r="N241" s="133" t="s">
        <v>8</v>
      </c>
      <c r="O241" s="133" t="s">
        <v>9</v>
      </c>
      <c r="P241" s="133" t="s">
        <v>10</v>
      </c>
      <c r="Q241" s="133" t="s">
        <v>11</v>
      </c>
      <c r="R241" s="133" t="s">
        <v>12</v>
      </c>
      <c r="S241" s="133" t="s">
        <v>13</v>
      </c>
      <c r="T241" s="133" t="s">
        <v>1</v>
      </c>
      <c r="U241" s="523"/>
      <c r="V241" s="523"/>
      <c r="W241" s="524"/>
      <c r="X241" s="524"/>
    </row>
    <row r="242" spans="1:24" ht="41.25" thickBot="1" x14ac:dyDescent="0.3">
      <c r="A242" s="17" t="s">
        <v>246</v>
      </c>
      <c r="B242" s="496" t="s">
        <v>223</v>
      </c>
      <c r="C242" s="504" t="s">
        <v>284</v>
      </c>
      <c r="D242" s="310" t="s">
        <v>288</v>
      </c>
      <c r="E242" s="311" t="s">
        <v>239</v>
      </c>
      <c r="F242" s="258">
        <v>0</v>
      </c>
      <c r="G242" s="258"/>
      <c r="H242" s="258"/>
      <c r="I242" s="175">
        <v>1</v>
      </c>
      <c r="J242" s="174">
        <v>0</v>
      </c>
      <c r="K242" s="175">
        <v>1</v>
      </c>
      <c r="L242" s="175">
        <v>1</v>
      </c>
      <c r="M242" s="232">
        <v>0</v>
      </c>
      <c r="N242" s="175">
        <v>1</v>
      </c>
      <c r="O242" s="232">
        <v>0</v>
      </c>
      <c r="P242" s="232">
        <v>0</v>
      </c>
      <c r="Q242" s="175">
        <v>1</v>
      </c>
      <c r="R242" s="140" t="s">
        <v>0</v>
      </c>
      <c r="S242" s="140" t="s">
        <v>0</v>
      </c>
      <c r="T242" s="515">
        <v>0.44</v>
      </c>
      <c r="U242" s="39"/>
      <c r="V242" s="39"/>
      <c r="W242" s="531"/>
      <c r="X242" s="531"/>
    </row>
    <row r="243" spans="1:24" ht="23.25" customHeight="1" x14ac:dyDescent="0.25">
      <c r="A243" s="728" t="s">
        <v>296</v>
      </c>
      <c r="B243" s="729"/>
      <c r="C243" s="732"/>
      <c r="D243" s="732"/>
      <c r="E243" s="733"/>
      <c r="F243" s="736" t="s">
        <v>297</v>
      </c>
      <c r="G243" s="737"/>
      <c r="H243" s="737"/>
      <c r="I243" s="738"/>
      <c r="J243" s="737"/>
      <c r="K243" s="737"/>
      <c r="L243" s="737"/>
      <c r="M243" s="738"/>
      <c r="N243" s="742" t="s">
        <v>298</v>
      </c>
      <c r="O243" s="743"/>
      <c r="P243" s="744"/>
      <c r="Q243" s="748">
        <v>0</v>
      </c>
      <c r="R243" s="742" t="s">
        <v>299</v>
      </c>
      <c r="S243" s="744"/>
      <c r="T243" s="750">
        <v>0</v>
      </c>
      <c r="U243" s="529"/>
      <c r="V243" s="529"/>
      <c r="W243" s="529"/>
      <c r="X243" s="529"/>
    </row>
    <row r="244" spans="1:24" ht="23.25" customHeight="1" thickBot="1" x14ac:dyDescent="0.3">
      <c r="A244" s="730"/>
      <c r="B244" s="731"/>
      <c r="C244" s="734"/>
      <c r="D244" s="734"/>
      <c r="E244" s="735"/>
      <c r="F244" s="739"/>
      <c r="G244" s="740"/>
      <c r="H244" s="740"/>
      <c r="I244" s="741"/>
      <c r="J244" s="740"/>
      <c r="K244" s="740"/>
      <c r="L244" s="740"/>
      <c r="M244" s="741"/>
      <c r="N244" s="745"/>
      <c r="O244" s="746"/>
      <c r="P244" s="747"/>
      <c r="Q244" s="749"/>
      <c r="R244" s="745"/>
      <c r="S244" s="747"/>
      <c r="T244" s="751"/>
      <c r="U244" s="529"/>
      <c r="V244" s="529"/>
      <c r="W244" s="529"/>
      <c r="X244" s="529"/>
    </row>
    <row r="245" spans="1:24" ht="41.25" thickBot="1" x14ac:dyDescent="0.3">
      <c r="A245" s="130" t="s">
        <v>23</v>
      </c>
      <c r="B245" s="131" t="s">
        <v>56</v>
      </c>
      <c r="C245" s="227" t="s">
        <v>229</v>
      </c>
      <c r="D245" s="227" t="s">
        <v>285</v>
      </c>
      <c r="E245" s="227" t="s">
        <v>238</v>
      </c>
      <c r="F245" s="133" t="s">
        <v>2</v>
      </c>
      <c r="G245" s="133"/>
      <c r="H245" s="133"/>
      <c r="I245" s="133" t="s">
        <v>3</v>
      </c>
      <c r="J245" s="133" t="s">
        <v>4</v>
      </c>
      <c r="K245" s="133" t="s">
        <v>5</v>
      </c>
      <c r="L245" s="133" t="s">
        <v>6</v>
      </c>
      <c r="M245" s="133" t="s">
        <v>7</v>
      </c>
      <c r="N245" s="133" t="s">
        <v>8</v>
      </c>
      <c r="O245" s="133" t="s">
        <v>9</v>
      </c>
      <c r="P245" s="133" t="s">
        <v>10</v>
      </c>
      <c r="Q245" s="133" t="s">
        <v>11</v>
      </c>
      <c r="R245" s="133" t="s">
        <v>12</v>
      </c>
      <c r="S245" s="133" t="s">
        <v>13</v>
      </c>
      <c r="T245" s="133" t="s">
        <v>1</v>
      </c>
      <c r="U245" s="523"/>
      <c r="V245" s="523"/>
      <c r="W245" s="524"/>
      <c r="X245" s="524"/>
    </row>
    <row r="246" spans="1:24" ht="21" thickBot="1" x14ac:dyDescent="0.3">
      <c r="A246" s="200" t="s">
        <v>250</v>
      </c>
      <c r="B246" s="212" t="s">
        <v>224</v>
      </c>
      <c r="C246" s="495" t="s">
        <v>214</v>
      </c>
      <c r="D246" s="449"/>
      <c r="E246" s="450" t="s">
        <v>240</v>
      </c>
      <c r="F246" s="372">
        <v>0</v>
      </c>
      <c r="G246" s="372"/>
      <c r="H246" s="372"/>
      <c r="I246" s="264">
        <v>1</v>
      </c>
      <c r="J246" s="447">
        <v>0</v>
      </c>
      <c r="K246" s="254">
        <v>0</v>
      </c>
      <c r="L246" s="254">
        <v>0</v>
      </c>
      <c r="M246" s="239">
        <v>0</v>
      </c>
      <c r="N246" s="239">
        <v>0</v>
      </c>
      <c r="O246" s="239">
        <v>0</v>
      </c>
      <c r="P246" s="239">
        <v>0</v>
      </c>
      <c r="Q246" s="197">
        <v>1</v>
      </c>
      <c r="R246" s="198" t="s">
        <v>0</v>
      </c>
      <c r="S246" s="198" t="s">
        <v>0</v>
      </c>
      <c r="T246" s="512">
        <v>0.11</v>
      </c>
      <c r="U246" s="39"/>
      <c r="V246" s="39"/>
      <c r="W246" s="531"/>
      <c r="X246" s="531"/>
    </row>
    <row r="247" spans="1:24" ht="18" customHeight="1" x14ac:dyDescent="0.25">
      <c r="A247" s="728" t="s">
        <v>296</v>
      </c>
      <c r="B247" s="729"/>
      <c r="C247" s="732"/>
      <c r="D247" s="732"/>
      <c r="E247" s="733"/>
      <c r="F247" s="736" t="s">
        <v>297</v>
      </c>
      <c r="G247" s="737"/>
      <c r="H247" s="737"/>
      <c r="I247" s="738"/>
      <c r="J247" s="737"/>
      <c r="K247" s="737"/>
      <c r="L247" s="737"/>
      <c r="M247" s="738"/>
      <c r="N247" s="742" t="s">
        <v>298</v>
      </c>
      <c r="O247" s="743"/>
      <c r="P247" s="744"/>
      <c r="Q247" s="748">
        <v>0</v>
      </c>
      <c r="R247" s="742" t="s">
        <v>299</v>
      </c>
      <c r="S247" s="744"/>
      <c r="T247" s="750">
        <v>0</v>
      </c>
      <c r="U247" s="529"/>
      <c r="V247" s="529"/>
      <c r="W247" s="529"/>
      <c r="X247" s="529"/>
    </row>
    <row r="248" spans="1:24" ht="21" customHeight="1" thickBot="1" x14ac:dyDescent="0.3">
      <c r="A248" s="730"/>
      <c r="B248" s="731"/>
      <c r="C248" s="734"/>
      <c r="D248" s="734"/>
      <c r="E248" s="735"/>
      <c r="F248" s="739"/>
      <c r="G248" s="740"/>
      <c r="H248" s="740"/>
      <c r="I248" s="741"/>
      <c r="J248" s="740"/>
      <c r="K248" s="740"/>
      <c r="L248" s="740"/>
      <c r="M248" s="741"/>
      <c r="N248" s="745"/>
      <c r="O248" s="746"/>
      <c r="P248" s="747"/>
      <c r="Q248" s="749"/>
      <c r="R248" s="745"/>
      <c r="S248" s="747"/>
      <c r="T248" s="751"/>
      <c r="U248" s="529"/>
      <c r="V248" s="529"/>
      <c r="W248" s="529"/>
      <c r="X248" s="529"/>
    </row>
    <row r="251" spans="1:24" x14ac:dyDescent="0.25">
      <c r="A251" s="726" t="s">
        <v>335</v>
      </c>
      <c r="B251" s="726"/>
      <c r="C251" s="726"/>
      <c r="D251" s="726"/>
      <c r="E251" s="726"/>
      <c r="F251" s="726"/>
      <c r="G251" s="726"/>
      <c r="H251" s="726"/>
      <c r="I251" s="726"/>
      <c r="J251" s="726"/>
      <c r="K251" s="726"/>
      <c r="L251" s="726"/>
      <c r="M251" s="726"/>
      <c r="N251" s="726"/>
      <c r="O251" s="726"/>
      <c r="P251" s="726"/>
      <c r="Q251" s="726"/>
      <c r="R251" s="726"/>
      <c r="S251" s="726"/>
      <c r="T251" s="726"/>
      <c r="U251" s="537"/>
      <c r="V251" s="537"/>
      <c r="W251" s="538"/>
      <c r="X251" s="538"/>
    </row>
    <row r="252" spans="1:24" x14ac:dyDescent="0.25">
      <c r="A252" s="726" t="s">
        <v>336</v>
      </c>
      <c r="B252" s="726"/>
      <c r="C252" s="726"/>
      <c r="D252" s="726"/>
      <c r="E252" s="726"/>
      <c r="F252" s="726"/>
      <c r="G252" s="726"/>
      <c r="H252" s="726"/>
      <c r="I252" s="726"/>
      <c r="J252" s="726"/>
      <c r="K252" s="726"/>
      <c r="L252" s="726"/>
      <c r="M252" s="726"/>
      <c r="N252" s="726"/>
      <c r="O252" s="726"/>
      <c r="P252" s="726"/>
      <c r="Q252" s="726"/>
      <c r="R252" s="726"/>
      <c r="S252" s="726"/>
      <c r="T252" s="726"/>
      <c r="U252" s="537"/>
      <c r="V252" s="537"/>
      <c r="W252" s="538"/>
      <c r="X252" s="538"/>
    </row>
    <row r="253" spans="1:24" ht="15" customHeight="1" x14ac:dyDescent="0.25">
      <c r="A253" s="727" t="s">
        <v>337</v>
      </c>
      <c r="B253" s="727"/>
      <c r="C253" s="727"/>
      <c r="D253" s="727"/>
      <c r="E253" s="726"/>
      <c r="F253" s="727"/>
      <c r="G253" s="727"/>
      <c r="H253" s="727"/>
      <c r="I253" s="727"/>
      <c r="J253" s="727"/>
      <c r="K253" s="727"/>
      <c r="L253" s="727"/>
      <c r="M253" s="727"/>
      <c r="N253" s="727"/>
      <c r="O253" s="727"/>
      <c r="P253" s="727"/>
      <c r="Q253" s="727"/>
      <c r="R253" s="727"/>
      <c r="S253" s="727"/>
      <c r="T253" s="727"/>
      <c r="U253" s="539"/>
      <c r="V253" s="539"/>
      <c r="W253" s="540"/>
      <c r="X253" s="540"/>
    </row>
    <row r="255" spans="1:24" x14ac:dyDescent="0.25">
      <c r="C255" t="s">
        <v>391</v>
      </c>
    </row>
    <row r="256" spans="1:24" x14ac:dyDescent="0.25">
      <c r="C256" t="s">
        <v>390</v>
      </c>
    </row>
  </sheetData>
  <autoFilter ref="A1:AE248" xr:uid="{00000000-0001-0000-0E00-000000000000}">
    <filterColumn colId="28" showButton="0"/>
  </autoFilter>
  <mergeCells count="489">
    <mergeCell ref="T247:T248"/>
    <mergeCell ref="A239:B240"/>
    <mergeCell ref="C239:E240"/>
    <mergeCell ref="F239:I240"/>
    <mergeCell ref="J239:M240"/>
    <mergeCell ref="N239:P240"/>
    <mergeCell ref="Q239:Q240"/>
    <mergeCell ref="R239:S240"/>
    <mergeCell ref="T239:T240"/>
    <mergeCell ref="T243:T244"/>
    <mergeCell ref="A247:B248"/>
    <mergeCell ref="C247:E248"/>
    <mergeCell ref="F247:I248"/>
    <mergeCell ref="J247:M248"/>
    <mergeCell ref="N247:P248"/>
    <mergeCell ref="Q247:Q248"/>
    <mergeCell ref="R247:S248"/>
    <mergeCell ref="Q231:Q232"/>
    <mergeCell ref="R231:S232"/>
    <mergeCell ref="T231:T232"/>
    <mergeCell ref="A231:B232"/>
    <mergeCell ref="C231:E232"/>
    <mergeCell ref="F231:I232"/>
    <mergeCell ref="J231:M232"/>
    <mergeCell ref="A235:B236"/>
    <mergeCell ref="C235:E236"/>
    <mergeCell ref="F235:I236"/>
    <mergeCell ref="J235:M236"/>
    <mergeCell ref="N235:P236"/>
    <mergeCell ref="Q235:Q236"/>
    <mergeCell ref="R235:S236"/>
    <mergeCell ref="T235:T236"/>
    <mergeCell ref="N231:P232"/>
    <mergeCell ref="T219:T220"/>
    <mergeCell ref="A223:B224"/>
    <mergeCell ref="C223:E224"/>
    <mergeCell ref="F223:I224"/>
    <mergeCell ref="J223:M224"/>
    <mergeCell ref="N223:P224"/>
    <mergeCell ref="Q223:Q224"/>
    <mergeCell ref="R223:S224"/>
    <mergeCell ref="T223:T224"/>
    <mergeCell ref="A219:B220"/>
    <mergeCell ref="C219:E220"/>
    <mergeCell ref="F219:I220"/>
    <mergeCell ref="J219:M220"/>
    <mergeCell ref="N219:P220"/>
    <mergeCell ref="Q219:Q220"/>
    <mergeCell ref="R219:S220"/>
    <mergeCell ref="R211:S212"/>
    <mergeCell ref="T211:T212"/>
    <mergeCell ref="A215:B216"/>
    <mergeCell ref="C215:E216"/>
    <mergeCell ref="F215:I216"/>
    <mergeCell ref="J215:M216"/>
    <mergeCell ref="N215:P216"/>
    <mergeCell ref="Q215:Q216"/>
    <mergeCell ref="R215:S216"/>
    <mergeCell ref="T215:T216"/>
    <mergeCell ref="A211:B212"/>
    <mergeCell ref="C211:E212"/>
    <mergeCell ref="F211:I212"/>
    <mergeCell ref="J211:M212"/>
    <mergeCell ref="N211:P212"/>
    <mergeCell ref="Q211:Q212"/>
    <mergeCell ref="A203:B204"/>
    <mergeCell ref="C203:E204"/>
    <mergeCell ref="F203:I204"/>
    <mergeCell ref="J203:M204"/>
    <mergeCell ref="N203:P204"/>
    <mergeCell ref="Q203:Q204"/>
    <mergeCell ref="R203:S204"/>
    <mergeCell ref="T203:T204"/>
    <mergeCell ref="A207:B208"/>
    <mergeCell ref="C207:E208"/>
    <mergeCell ref="F207:I208"/>
    <mergeCell ref="J207:M208"/>
    <mergeCell ref="N207:P208"/>
    <mergeCell ref="Q207:Q208"/>
    <mergeCell ref="R207:S208"/>
    <mergeCell ref="T207:T208"/>
    <mergeCell ref="A195:B196"/>
    <mergeCell ref="C195:E196"/>
    <mergeCell ref="F195:I196"/>
    <mergeCell ref="J195:M196"/>
    <mergeCell ref="N195:P196"/>
    <mergeCell ref="Q195:Q196"/>
    <mergeCell ref="R195:S196"/>
    <mergeCell ref="T195:T196"/>
    <mergeCell ref="A199:B200"/>
    <mergeCell ref="C199:E200"/>
    <mergeCell ref="F199:I200"/>
    <mergeCell ref="J199:M200"/>
    <mergeCell ref="N199:P200"/>
    <mergeCell ref="Q199:Q200"/>
    <mergeCell ref="R199:S200"/>
    <mergeCell ref="T199:T200"/>
    <mergeCell ref="A187:B188"/>
    <mergeCell ref="C187:E188"/>
    <mergeCell ref="F187:I188"/>
    <mergeCell ref="J187:M188"/>
    <mergeCell ref="N187:P188"/>
    <mergeCell ref="Q187:Q188"/>
    <mergeCell ref="R187:S188"/>
    <mergeCell ref="T187:T188"/>
    <mergeCell ref="A191:B192"/>
    <mergeCell ref="C191:E192"/>
    <mergeCell ref="F191:I192"/>
    <mergeCell ref="J191:M192"/>
    <mergeCell ref="N191:P192"/>
    <mergeCell ref="Q191:Q192"/>
    <mergeCell ref="R191:S192"/>
    <mergeCell ref="T191:T192"/>
    <mergeCell ref="A179:B180"/>
    <mergeCell ref="C179:E180"/>
    <mergeCell ref="F179:I180"/>
    <mergeCell ref="J179:M180"/>
    <mergeCell ref="N179:P180"/>
    <mergeCell ref="Q179:Q180"/>
    <mergeCell ref="R179:S180"/>
    <mergeCell ref="T179:T180"/>
    <mergeCell ref="A183:B184"/>
    <mergeCell ref="C183:E184"/>
    <mergeCell ref="F183:I184"/>
    <mergeCell ref="J183:M184"/>
    <mergeCell ref="N183:P184"/>
    <mergeCell ref="Q183:Q184"/>
    <mergeCell ref="R183:S184"/>
    <mergeCell ref="T183:T184"/>
    <mergeCell ref="A171:B172"/>
    <mergeCell ref="C171:E172"/>
    <mergeCell ref="F171:I172"/>
    <mergeCell ref="J171:M172"/>
    <mergeCell ref="N171:P172"/>
    <mergeCell ref="Q171:Q172"/>
    <mergeCell ref="R171:S172"/>
    <mergeCell ref="T171:T172"/>
    <mergeCell ref="A175:B176"/>
    <mergeCell ref="C175:E176"/>
    <mergeCell ref="F175:I176"/>
    <mergeCell ref="J175:M176"/>
    <mergeCell ref="N175:P176"/>
    <mergeCell ref="Q175:Q176"/>
    <mergeCell ref="R175:S176"/>
    <mergeCell ref="T175:T176"/>
    <mergeCell ref="A167:B168"/>
    <mergeCell ref="C167:E168"/>
    <mergeCell ref="F167:I168"/>
    <mergeCell ref="J167:M168"/>
    <mergeCell ref="N167:P168"/>
    <mergeCell ref="Q167:Q168"/>
    <mergeCell ref="R167:S168"/>
    <mergeCell ref="T167:T168"/>
    <mergeCell ref="A159:B160"/>
    <mergeCell ref="C159:E160"/>
    <mergeCell ref="F159:I160"/>
    <mergeCell ref="J159:M160"/>
    <mergeCell ref="N159:P160"/>
    <mergeCell ref="Q159:Q160"/>
    <mergeCell ref="R159:S160"/>
    <mergeCell ref="T159:T160"/>
    <mergeCell ref="A163:B164"/>
    <mergeCell ref="C163:E164"/>
    <mergeCell ref="F163:I164"/>
    <mergeCell ref="J163:M164"/>
    <mergeCell ref="N163:P164"/>
    <mergeCell ref="Q163:Q164"/>
    <mergeCell ref="R163:S164"/>
    <mergeCell ref="T163:T164"/>
    <mergeCell ref="A151:B152"/>
    <mergeCell ref="C151:E152"/>
    <mergeCell ref="F151:I152"/>
    <mergeCell ref="J151:M152"/>
    <mergeCell ref="N151:P152"/>
    <mergeCell ref="Q151:Q152"/>
    <mergeCell ref="R151:S152"/>
    <mergeCell ref="T151:T152"/>
    <mergeCell ref="A155:B156"/>
    <mergeCell ref="C155:E156"/>
    <mergeCell ref="F155:I156"/>
    <mergeCell ref="J155:M156"/>
    <mergeCell ref="N155:P156"/>
    <mergeCell ref="Q155:Q156"/>
    <mergeCell ref="R155:S156"/>
    <mergeCell ref="T155:T156"/>
    <mergeCell ref="A143:B144"/>
    <mergeCell ref="C143:E144"/>
    <mergeCell ref="F143:I144"/>
    <mergeCell ref="J143:M144"/>
    <mergeCell ref="N143:P144"/>
    <mergeCell ref="Q143:Q144"/>
    <mergeCell ref="R143:S144"/>
    <mergeCell ref="T143:T144"/>
    <mergeCell ref="A147:B148"/>
    <mergeCell ref="C147:E148"/>
    <mergeCell ref="F147:I148"/>
    <mergeCell ref="J147:M148"/>
    <mergeCell ref="N147:P148"/>
    <mergeCell ref="Q147:Q148"/>
    <mergeCell ref="R147:S148"/>
    <mergeCell ref="T147:T148"/>
    <mergeCell ref="A135:B136"/>
    <mergeCell ref="C135:E136"/>
    <mergeCell ref="F135:I136"/>
    <mergeCell ref="J135:M136"/>
    <mergeCell ref="N135:P136"/>
    <mergeCell ref="Q135:Q136"/>
    <mergeCell ref="R135:S136"/>
    <mergeCell ref="T135:T136"/>
    <mergeCell ref="A139:B140"/>
    <mergeCell ref="C139:E140"/>
    <mergeCell ref="F139:I140"/>
    <mergeCell ref="J139:M140"/>
    <mergeCell ref="N139:P140"/>
    <mergeCell ref="Q139:Q140"/>
    <mergeCell ref="R139:S140"/>
    <mergeCell ref="T139:T140"/>
    <mergeCell ref="Q123:Q124"/>
    <mergeCell ref="R123:S124"/>
    <mergeCell ref="T123:T124"/>
    <mergeCell ref="A131:B132"/>
    <mergeCell ref="C131:E132"/>
    <mergeCell ref="F131:I132"/>
    <mergeCell ref="J131:M132"/>
    <mergeCell ref="N131:P132"/>
    <mergeCell ref="Q131:Q132"/>
    <mergeCell ref="R131:S132"/>
    <mergeCell ref="T131:T132"/>
    <mergeCell ref="T127:T128"/>
    <mergeCell ref="A127:B128"/>
    <mergeCell ref="C127:E128"/>
    <mergeCell ref="F127:I128"/>
    <mergeCell ref="J127:M128"/>
    <mergeCell ref="N127:P128"/>
    <mergeCell ref="A123:B124"/>
    <mergeCell ref="C123:E124"/>
    <mergeCell ref="F123:I124"/>
    <mergeCell ref="J123:M124"/>
    <mergeCell ref="N123:P124"/>
    <mergeCell ref="A103:B104"/>
    <mergeCell ref="C103:E104"/>
    <mergeCell ref="F103:I104"/>
    <mergeCell ref="J103:M104"/>
    <mergeCell ref="N103:P104"/>
    <mergeCell ref="Q103:Q104"/>
    <mergeCell ref="R103:S104"/>
    <mergeCell ref="T103:T104"/>
    <mergeCell ref="A107:B108"/>
    <mergeCell ref="C107:E108"/>
    <mergeCell ref="F107:I108"/>
    <mergeCell ref="J107:M108"/>
    <mergeCell ref="N107:P108"/>
    <mergeCell ref="Q107:Q108"/>
    <mergeCell ref="R107:S108"/>
    <mergeCell ref="T107:T108"/>
    <mergeCell ref="A95:B96"/>
    <mergeCell ref="C95:E96"/>
    <mergeCell ref="F95:I96"/>
    <mergeCell ref="J95:M96"/>
    <mergeCell ref="N95:P96"/>
    <mergeCell ref="Q95:Q96"/>
    <mergeCell ref="R95:S96"/>
    <mergeCell ref="T95:T96"/>
    <mergeCell ref="A99:B100"/>
    <mergeCell ref="C99:E100"/>
    <mergeCell ref="F99:I100"/>
    <mergeCell ref="J99:M100"/>
    <mergeCell ref="N99:P100"/>
    <mergeCell ref="Q99:Q100"/>
    <mergeCell ref="R99:S100"/>
    <mergeCell ref="T99:T100"/>
    <mergeCell ref="Q91:Q92"/>
    <mergeCell ref="R91:S92"/>
    <mergeCell ref="T91:T92"/>
    <mergeCell ref="A91:B92"/>
    <mergeCell ref="C91:E92"/>
    <mergeCell ref="F91:I92"/>
    <mergeCell ref="J91:M92"/>
    <mergeCell ref="N91:P92"/>
    <mergeCell ref="Q83:Q84"/>
    <mergeCell ref="R83:S84"/>
    <mergeCell ref="T83:T84"/>
    <mergeCell ref="A87:B88"/>
    <mergeCell ref="C87:E88"/>
    <mergeCell ref="F87:I88"/>
    <mergeCell ref="J87:M88"/>
    <mergeCell ref="N87:P88"/>
    <mergeCell ref="Q87:Q88"/>
    <mergeCell ref="R87:S88"/>
    <mergeCell ref="T87:T88"/>
    <mergeCell ref="A83:B84"/>
    <mergeCell ref="C83:E84"/>
    <mergeCell ref="F83:I84"/>
    <mergeCell ref="J83:M84"/>
    <mergeCell ref="N83:P84"/>
    <mergeCell ref="Q75:Q76"/>
    <mergeCell ref="R75:S76"/>
    <mergeCell ref="T75:T76"/>
    <mergeCell ref="A79:B80"/>
    <mergeCell ref="C79:E80"/>
    <mergeCell ref="F79:I80"/>
    <mergeCell ref="J79:M80"/>
    <mergeCell ref="N79:P80"/>
    <mergeCell ref="Q79:Q80"/>
    <mergeCell ref="R79:S80"/>
    <mergeCell ref="T79:T80"/>
    <mergeCell ref="A75:B76"/>
    <mergeCell ref="C75:E76"/>
    <mergeCell ref="F75:I76"/>
    <mergeCell ref="J75:M76"/>
    <mergeCell ref="N75:P76"/>
    <mergeCell ref="Q67:Q68"/>
    <mergeCell ref="R67:S68"/>
    <mergeCell ref="T67:T68"/>
    <mergeCell ref="A71:B72"/>
    <mergeCell ref="C71:E72"/>
    <mergeCell ref="F71:I72"/>
    <mergeCell ref="J71:M72"/>
    <mergeCell ref="N71:P72"/>
    <mergeCell ref="Q71:Q72"/>
    <mergeCell ref="R71:S72"/>
    <mergeCell ref="T71:T72"/>
    <mergeCell ref="A67:B68"/>
    <mergeCell ref="C67:E68"/>
    <mergeCell ref="F67:I68"/>
    <mergeCell ref="J67:M68"/>
    <mergeCell ref="N67:P68"/>
    <mergeCell ref="Q59:Q60"/>
    <mergeCell ref="R59:S60"/>
    <mergeCell ref="T59:T60"/>
    <mergeCell ref="A63:B64"/>
    <mergeCell ref="C63:E64"/>
    <mergeCell ref="F63:I64"/>
    <mergeCell ref="J63:M64"/>
    <mergeCell ref="N63:P64"/>
    <mergeCell ref="Q63:Q64"/>
    <mergeCell ref="R63:S64"/>
    <mergeCell ref="T63:T64"/>
    <mergeCell ref="A59:B60"/>
    <mergeCell ref="C59:E60"/>
    <mergeCell ref="F59:I60"/>
    <mergeCell ref="J59:M60"/>
    <mergeCell ref="N59:P60"/>
    <mergeCell ref="A49:B50"/>
    <mergeCell ref="C49:E50"/>
    <mergeCell ref="F49:I50"/>
    <mergeCell ref="J49:M50"/>
    <mergeCell ref="N49:P50"/>
    <mergeCell ref="Q49:Q50"/>
    <mergeCell ref="R49:S50"/>
    <mergeCell ref="T49:T50"/>
    <mergeCell ref="A45:B46"/>
    <mergeCell ref="C45:E46"/>
    <mergeCell ref="F45:I46"/>
    <mergeCell ref="J45:M46"/>
    <mergeCell ref="N45:P46"/>
    <mergeCell ref="A33:B34"/>
    <mergeCell ref="C33:E34"/>
    <mergeCell ref="F33:I34"/>
    <mergeCell ref="J33:M34"/>
    <mergeCell ref="N33:P34"/>
    <mergeCell ref="T37:T38"/>
    <mergeCell ref="R37:S38"/>
    <mergeCell ref="Q37:Q38"/>
    <mergeCell ref="N37:P38"/>
    <mergeCell ref="J37:M38"/>
    <mergeCell ref="F37:I38"/>
    <mergeCell ref="C37:E38"/>
    <mergeCell ref="A37:B38"/>
    <mergeCell ref="R111:S112"/>
    <mergeCell ref="Q13:Q14"/>
    <mergeCell ref="R13:S14"/>
    <mergeCell ref="A29:B30"/>
    <mergeCell ref="C29:E30"/>
    <mergeCell ref="F29:I30"/>
    <mergeCell ref="J29:M30"/>
    <mergeCell ref="N29:P30"/>
    <mergeCell ref="Q29:Q30"/>
    <mergeCell ref="R29:S30"/>
    <mergeCell ref="A21:B22"/>
    <mergeCell ref="C21:E22"/>
    <mergeCell ref="F21:I22"/>
    <mergeCell ref="J21:M22"/>
    <mergeCell ref="N21:P22"/>
    <mergeCell ref="Q21:Q22"/>
    <mergeCell ref="R21:S22"/>
    <mergeCell ref="A25:B26"/>
    <mergeCell ref="C25:E26"/>
    <mergeCell ref="F25:I26"/>
    <mergeCell ref="J25:M26"/>
    <mergeCell ref="N25:P26"/>
    <mergeCell ref="Q25:Q26"/>
    <mergeCell ref="R25:S26"/>
    <mergeCell ref="T55:T56"/>
    <mergeCell ref="A13:B14"/>
    <mergeCell ref="C13:E14"/>
    <mergeCell ref="F13:I14"/>
    <mergeCell ref="J13:M14"/>
    <mergeCell ref="N13:P14"/>
    <mergeCell ref="F9:I10"/>
    <mergeCell ref="J9:M10"/>
    <mergeCell ref="N9:P10"/>
    <mergeCell ref="T29:T30"/>
    <mergeCell ref="T21:T22"/>
    <mergeCell ref="A9:B10"/>
    <mergeCell ref="C9:E10"/>
    <mergeCell ref="Q33:Q34"/>
    <mergeCell ref="R33:S34"/>
    <mergeCell ref="T33:T34"/>
    <mergeCell ref="A41:B42"/>
    <mergeCell ref="C41:E42"/>
    <mergeCell ref="F41:I42"/>
    <mergeCell ref="J41:M42"/>
    <mergeCell ref="N41:P42"/>
    <mergeCell ref="Q41:Q42"/>
    <mergeCell ref="R41:S42"/>
    <mergeCell ref="T41:T42"/>
    <mergeCell ref="Q9:Q10"/>
    <mergeCell ref="R9:S10"/>
    <mergeCell ref="T9:T10"/>
    <mergeCell ref="A115:B116"/>
    <mergeCell ref="C115:E116"/>
    <mergeCell ref="F115:I116"/>
    <mergeCell ref="R115:S116"/>
    <mergeCell ref="T115:T116"/>
    <mergeCell ref="J115:M116"/>
    <mergeCell ref="N115:P116"/>
    <mergeCell ref="Q115:Q116"/>
    <mergeCell ref="A111:B112"/>
    <mergeCell ref="C111:E112"/>
    <mergeCell ref="F111:I112"/>
    <mergeCell ref="J111:M112"/>
    <mergeCell ref="N111:P112"/>
    <mergeCell ref="Q111:Q112"/>
    <mergeCell ref="T111:T112"/>
    <mergeCell ref="N51:P52"/>
    <mergeCell ref="Q51:Q52"/>
    <mergeCell ref="A17:B18"/>
    <mergeCell ref="C17:E18"/>
    <mergeCell ref="F17:I18"/>
    <mergeCell ref="J17:M18"/>
    <mergeCell ref="J119:M120"/>
    <mergeCell ref="N119:P120"/>
    <mergeCell ref="Q119:Q120"/>
    <mergeCell ref="R119:S120"/>
    <mergeCell ref="T119:T120"/>
    <mergeCell ref="R51:S52"/>
    <mergeCell ref="T51:T52"/>
    <mergeCell ref="A51:M52"/>
    <mergeCell ref="T13:T14"/>
    <mergeCell ref="N17:P18"/>
    <mergeCell ref="Q17:Q18"/>
    <mergeCell ref="R17:S18"/>
    <mergeCell ref="T17:T18"/>
    <mergeCell ref="T25:T26"/>
    <mergeCell ref="Q45:Q46"/>
    <mergeCell ref="R45:S46"/>
    <mergeCell ref="T45:T46"/>
    <mergeCell ref="A55:B56"/>
    <mergeCell ref="C55:E56"/>
    <mergeCell ref="F55:I56"/>
    <mergeCell ref="J55:M56"/>
    <mergeCell ref="N55:P56"/>
    <mergeCell ref="Q55:Q56"/>
    <mergeCell ref="R55:S56"/>
    <mergeCell ref="AC1:AD1"/>
    <mergeCell ref="A251:T251"/>
    <mergeCell ref="A252:T252"/>
    <mergeCell ref="A253:T253"/>
    <mergeCell ref="A227:B228"/>
    <mergeCell ref="C227:E228"/>
    <mergeCell ref="F227:I228"/>
    <mergeCell ref="J227:M228"/>
    <mergeCell ref="N227:P228"/>
    <mergeCell ref="Q227:Q228"/>
    <mergeCell ref="R227:S228"/>
    <mergeCell ref="T227:T228"/>
    <mergeCell ref="A243:B244"/>
    <mergeCell ref="C243:E244"/>
    <mergeCell ref="F243:I244"/>
    <mergeCell ref="J243:M244"/>
    <mergeCell ref="N243:P244"/>
    <mergeCell ref="Q243:Q244"/>
    <mergeCell ref="R243:S244"/>
    <mergeCell ref="Q127:Q128"/>
    <mergeCell ref="R127:S128"/>
    <mergeCell ref="A119:B120"/>
    <mergeCell ref="C119:E120"/>
    <mergeCell ref="F119:I120"/>
  </mergeCells>
  <pageMargins left="0.25" right="0.25" top="0.75" bottom="0.75" header="0.3" footer="0.3"/>
  <pageSetup paperSize="9" scale="25"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5A1D5-370C-421E-827A-EBDD94BBFAAB}">
  <sheetPr>
    <pageSetUpPr fitToPage="1"/>
  </sheetPr>
  <dimension ref="A1:P3"/>
  <sheetViews>
    <sheetView zoomScale="70" zoomScaleNormal="70" workbookViewId="0">
      <selection activeCell="D9" sqref="D9"/>
    </sheetView>
  </sheetViews>
  <sheetFormatPr defaultRowHeight="15" x14ac:dyDescent="0.25"/>
  <cols>
    <col min="1" max="1" width="20.42578125" customWidth="1"/>
    <col min="2" max="2" width="34.140625" customWidth="1"/>
    <col min="3" max="3" width="82.7109375" customWidth="1"/>
    <col min="4" max="7" width="9.28515625" bestFit="1" customWidth="1"/>
    <col min="16" max="16" width="20.85546875" bestFit="1" customWidth="1"/>
  </cols>
  <sheetData>
    <row r="1" spans="1:16" ht="41.25" thickBot="1" x14ac:dyDescent="0.3">
      <c r="A1" s="75" t="s">
        <v>23</v>
      </c>
      <c r="B1" s="76" t="s">
        <v>56</v>
      </c>
      <c r="C1" s="77" t="s">
        <v>22</v>
      </c>
      <c r="D1" s="78" t="s">
        <v>2</v>
      </c>
      <c r="E1" s="78" t="s">
        <v>3</v>
      </c>
      <c r="F1" s="78" t="s">
        <v>4</v>
      </c>
      <c r="G1" s="78" t="s">
        <v>5</v>
      </c>
      <c r="H1" s="78" t="s">
        <v>6</v>
      </c>
      <c r="I1" s="78" t="s">
        <v>7</v>
      </c>
      <c r="J1" s="78" t="s">
        <v>8</v>
      </c>
      <c r="K1" s="78" t="s">
        <v>9</v>
      </c>
      <c r="L1" s="78" t="s">
        <v>10</v>
      </c>
      <c r="M1" s="78" t="s">
        <v>11</v>
      </c>
      <c r="N1" s="78" t="s">
        <v>12</v>
      </c>
      <c r="O1" s="78" t="s">
        <v>13</v>
      </c>
      <c r="P1" s="79" t="s">
        <v>1</v>
      </c>
    </row>
    <row r="2" spans="1:16" ht="60.75" x14ac:dyDescent="0.25">
      <c r="A2" s="17" t="s">
        <v>24</v>
      </c>
      <c r="B2" s="11" t="s">
        <v>37</v>
      </c>
      <c r="C2" s="18" t="s">
        <v>70</v>
      </c>
      <c r="D2" s="21">
        <v>0</v>
      </c>
      <c r="E2" s="21">
        <v>0</v>
      </c>
      <c r="F2" s="37">
        <v>1</v>
      </c>
      <c r="G2" s="37">
        <v>1</v>
      </c>
      <c r="H2" s="652" t="s">
        <v>57</v>
      </c>
      <c r="I2" s="653"/>
      <c r="J2" s="653"/>
      <c r="K2" s="653"/>
      <c r="L2" s="653"/>
      <c r="M2" s="653"/>
      <c r="N2" s="653"/>
      <c r="O2" s="654"/>
      <c r="P2" s="23">
        <v>0.5</v>
      </c>
    </row>
    <row r="3" spans="1:16" ht="41.25" thickBot="1" x14ac:dyDescent="0.3">
      <c r="A3" s="17" t="s">
        <v>25</v>
      </c>
      <c r="B3" s="11" t="s">
        <v>45</v>
      </c>
      <c r="C3" s="18" t="s">
        <v>74</v>
      </c>
      <c r="D3" s="41">
        <v>1</v>
      </c>
      <c r="E3" s="37">
        <v>1</v>
      </c>
      <c r="F3" s="39">
        <v>0</v>
      </c>
      <c r="G3" s="37">
        <v>1</v>
      </c>
      <c r="H3" s="655" t="s">
        <v>57</v>
      </c>
      <c r="I3" s="656"/>
      <c r="J3" s="656"/>
      <c r="K3" s="656"/>
      <c r="L3" s="656"/>
      <c r="M3" s="656"/>
      <c r="N3" s="656"/>
      <c r="O3" s="657"/>
      <c r="P3" s="26">
        <v>0.75</v>
      </c>
    </row>
  </sheetData>
  <mergeCells count="2">
    <mergeCell ref="H2:O2"/>
    <mergeCell ref="H3:O3"/>
  </mergeCells>
  <pageMargins left="0.25" right="0.25" top="0.75" bottom="0.75" header="0.3" footer="0.3"/>
  <pageSetup paperSize="9" scale="53" fitToHeight="0" orientation="landscape"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75A64-7E90-4EFC-81A0-B2EF2780F039}">
  <sheetPr>
    <pageSetUpPr fitToPage="1"/>
  </sheetPr>
  <dimension ref="A1:S151"/>
  <sheetViews>
    <sheetView tabSelected="1" topLeftCell="A34" zoomScale="80" zoomScaleNormal="80" workbookViewId="0">
      <selection activeCell="C52" sqref="C52"/>
    </sheetView>
  </sheetViews>
  <sheetFormatPr defaultRowHeight="15" x14ac:dyDescent="0.25"/>
  <cols>
    <col min="1" max="1" width="28.140625" customWidth="1"/>
    <col min="2" max="2" width="18.140625" customWidth="1"/>
    <col min="3" max="3" width="94.28515625" customWidth="1"/>
    <col min="4" max="4" width="19.7109375" bestFit="1" customWidth="1"/>
    <col min="5" max="5" width="19.7109375" customWidth="1"/>
    <col min="6" max="6" width="30.140625" bestFit="1" customWidth="1"/>
    <col min="7" max="7" width="16.42578125" bestFit="1" customWidth="1"/>
    <col min="8" max="8" width="14.7109375" bestFit="1" customWidth="1"/>
    <col min="9" max="10" width="16.42578125" bestFit="1" customWidth="1"/>
    <col min="11" max="18" width="9.5703125" bestFit="1" customWidth="1"/>
    <col min="19" max="19" width="31.28515625" customWidth="1"/>
  </cols>
  <sheetData>
    <row r="1" spans="1:19" ht="27" thickBot="1" x14ac:dyDescent="0.45">
      <c r="A1" s="816" t="s">
        <v>508</v>
      </c>
      <c r="B1" s="816"/>
      <c r="C1" s="816"/>
      <c r="D1" s="816"/>
      <c r="E1" s="816"/>
      <c r="F1" s="816"/>
      <c r="G1" s="816"/>
      <c r="H1" s="816"/>
      <c r="I1" s="816"/>
      <c r="J1" s="816"/>
      <c r="K1" s="816"/>
      <c r="L1" s="816"/>
      <c r="M1" s="816"/>
      <c r="N1" s="816"/>
      <c r="O1" s="816"/>
      <c r="P1" s="816"/>
      <c r="Q1" s="816"/>
      <c r="R1" s="816"/>
      <c r="S1" s="816"/>
    </row>
    <row r="2" spans="1:19" s="551" customFormat="1" ht="32.25" thickBot="1" x14ac:dyDescent="0.35">
      <c r="A2" s="552" t="s">
        <v>23</v>
      </c>
      <c r="B2" s="553" t="s">
        <v>416</v>
      </c>
      <c r="C2" s="559" t="s">
        <v>56</v>
      </c>
      <c r="D2" s="554" t="s">
        <v>285</v>
      </c>
      <c r="E2" s="554" t="s">
        <v>238</v>
      </c>
      <c r="F2" s="554" t="s">
        <v>423</v>
      </c>
      <c r="G2" s="555" t="s">
        <v>2</v>
      </c>
      <c r="H2" s="555" t="s">
        <v>3</v>
      </c>
      <c r="I2" s="555" t="s">
        <v>4</v>
      </c>
      <c r="J2" s="555" t="s">
        <v>5</v>
      </c>
      <c r="K2" s="555" t="s">
        <v>6</v>
      </c>
      <c r="L2" s="555" t="s">
        <v>7</v>
      </c>
      <c r="M2" s="555" t="s">
        <v>8</v>
      </c>
      <c r="N2" s="555" t="s">
        <v>9</v>
      </c>
      <c r="O2" s="555" t="s">
        <v>10</v>
      </c>
      <c r="P2" s="555" t="s">
        <v>11</v>
      </c>
      <c r="Q2" s="555" t="s">
        <v>12</v>
      </c>
      <c r="R2" s="555" t="s">
        <v>13</v>
      </c>
      <c r="S2" s="555" t="s">
        <v>422</v>
      </c>
    </row>
    <row r="3" spans="1:19" ht="27.75" customHeight="1" thickBot="1" x14ac:dyDescent="0.3">
      <c r="A3" s="852" t="s">
        <v>26</v>
      </c>
      <c r="B3" s="694" t="s">
        <v>417</v>
      </c>
      <c r="C3" s="561" t="s">
        <v>427</v>
      </c>
      <c r="D3" s="578" t="s">
        <v>326</v>
      </c>
      <c r="E3" s="839" t="s">
        <v>239</v>
      </c>
      <c r="F3" s="557" t="s">
        <v>419</v>
      </c>
      <c r="G3" s="565">
        <v>1</v>
      </c>
      <c r="H3" s="564">
        <v>0</v>
      </c>
      <c r="I3" s="564">
        <v>0</v>
      </c>
      <c r="J3" s="564">
        <v>0</v>
      </c>
      <c r="K3" s="572">
        <v>0</v>
      </c>
      <c r="L3" s="572">
        <v>0</v>
      </c>
      <c r="M3" s="572">
        <v>0</v>
      </c>
      <c r="N3" s="572">
        <v>0</v>
      </c>
      <c r="O3" s="566">
        <v>0</v>
      </c>
      <c r="P3" s="566">
        <v>0</v>
      </c>
      <c r="Q3" s="566">
        <v>0</v>
      </c>
      <c r="R3" s="566">
        <v>0</v>
      </c>
      <c r="S3" s="567">
        <f>SUM(G3:R3)/4</f>
        <v>0.25</v>
      </c>
    </row>
    <row r="4" spans="1:19" ht="16.5" thickBot="1" x14ac:dyDescent="0.3">
      <c r="A4" s="853"/>
      <c r="B4" s="695"/>
      <c r="C4" s="569" t="s">
        <v>420</v>
      </c>
      <c r="D4" s="574">
        <v>360000</v>
      </c>
      <c r="E4" s="840"/>
      <c r="F4" s="558" t="s">
        <v>421</v>
      </c>
      <c r="G4" s="562">
        <v>338477.2</v>
      </c>
      <c r="H4" s="562">
        <v>0</v>
      </c>
      <c r="I4" s="562">
        <v>0</v>
      </c>
      <c r="J4" s="562">
        <v>0</v>
      </c>
      <c r="K4" s="573">
        <v>0</v>
      </c>
      <c r="L4" s="573">
        <v>0</v>
      </c>
      <c r="M4" s="573">
        <v>0</v>
      </c>
      <c r="N4" s="573">
        <v>0</v>
      </c>
      <c r="O4" s="563">
        <v>0</v>
      </c>
      <c r="P4" s="563">
        <v>0</v>
      </c>
      <c r="Q4" s="563">
        <v>0</v>
      </c>
      <c r="R4" s="563">
        <v>0</v>
      </c>
      <c r="S4" s="568">
        <f>SUM(G4:R4)</f>
        <v>338477.2</v>
      </c>
    </row>
    <row r="5" spans="1:19" ht="16.5" thickBot="1" x14ac:dyDescent="0.3">
      <c r="A5" s="856" t="s">
        <v>451</v>
      </c>
      <c r="B5" s="847" t="s">
        <v>417</v>
      </c>
      <c r="C5" s="584" t="s">
        <v>452</v>
      </c>
      <c r="D5" s="613"/>
      <c r="E5" s="839" t="s">
        <v>431</v>
      </c>
      <c r="F5" s="557" t="s">
        <v>419</v>
      </c>
      <c r="G5" s="645">
        <v>0</v>
      </c>
      <c r="H5" s="645">
        <v>0</v>
      </c>
      <c r="I5" s="645">
        <v>0</v>
      </c>
      <c r="J5" s="645">
        <v>0</v>
      </c>
      <c r="K5" s="587">
        <v>0</v>
      </c>
      <c r="L5" s="587">
        <v>0</v>
      </c>
      <c r="M5" s="587">
        <v>0</v>
      </c>
      <c r="N5" s="587">
        <v>0</v>
      </c>
      <c r="O5" s="587">
        <v>0</v>
      </c>
      <c r="P5" s="587">
        <v>0</v>
      </c>
      <c r="Q5" s="587">
        <v>0</v>
      </c>
      <c r="R5" s="587">
        <v>0</v>
      </c>
      <c r="S5" s="598">
        <f>SUM(G5:R5)/4</f>
        <v>0</v>
      </c>
    </row>
    <row r="6" spans="1:19" ht="16.5" thickBot="1" x14ac:dyDescent="0.3">
      <c r="A6" s="857"/>
      <c r="B6" s="695"/>
      <c r="C6" s="560"/>
      <c r="D6" s="604">
        <v>0</v>
      </c>
      <c r="E6" s="840"/>
      <c r="F6" s="558" t="s">
        <v>421</v>
      </c>
      <c r="G6" s="573">
        <v>0</v>
      </c>
      <c r="H6" s="573">
        <v>0</v>
      </c>
      <c r="I6" s="573">
        <v>0</v>
      </c>
      <c r="J6" s="573">
        <v>0</v>
      </c>
      <c r="K6" s="573">
        <v>0</v>
      </c>
      <c r="L6" s="573">
        <v>0</v>
      </c>
      <c r="M6" s="573">
        <v>0</v>
      </c>
      <c r="N6" s="573">
        <v>0</v>
      </c>
      <c r="O6" s="573">
        <v>0</v>
      </c>
      <c r="P6" s="573">
        <v>0</v>
      </c>
      <c r="Q6" s="573">
        <v>0</v>
      </c>
      <c r="R6" s="573">
        <v>0</v>
      </c>
      <c r="S6" s="568">
        <f>SUM(G6:R6)</f>
        <v>0</v>
      </c>
    </row>
    <row r="7" spans="1:19" ht="16.5" thickBot="1" x14ac:dyDescent="0.3">
      <c r="A7" s="856" t="s">
        <v>25</v>
      </c>
      <c r="B7" s="847" t="s">
        <v>417</v>
      </c>
      <c r="C7" s="561" t="s">
        <v>418</v>
      </c>
      <c r="D7" s="578" t="s">
        <v>328</v>
      </c>
      <c r="E7" s="839" t="s">
        <v>431</v>
      </c>
      <c r="F7" s="557" t="s">
        <v>419</v>
      </c>
      <c r="G7" s="565">
        <v>1</v>
      </c>
      <c r="H7" s="564">
        <v>0</v>
      </c>
      <c r="I7" s="565">
        <v>1</v>
      </c>
      <c r="J7" s="565">
        <v>1</v>
      </c>
      <c r="K7" s="572">
        <v>0</v>
      </c>
      <c r="L7" s="572">
        <v>0</v>
      </c>
      <c r="M7" s="572">
        <v>0</v>
      </c>
      <c r="N7" s="572">
        <v>0</v>
      </c>
      <c r="O7" s="566">
        <v>0</v>
      </c>
      <c r="P7" s="566">
        <v>0</v>
      </c>
      <c r="Q7" s="566">
        <v>0</v>
      </c>
      <c r="R7" s="566">
        <v>0</v>
      </c>
      <c r="S7" s="567">
        <f>SUM(G7:R7)/4</f>
        <v>0.75</v>
      </c>
    </row>
    <row r="8" spans="1:19" ht="16.5" thickBot="1" x14ac:dyDescent="0.3">
      <c r="A8" s="857"/>
      <c r="B8" s="695"/>
      <c r="C8" s="560" t="s">
        <v>420</v>
      </c>
      <c r="D8" s="643">
        <v>60000</v>
      </c>
      <c r="E8" s="840"/>
      <c r="F8" s="558" t="s">
        <v>421</v>
      </c>
      <c r="G8" s="562">
        <v>0</v>
      </c>
      <c r="H8" s="562">
        <v>0</v>
      </c>
      <c r="I8" s="562">
        <v>15400</v>
      </c>
      <c r="J8" s="573">
        <v>45000</v>
      </c>
      <c r="K8" s="573">
        <v>0</v>
      </c>
      <c r="L8" s="573">
        <v>0</v>
      </c>
      <c r="M8" s="573">
        <v>0</v>
      </c>
      <c r="N8" s="573">
        <v>0</v>
      </c>
      <c r="O8" s="563">
        <v>0</v>
      </c>
      <c r="P8" s="563">
        <v>0</v>
      </c>
      <c r="Q8" s="563">
        <v>0</v>
      </c>
      <c r="R8" s="563">
        <v>0</v>
      </c>
      <c r="S8" s="568">
        <f>SUM(G8:R8)</f>
        <v>60400</v>
      </c>
    </row>
    <row r="9" spans="1:19" ht="16.5" thickBot="1" x14ac:dyDescent="0.3">
      <c r="A9" s="856" t="s">
        <v>453</v>
      </c>
      <c r="B9" s="847" t="s">
        <v>417</v>
      </c>
      <c r="C9" s="584" t="s">
        <v>454</v>
      </c>
      <c r="D9" s="613"/>
      <c r="E9" s="839" t="s">
        <v>239</v>
      </c>
      <c r="F9" s="557" t="s">
        <v>419</v>
      </c>
      <c r="G9" s="565">
        <v>1</v>
      </c>
      <c r="H9" s="565">
        <v>1</v>
      </c>
      <c r="I9" s="565">
        <v>1</v>
      </c>
      <c r="J9" s="565">
        <v>1</v>
      </c>
      <c r="K9" s="587">
        <v>0</v>
      </c>
      <c r="L9" s="587">
        <v>0</v>
      </c>
      <c r="M9" s="587">
        <v>0</v>
      </c>
      <c r="N9" s="587">
        <v>0</v>
      </c>
      <c r="O9" s="587">
        <v>0</v>
      </c>
      <c r="P9" s="587">
        <v>0</v>
      </c>
      <c r="Q9" s="587">
        <v>0</v>
      </c>
      <c r="R9" s="587">
        <v>0</v>
      </c>
      <c r="S9" s="567">
        <f>SUM(H9:R9)/4</f>
        <v>0.75</v>
      </c>
    </row>
    <row r="10" spans="1:19" ht="16.5" thickBot="1" x14ac:dyDescent="0.3">
      <c r="A10" s="857"/>
      <c r="B10" s="695"/>
      <c r="C10" s="560"/>
      <c r="D10" s="604">
        <v>0</v>
      </c>
      <c r="E10" s="840"/>
      <c r="F10" s="558" t="s">
        <v>421</v>
      </c>
      <c r="G10" s="562">
        <v>0</v>
      </c>
      <c r="H10" s="562">
        <v>0</v>
      </c>
      <c r="I10" s="562">
        <v>0</v>
      </c>
      <c r="J10" s="562">
        <v>0</v>
      </c>
      <c r="K10" s="573">
        <v>0</v>
      </c>
      <c r="L10" s="573">
        <v>0</v>
      </c>
      <c r="M10" s="573">
        <v>0</v>
      </c>
      <c r="N10" s="573">
        <v>0</v>
      </c>
      <c r="O10" s="573">
        <v>0</v>
      </c>
      <c r="P10" s="573">
        <v>0</v>
      </c>
      <c r="Q10" s="573">
        <v>0</v>
      </c>
      <c r="R10" s="573">
        <v>0</v>
      </c>
      <c r="S10" s="568">
        <f>SUM(G10:R10)</f>
        <v>0</v>
      </c>
    </row>
    <row r="11" spans="1:19" ht="16.5" thickBot="1" x14ac:dyDescent="0.3">
      <c r="A11" s="856" t="s">
        <v>25</v>
      </c>
      <c r="B11" s="847" t="s">
        <v>417</v>
      </c>
      <c r="C11" s="561" t="s">
        <v>424</v>
      </c>
      <c r="D11" s="577" t="s">
        <v>329</v>
      </c>
      <c r="E11" s="839" t="s">
        <v>239</v>
      </c>
      <c r="F11" s="557" t="s">
        <v>419</v>
      </c>
      <c r="G11" s="565">
        <v>1</v>
      </c>
      <c r="H11" s="564">
        <v>0</v>
      </c>
      <c r="I11" s="565">
        <v>1</v>
      </c>
      <c r="J11" s="565">
        <v>1</v>
      </c>
      <c r="K11" s="572">
        <v>0</v>
      </c>
      <c r="L11" s="572">
        <v>0</v>
      </c>
      <c r="M11" s="572">
        <v>0</v>
      </c>
      <c r="N11" s="572">
        <v>0</v>
      </c>
      <c r="O11" s="566">
        <v>0</v>
      </c>
      <c r="P11" s="566">
        <v>0</v>
      </c>
      <c r="Q11" s="566">
        <v>0</v>
      </c>
      <c r="R11" s="566">
        <v>0</v>
      </c>
      <c r="S11" s="567">
        <f>SUM(G11:R11)/4</f>
        <v>0.75</v>
      </c>
    </row>
    <row r="12" spans="1:19" ht="16.5" thickBot="1" x14ac:dyDescent="0.3">
      <c r="A12" s="857"/>
      <c r="B12" s="695"/>
      <c r="C12" s="569" t="s">
        <v>420</v>
      </c>
      <c r="D12" s="623">
        <v>125205</v>
      </c>
      <c r="E12" s="840"/>
      <c r="F12" s="558" t="s">
        <v>421</v>
      </c>
      <c r="G12" s="562">
        <v>0</v>
      </c>
      <c r="H12" s="562">
        <v>0</v>
      </c>
      <c r="I12" s="574">
        <v>13223.71</v>
      </c>
      <c r="J12" s="573">
        <v>0</v>
      </c>
      <c r="K12" s="573">
        <v>0</v>
      </c>
      <c r="L12" s="573">
        <v>0</v>
      </c>
      <c r="M12" s="573">
        <v>0</v>
      </c>
      <c r="N12" s="573">
        <v>0</v>
      </c>
      <c r="O12" s="563">
        <v>0</v>
      </c>
      <c r="P12" s="563">
        <v>0</v>
      </c>
      <c r="Q12" s="563">
        <v>0</v>
      </c>
      <c r="R12" s="563">
        <v>0</v>
      </c>
      <c r="S12" s="568">
        <f>SUM(G12:R12)</f>
        <v>13223.71</v>
      </c>
    </row>
    <row r="13" spans="1:19" ht="16.5" thickBot="1" x14ac:dyDescent="0.3">
      <c r="A13" s="860" t="s">
        <v>25</v>
      </c>
      <c r="B13" s="847" t="s">
        <v>417</v>
      </c>
      <c r="C13" s="557" t="s">
        <v>425</v>
      </c>
      <c r="D13" s="571" t="s">
        <v>308</v>
      </c>
      <c r="E13" s="839" t="s">
        <v>239</v>
      </c>
      <c r="F13" s="557" t="s">
        <v>419</v>
      </c>
      <c r="G13" s="565">
        <v>1</v>
      </c>
      <c r="H13" s="564">
        <v>0</v>
      </c>
      <c r="I13" s="565">
        <v>1</v>
      </c>
      <c r="J13" s="565">
        <v>1</v>
      </c>
      <c r="K13" s="572">
        <v>0</v>
      </c>
      <c r="L13" s="572">
        <v>0</v>
      </c>
      <c r="M13" s="572">
        <v>0</v>
      </c>
      <c r="N13" s="572">
        <v>0</v>
      </c>
      <c r="O13" s="566">
        <v>0</v>
      </c>
      <c r="P13" s="566">
        <v>0</v>
      </c>
      <c r="Q13" s="566">
        <v>0</v>
      </c>
      <c r="R13" s="566">
        <v>0</v>
      </c>
      <c r="S13" s="567">
        <f>SUM(G13:R13)/4</f>
        <v>0.75</v>
      </c>
    </row>
    <row r="14" spans="1:19" ht="16.5" thickBot="1" x14ac:dyDescent="0.3">
      <c r="A14" s="853"/>
      <c r="B14" s="695"/>
      <c r="C14" s="576" t="s">
        <v>420</v>
      </c>
      <c r="D14" s="623">
        <v>123622.48</v>
      </c>
      <c r="E14" s="840"/>
      <c r="F14" s="558" t="s">
        <v>421</v>
      </c>
      <c r="G14" s="562">
        <v>0</v>
      </c>
      <c r="H14" s="562">
        <v>0</v>
      </c>
      <c r="I14" s="562">
        <v>0</v>
      </c>
      <c r="J14" s="556">
        <v>3605.51</v>
      </c>
      <c r="K14" s="573">
        <v>0</v>
      </c>
      <c r="L14" s="573">
        <v>0</v>
      </c>
      <c r="M14" s="573">
        <v>0</v>
      </c>
      <c r="N14" s="573">
        <v>0</v>
      </c>
      <c r="O14" s="563">
        <v>0</v>
      </c>
      <c r="P14" s="563">
        <v>0</v>
      </c>
      <c r="Q14" s="563">
        <v>0</v>
      </c>
      <c r="R14" s="563">
        <v>0</v>
      </c>
      <c r="S14" s="568">
        <f>SUM(G14:R14)</f>
        <v>3605.51</v>
      </c>
    </row>
    <row r="15" spans="1:19" ht="16.5" thickBot="1" x14ac:dyDescent="0.3">
      <c r="A15" s="852" t="s">
        <v>25</v>
      </c>
      <c r="B15" s="694" t="s">
        <v>417</v>
      </c>
      <c r="C15" s="561" t="s">
        <v>426</v>
      </c>
      <c r="D15" s="579" t="s">
        <v>310</v>
      </c>
      <c r="E15" s="858" t="s">
        <v>239</v>
      </c>
      <c r="F15" s="557" t="s">
        <v>419</v>
      </c>
      <c r="G15" s="565">
        <v>1</v>
      </c>
      <c r="H15" s="564">
        <v>0</v>
      </c>
      <c r="I15" s="565">
        <v>1</v>
      </c>
      <c r="J15" s="565">
        <v>1</v>
      </c>
      <c r="K15" s="572">
        <v>0</v>
      </c>
      <c r="L15" s="572">
        <v>0</v>
      </c>
      <c r="M15" s="572">
        <v>0</v>
      </c>
      <c r="N15" s="572">
        <v>0</v>
      </c>
      <c r="O15" s="566">
        <v>0</v>
      </c>
      <c r="P15" s="566">
        <v>0</v>
      </c>
      <c r="Q15" s="566">
        <v>0</v>
      </c>
      <c r="R15" s="566">
        <v>0</v>
      </c>
      <c r="S15" s="567">
        <f>SUM(G15:R15)/4</f>
        <v>0.75</v>
      </c>
    </row>
    <row r="16" spans="1:19" ht="16.5" thickBot="1" x14ac:dyDescent="0.3">
      <c r="A16" s="853"/>
      <c r="B16" s="695"/>
      <c r="C16" s="569" t="s">
        <v>420</v>
      </c>
      <c r="D16" s="604">
        <v>24000</v>
      </c>
      <c r="E16" s="859"/>
      <c r="F16" s="558" t="s">
        <v>421</v>
      </c>
      <c r="G16" s="562">
        <v>0</v>
      </c>
      <c r="H16" s="562">
        <v>0</v>
      </c>
      <c r="I16" s="562">
        <v>0</v>
      </c>
      <c r="J16" s="562">
        <v>0</v>
      </c>
      <c r="K16" s="573">
        <v>0</v>
      </c>
      <c r="L16" s="573">
        <v>0</v>
      </c>
      <c r="M16" s="573">
        <v>0</v>
      </c>
      <c r="N16" s="573">
        <v>0</v>
      </c>
      <c r="O16" s="563">
        <v>0</v>
      </c>
      <c r="P16" s="563">
        <v>0</v>
      </c>
      <c r="Q16" s="563">
        <v>0</v>
      </c>
      <c r="R16" s="563">
        <v>0</v>
      </c>
      <c r="S16" s="568">
        <f>SUM(G16:R16)</f>
        <v>0</v>
      </c>
    </row>
    <row r="17" spans="1:19" ht="16.5" thickBot="1" x14ac:dyDescent="0.3">
      <c r="A17" s="852" t="s">
        <v>26</v>
      </c>
      <c r="B17" s="694" t="s">
        <v>417</v>
      </c>
      <c r="C17" s="575" t="s">
        <v>428</v>
      </c>
      <c r="D17" s="570" t="s">
        <v>325</v>
      </c>
      <c r="E17" s="858" t="s">
        <v>239</v>
      </c>
      <c r="F17" s="557" t="s">
        <v>419</v>
      </c>
      <c r="G17" s="565">
        <v>0.755</v>
      </c>
      <c r="H17" s="564">
        <v>0.52249999999999996</v>
      </c>
      <c r="I17" s="564">
        <v>0.5</v>
      </c>
      <c r="J17" s="564">
        <v>0.5</v>
      </c>
      <c r="K17" s="572">
        <v>0</v>
      </c>
      <c r="L17" s="572">
        <v>0</v>
      </c>
      <c r="M17" s="572">
        <v>0</v>
      </c>
      <c r="N17" s="572">
        <v>0</v>
      </c>
      <c r="O17" s="566">
        <v>0</v>
      </c>
      <c r="P17" s="566">
        <v>0</v>
      </c>
      <c r="Q17" s="566">
        <v>0</v>
      </c>
      <c r="R17" s="566">
        <v>0</v>
      </c>
      <c r="S17" s="581">
        <f>SUM(G17:R17)/4</f>
        <v>0.56937499999999996</v>
      </c>
    </row>
    <row r="18" spans="1:19" ht="16.5" thickBot="1" x14ac:dyDescent="0.3">
      <c r="A18" s="853"/>
      <c r="B18" s="695"/>
      <c r="C18" s="569" t="s">
        <v>420</v>
      </c>
      <c r="D18" s="621">
        <v>5089939.83</v>
      </c>
      <c r="E18" s="859"/>
      <c r="F18" s="558" t="s">
        <v>421</v>
      </c>
      <c r="G18" s="580">
        <v>18813</v>
      </c>
      <c r="H18" s="562">
        <v>65946.45</v>
      </c>
      <c r="I18" s="562">
        <v>112.5</v>
      </c>
      <c r="J18" s="562">
        <v>40934.57</v>
      </c>
      <c r="K18" s="573">
        <v>0</v>
      </c>
      <c r="L18" s="573">
        <v>0</v>
      </c>
      <c r="M18" s="573">
        <v>0</v>
      </c>
      <c r="N18" s="573">
        <v>0</v>
      </c>
      <c r="O18" s="563">
        <v>0</v>
      </c>
      <c r="P18" s="563">
        <v>0</v>
      </c>
      <c r="Q18" s="563">
        <v>0</v>
      </c>
      <c r="R18" s="563">
        <v>0</v>
      </c>
      <c r="S18" s="568">
        <f>SUM(G18:R18)</f>
        <v>125806.51999999999</v>
      </c>
    </row>
    <row r="19" spans="1:19" ht="16.5" thickBot="1" x14ac:dyDescent="0.3">
      <c r="A19" s="852" t="s">
        <v>26</v>
      </c>
      <c r="B19" s="694" t="s">
        <v>417</v>
      </c>
      <c r="C19" s="585" t="s">
        <v>430</v>
      </c>
      <c r="D19" s="644" t="s">
        <v>314</v>
      </c>
      <c r="E19" s="839" t="s">
        <v>431</v>
      </c>
      <c r="F19" s="583" t="s">
        <v>419</v>
      </c>
      <c r="G19" s="645">
        <v>0</v>
      </c>
      <c r="H19" s="645">
        <v>0</v>
      </c>
      <c r="I19" s="645">
        <v>0</v>
      </c>
      <c r="J19" s="645">
        <v>0</v>
      </c>
      <c r="K19" s="587">
        <v>0</v>
      </c>
      <c r="L19" s="587">
        <v>0</v>
      </c>
      <c r="M19" s="587">
        <v>0</v>
      </c>
      <c r="N19" s="587">
        <v>0</v>
      </c>
      <c r="O19" s="587">
        <v>0</v>
      </c>
      <c r="P19" s="587">
        <v>0</v>
      </c>
      <c r="Q19" s="587">
        <v>0</v>
      </c>
      <c r="R19" s="587">
        <v>0</v>
      </c>
      <c r="S19" s="598">
        <f>SUM(G19:R19)/4</f>
        <v>0</v>
      </c>
    </row>
    <row r="20" spans="1:19" ht="16.5" thickBot="1" x14ac:dyDescent="0.3">
      <c r="A20" s="853"/>
      <c r="B20" s="695"/>
      <c r="C20" s="569" t="s">
        <v>420</v>
      </c>
      <c r="D20" s="574">
        <v>0</v>
      </c>
      <c r="E20" s="840"/>
      <c r="F20" s="584" t="s">
        <v>421</v>
      </c>
      <c r="G20" s="573">
        <v>0</v>
      </c>
      <c r="H20" s="573">
        <v>0</v>
      </c>
      <c r="I20" s="573">
        <v>0</v>
      </c>
      <c r="J20" s="573">
        <v>0</v>
      </c>
      <c r="K20" s="573">
        <v>0</v>
      </c>
      <c r="L20" s="573">
        <v>0</v>
      </c>
      <c r="M20" s="573">
        <v>0</v>
      </c>
      <c r="N20" s="573">
        <v>0</v>
      </c>
      <c r="O20" s="573">
        <v>0</v>
      </c>
      <c r="P20" s="573">
        <v>0</v>
      </c>
      <c r="Q20" s="573">
        <v>0</v>
      </c>
      <c r="R20" s="573">
        <v>0</v>
      </c>
      <c r="S20" s="568">
        <f>SUM(G20:R20)</f>
        <v>0</v>
      </c>
    </row>
    <row r="21" spans="1:19" ht="16.5" thickBot="1" x14ac:dyDescent="0.3">
      <c r="A21" s="856" t="s">
        <v>34</v>
      </c>
      <c r="B21" s="694" t="s">
        <v>417</v>
      </c>
      <c r="C21" s="596" t="s">
        <v>455</v>
      </c>
      <c r="D21" s="574"/>
      <c r="E21" s="839" t="s">
        <v>239</v>
      </c>
      <c r="F21" s="583" t="s">
        <v>419</v>
      </c>
      <c r="G21" s="564">
        <v>0</v>
      </c>
      <c r="H21" s="564">
        <v>0</v>
      </c>
      <c r="I21" s="564">
        <v>0</v>
      </c>
      <c r="J21" s="564">
        <v>0</v>
      </c>
      <c r="K21" s="587">
        <v>0</v>
      </c>
      <c r="L21" s="587">
        <v>0</v>
      </c>
      <c r="M21" s="587">
        <v>0</v>
      </c>
      <c r="N21" s="587">
        <v>0</v>
      </c>
      <c r="O21" s="587">
        <v>0</v>
      </c>
      <c r="P21" s="587">
        <v>0</v>
      </c>
      <c r="Q21" s="587">
        <v>0</v>
      </c>
      <c r="R21" s="587">
        <v>0</v>
      </c>
      <c r="S21" s="598">
        <f>SUM(G21:R21)/4</f>
        <v>0</v>
      </c>
    </row>
    <row r="22" spans="1:19" ht="16.5" thickBot="1" x14ac:dyDescent="0.3">
      <c r="A22" s="857"/>
      <c r="B22" s="695"/>
      <c r="C22" s="569" t="s">
        <v>420</v>
      </c>
      <c r="D22" s="604">
        <v>0</v>
      </c>
      <c r="E22" s="840"/>
      <c r="F22" s="584" t="s">
        <v>421</v>
      </c>
      <c r="G22" s="573">
        <v>0</v>
      </c>
      <c r="H22" s="573">
        <v>0</v>
      </c>
      <c r="I22" s="573">
        <v>0</v>
      </c>
      <c r="J22" s="573">
        <v>0</v>
      </c>
      <c r="K22" s="573">
        <v>0</v>
      </c>
      <c r="L22" s="573">
        <v>0</v>
      </c>
      <c r="M22" s="573">
        <v>0</v>
      </c>
      <c r="N22" s="573">
        <v>0</v>
      </c>
      <c r="O22" s="573">
        <v>0</v>
      </c>
      <c r="P22" s="573">
        <v>0</v>
      </c>
      <c r="Q22" s="573">
        <v>0</v>
      </c>
      <c r="R22" s="573">
        <v>0</v>
      </c>
      <c r="S22" s="568">
        <f>SUM(G22:R22)</f>
        <v>0</v>
      </c>
    </row>
    <row r="23" spans="1:19" ht="16.149999999999999" customHeight="1" thickBot="1" x14ac:dyDescent="0.3">
      <c r="A23" s="849" t="s">
        <v>432</v>
      </c>
      <c r="B23" s="694" t="s">
        <v>417</v>
      </c>
      <c r="C23" s="588" t="s">
        <v>433</v>
      </c>
      <c r="D23" s="602"/>
      <c r="E23" s="839" t="s">
        <v>239</v>
      </c>
      <c r="F23" s="583" t="s">
        <v>419</v>
      </c>
      <c r="G23" s="564">
        <v>0</v>
      </c>
      <c r="H23" s="564">
        <v>0</v>
      </c>
      <c r="I23" s="565">
        <v>1</v>
      </c>
      <c r="J23" s="565">
        <v>1</v>
      </c>
      <c r="K23" s="587">
        <v>0</v>
      </c>
      <c r="L23" s="587">
        <v>0</v>
      </c>
      <c r="M23" s="587">
        <v>0</v>
      </c>
      <c r="N23" s="587">
        <v>0</v>
      </c>
      <c r="O23" s="587">
        <v>0</v>
      </c>
      <c r="P23" s="587">
        <v>0</v>
      </c>
      <c r="Q23" s="587">
        <v>0</v>
      </c>
      <c r="R23" s="587">
        <v>0</v>
      </c>
      <c r="S23" s="598">
        <f>SUM(G23:R23)/4</f>
        <v>0.5</v>
      </c>
    </row>
    <row r="24" spans="1:19" ht="16.5" thickBot="1" x14ac:dyDescent="0.3">
      <c r="A24" s="726"/>
      <c r="B24" s="695"/>
      <c r="C24" s="569" t="s">
        <v>420</v>
      </c>
      <c r="D24" s="574">
        <v>40200</v>
      </c>
      <c r="E24" s="840"/>
      <c r="F24" s="584" t="s">
        <v>421</v>
      </c>
      <c r="G24" s="573">
        <v>0</v>
      </c>
      <c r="H24" s="573">
        <v>0</v>
      </c>
      <c r="I24" s="562">
        <v>5000</v>
      </c>
      <c r="J24" s="573">
        <v>0</v>
      </c>
      <c r="K24" s="573">
        <v>0</v>
      </c>
      <c r="L24" s="573">
        <v>0</v>
      </c>
      <c r="M24" s="573">
        <v>0</v>
      </c>
      <c r="N24" s="573">
        <v>0</v>
      </c>
      <c r="O24" s="573">
        <v>0</v>
      </c>
      <c r="P24" s="573">
        <v>0</v>
      </c>
      <c r="Q24" s="573">
        <v>0</v>
      </c>
      <c r="R24" s="573">
        <v>0</v>
      </c>
      <c r="S24" s="568">
        <f>SUM(G24:R24)</f>
        <v>5000</v>
      </c>
    </row>
    <row r="25" spans="1:19" ht="30.75" thickBot="1" x14ac:dyDescent="0.3">
      <c r="A25" s="849" t="s">
        <v>432</v>
      </c>
      <c r="B25" s="694" t="s">
        <v>417</v>
      </c>
      <c r="C25" s="589" t="s">
        <v>434</v>
      </c>
      <c r="D25" s="603"/>
      <c r="E25" s="839" t="s">
        <v>239</v>
      </c>
      <c r="F25" s="583" t="s">
        <v>419</v>
      </c>
      <c r="G25" s="564">
        <v>0</v>
      </c>
      <c r="H25" s="564">
        <v>0</v>
      </c>
      <c r="I25" s="564">
        <v>0</v>
      </c>
      <c r="J25" s="565">
        <v>1</v>
      </c>
      <c r="K25" s="587">
        <v>0</v>
      </c>
      <c r="L25" s="587">
        <v>0</v>
      </c>
      <c r="M25" s="587">
        <v>0</v>
      </c>
      <c r="N25" s="587">
        <v>0</v>
      </c>
      <c r="O25" s="587">
        <v>0</v>
      </c>
      <c r="P25" s="587">
        <v>0</v>
      </c>
      <c r="Q25" s="587">
        <v>0</v>
      </c>
      <c r="R25" s="587">
        <v>0</v>
      </c>
      <c r="S25" s="598">
        <f>SUM(G25:R25)/4</f>
        <v>0.25</v>
      </c>
    </row>
    <row r="26" spans="1:19" ht="16.5" thickBot="1" x14ac:dyDescent="0.3">
      <c r="A26" s="726"/>
      <c r="B26" s="695"/>
      <c r="C26" s="569" t="s">
        <v>420</v>
      </c>
      <c r="D26" s="604">
        <v>0</v>
      </c>
      <c r="E26" s="840"/>
      <c r="F26" s="584" t="s">
        <v>421</v>
      </c>
      <c r="G26" s="573">
        <v>0</v>
      </c>
      <c r="H26" s="573">
        <v>0</v>
      </c>
      <c r="I26" s="573">
        <v>0</v>
      </c>
      <c r="J26" s="562">
        <v>0</v>
      </c>
      <c r="K26" s="573">
        <v>0</v>
      </c>
      <c r="L26" s="573">
        <v>0</v>
      </c>
      <c r="M26" s="573">
        <v>0</v>
      </c>
      <c r="N26" s="573">
        <v>0</v>
      </c>
      <c r="O26" s="573">
        <v>0</v>
      </c>
      <c r="P26" s="573">
        <v>0</v>
      </c>
      <c r="Q26" s="573">
        <v>0</v>
      </c>
      <c r="R26" s="573">
        <v>0</v>
      </c>
      <c r="S26" s="568">
        <f>SUM(G26:R26)</f>
        <v>0</v>
      </c>
    </row>
    <row r="27" spans="1:19" ht="16.5" thickBot="1" x14ac:dyDescent="0.3">
      <c r="A27" s="849" t="s">
        <v>435</v>
      </c>
      <c r="B27" s="694" t="s">
        <v>417</v>
      </c>
      <c r="C27" s="590" t="s">
        <v>436</v>
      </c>
      <c r="D27" s="603"/>
      <c r="E27" s="839" t="s">
        <v>239</v>
      </c>
      <c r="F27" s="583" t="s">
        <v>419</v>
      </c>
      <c r="G27" s="565">
        <v>0.73</v>
      </c>
      <c r="H27" s="565">
        <v>0.76</v>
      </c>
      <c r="I27" s="564">
        <v>0</v>
      </c>
      <c r="J27" s="612">
        <v>0.71</v>
      </c>
      <c r="K27" s="587">
        <v>0</v>
      </c>
      <c r="L27" s="587">
        <v>0</v>
      </c>
      <c r="M27" s="587">
        <v>0</v>
      </c>
      <c r="N27" s="587">
        <v>0</v>
      </c>
      <c r="O27" s="587">
        <v>0</v>
      </c>
      <c r="P27" s="587">
        <v>0</v>
      </c>
      <c r="Q27" s="587">
        <v>0</v>
      </c>
      <c r="R27" s="587">
        <v>0</v>
      </c>
      <c r="S27" s="598">
        <f>SUM(G27:R27)/4</f>
        <v>0.55000000000000004</v>
      </c>
    </row>
    <row r="28" spans="1:19" ht="16.5" thickBot="1" x14ac:dyDescent="0.3">
      <c r="A28" s="726"/>
      <c r="B28" s="695"/>
      <c r="C28" s="569" t="s">
        <v>420</v>
      </c>
      <c r="D28" s="604">
        <v>0</v>
      </c>
      <c r="E28" s="840"/>
      <c r="F28" s="584" t="s">
        <v>421</v>
      </c>
      <c r="G28" s="562">
        <v>0</v>
      </c>
      <c r="H28" s="562">
        <v>0</v>
      </c>
      <c r="I28" s="573">
        <v>0</v>
      </c>
      <c r="J28" s="573">
        <v>0</v>
      </c>
      <c r="K28" s="573">
        <v>0</v>
      </c>
      <c r="L28" s="573">
        <v>0</v>
      </c>
      <c r="M28" s="573">
        <v>0</v>
      </c>
      <c r="N28" s="573">
        <v>0</v>
      </c>
      <c r="O28" s="573">
        <v>0</v>
      </c>
      <c r="P28" s="573">
        <v>0</v>
      </c>
      <c r="Q28" s="573">
        <v>0</v>
      </c>
      <c r="R28" s="573">
        <v>0</v>
      </c>
      <c r="S28" s="568">
        <f>SUM(G28:R28)</f>
        <v>0</v>
      </c>
    </row>
    <row r="29" spans="1:19" s="432" customFormat="1" ht="30.75" thickBot="1" x14ac:dyDescent="0.25">
      <c r="A29" s="835" t="s">
        <v>458</v>
      </c>
      <c r="B29" s="847" t="s">
        <v>417</v>
      </c>
      <c r="C29" s="619" t="s">
        <v>457</v>
      </c>
      <c r="D29" s="561"/>
      <c r="E29" s="839" t="s">
        <v>240</v>
      </c>
      <c r="F29" s="583" t="s">
        <v>419</v>
      </c>
      <c r="G29" s="564">
        <v>0</v>
      </c>
      <c r="H29" s="564">
        <v>0</v>
      </c>
      <c r="I29" s="564">
        <v>0</v>
      </c>
      <c r="J29" s="564">
        <v>0</v>
      </c>
      <c r="K29" s="587">
        <v>0</v>
      </c>
      <c r="L29" s="587">
        <v>0</v>
      </c>
      <c r="M29" s="587">
        <v>0</v>
      </c>
      <c r="N29" s="587">
        <v>0</v>
      </c>
      <c r="O29" s="587">
        <v>0</v>
      </c>
      <c r="P29" s="587">
        <v>0</v>
      </c>
      <c r="Q29" s="587">
        <v>0</v>
      </c>
      <c r="R29" s="587">
        <v>0</v>
      </c>
      <c r="S29" s="564">
        <f>SUM(G29:R29)/4</f>
        <v>0</v>
      </c>
    </row>
    <row r="30" spans="1:19" s="432" customFormat="1" ht="15" customHeight="1" thickBot="1" x14ac:dyDescent="0.25">
      <c r="A30" s="836"/>
      <c r="B30" s="695"/>
      <c r="C30" s="569" t="s">
        <v>420</v>
      </c>
      <c r="D30" s="574">
        <v>0</v>
      </c>
      <c r="E30" s="840"/>
      <c r="F30" s="584" t="s">
        <v>421</v>
      </c>
      <c r="G30" s="574">
        <v>0</v>
      </c>
      <c r="H30" s="574">
        <v>0</v>
      </c>
      <c r="I30" s="574">
        <v>0</v>
      </c>
      <c r="J30" s="574">
        <v>0</v>
      </c>
      <c r="K30" s="573">
        <v>0</v>
      </c>
      <c r="L30" s="573">
        <v>0</v>
      </c>
      <c r="M30" s="573">
        <v>0</v>
      </c>
      <c r="N30" s="573">
        <v>0</v>
      </c>
      <c r="O30" s="573">
        <v>0</v>
      </c>
      <c r="P30" s="573">
        <v>0</v>
      </c>
      <c r="Q30" s="573">
        <v>0</v>
      </c>
      <c r="R30" s="573">
        <v>0</v>
      </c>
      <c r="S30" s="615">
        <f>SUM(G30:R30)</f>
        <v>0</v>
      </c>
    </row>
    <row r="31" spans="1:19" ht="30.75" thickBot="1" x14ac:dyDescent="0.3">
      <c r="A31" s="849" t="s">
        <v>438</v>
      </c>
      <c r="B31" s="694" t="s">
        <v>417</v>
      </c>
      <c r="C31" s="592" t="s">
        <v>439</v>
      </c>
      <c r="D31" s="602"/>
      <c r="E31" s="839" t="s">
        <v>239</v>
      </c>
      <c r="F31" s="583" t="s">
        <v>419</v>
      </c>
      <c r="G31" s="564">
        <v>0</v>
      </c>
      <c r="H31" s="564">
        <v>0</v>
      </c>
      <c r="I31" s="565">
        <v>1</v>
      </c>
      <c r="J31" s="564">
        <v>0</v>
      </c>
      <c r="K31" s="587">
        <v>0</v>
      </c>
      <c r="L31" s="587">
        <v>0</v>
      </c>
      <c r="M31" s="587">
        <v>0</v>
      </c>
      <c r="N31" s="587">
        <v>0</v>
      </c>
      <c r="O31" s="587">
        <v>0</v>
      </c>
      <c r="P31" s="587">
        <v>0</v>
      </c>
      <c r="Q31" s="587">
        <v>0</v>
      </c>
      <c r="R31" s="587">
        <v>0</v>
      </c>
      <c r="S31" s="598">
        <f>SUM(G31:R31)/4</f>
        <v>0.25</v>
      </c>
    </row>
    <row r="32" spans="1:19" ht="16.5" thickBot="1" x14ac:dyDescent="0.3">
      <c r="A32" s="726"/>
      <c r="B32" s="694"/>
      <c r="C32" s="595" t="s">
        <v>420</v>
      </c>
      <c r="D32" s="637">
        <v>0</v>
      </c>
      <c r="E32" s="851"/>
      <c r="F32" s="605" t="s">
        <v>421</v>
      </c>
      <c r="G32" s="607">
        <v>0</v>
      </c>
      <c r="H32" s="607">
        <v>0</v>
      </c>
      <c r="I32" s="607">
        <v>0</v>
      </c>
      <c r="J32" s="606">
        <v>0</v>
      </c>
      <c r="K32" s="607">
        <v>0</v>
      </c>
      <c r="L32" s="607">
        <v>0</v>
      </c>
      <c r="M32" s="607">
        <v>0</v>
      </c>
      <c r="N32" s="607">
        <v>0</v>
      </c>
      <c r="O32" s="607">
        <v>0</v>
      </c>
      <c r="P32" s="607">
        <v>0</v>
      </c>
      <c r="Q32" s="607">
        <v>0</v>
      </c>
      <c r="R32" s="607">
        <v>0</v>
      </c>
      <c r="S32" s="608">
        <f>SUM(G32:R32)</f>
        <v>0</v>
      </c>
    </row>
    <row r="33" spans="1:19" ht="15.6" customHeight="1" x14ac:dyDescent="0.25">
      <c r="A33" s="819" t="s">
        <v>397</v>
      </c>
      <c r="B33" s="820"/>
      <c r="C33" s="821"/>
      <c r="D33" s="825">
        <f>SUM(D4,D8,D12,D14,D16,D18,D24,D26,D28,D30,D32)</f>
        <v>5822967.3100000005</v>
      </c>
      <c r="E33" s="827" t="s">
        <v>398</v>
      </c>
      <c r="F33" s="828"/>
      <c r="G33" s="828"/>
      <c r="H33" s="828"/>
      <c r="I33" s="828"/>
      <c r="J33" s="828"/>
      <c r="K33" s="828"/>
      <c r="L33" s="828"/>
      <c r="M33" s="828"/>
      <c r="N33" s="828"/>
      <c r="O33" s="828"/>
      <c r="P33" s="828"/>
      <c r="Q33" s="828"/>
      <c r="R33" s="829"/>
      <c r="S33" s="817">
        <f>SUM(S4,S8,S12,S14,S18,S24)</f>
        <v>546512.94000000006</v>
      </c>
    </row>
    <row r="34" spans="1:19" ht="15.75" thickBot="1" x14ac:dyDescent="0.3">
      <c r="A34" s="822"/>
      <c r="B34" s="823"/>
      <c r="C34" s="824"/>
      <c r="D34" s="826"/>
      <c r="E34" s="830"/>
      <c r="F34" s="831"/>
      <c r="G34" s="831"/>
      <c r="H34" s="831"/>
      <c r="I34" s="831"/>
      <c r="J34" s="831"/>
      <c r="K34" s="831"/>
      <c r="L34" s="831"/>
      <c r="M34" s="831"/>
      <c r="N34" s="831"/>
      <c r="O34" s="831"/>
      <c r="P34" s="831"/>
      <c r="Q34" s="831"/>
      <c r="R34" s="832"/>
      <c r="S34" s="818"/>
    </row>
    <row r="35" spans="1:19" s="551" customFormat="1" ht="32.25" thickBot="1" x14ac:dyDescent="0.35">
      <c r="A35" s="552" t="s">
        <v>23</v>
      </c>
      <c r="B35" s="553" t="s">
        <v>416</v>
      </c>
      <c r="C35" s="559" t="s">
        <v>56</v>
      </c>
      <c r="D35" s="554" t="s">
        <v>285</v>
      </c>
      <c r="E35" s="554" t="s">
        <v>238</v>
      </c>
      <c r="F35" s="554" t="s">
        <v>423</v>
      </c>
      <c r="G35" s="555" t="s">
        <v>2</v>
      </c>
      <c r="H35" s="555" t="s">
        <v>3</v>
      </c>
      <c r="I35" s="555" t="s">
        <v>4</v>
      </c>
      <c r="J35" s="555" t="s">
        <v>5</v>
      </c>
      <c r="K35" s="555" t="s">
        <v>6</v>
      </c>
      <c r="L35" s="555" t="s">
        <v>7</v>
      </c>
      <c r="M35" s="555" t="s">
        <v>8</v>
      </c>
      <c r="N35" s="555" t="s">
        <v>9</v>
      </c>
      <c r="O35" s="555" t="s">
        <v>10</v>
      </c>
      <c r="P35" s="555" t="s">
        <v>11</v>
      </c>
      <c r="Q35" s="555" t="s">
        <v>12</v>
      </c>
      <c r="R35" s="555" t="s">
        <v>13</v>
      </c>
      <c r="S35" s="555" t="s">
        <v>422</v>
      </c>
    </row>
    <row r="36" spans="1:19" ht="75.75" thickBot="1" x14ac:dyDescent="0.3">
      <c r="A36" s="846" t="s">
        <v>250</v>
      </c>
      <c r="B36" s="694" t="s">
        <v>225</v>
      </c>
      <c r="C36" s="638" t="s">
        <v>442</v>
      </c>
      <c r="D36" s="549"/>
      <c r="E36" s="851" t="s">
        <v>239</v>
      </c>
      <c r="F36" s="605" t="s">
        <v>419</v>
      </c>
      <c r="G36" s="639">
        <v>1</v>
      </c>
      <c r="H36" s="640">
        <v>0</v>
      </c>
      <c r="I36" s="640">
        <v>0</v>
      </c>
      <c r="J36" s="640">
        <v>0</v>
      </c>
      <c r="K36" s="641">
        <v>0</v>
      </c>
      <c r="L36" s="641">
        <v>0</v>
      </c>
      <c r="M36" s="641">
        <v>0</v>
      </c>
      <c r="N36" s="641">
        <v>0</v>
      </c>
      <c r="O36" s="641">
        <v>0</v>
      </c>
      <c r="P36" s="641">
        <v>0</v>
      </c>
      <c r="Q36" s="641">
        <v>0</v>
      </c>
      <c r="R36" s="641">
        <v>0</v>
      </c>
      <c r="S36" s="642">
        <f>SUM(G36:R36)/4</f>
        <v>0.25</v>
      </c>
    </row>
    <row r="37" spans="1:19" ht="16.5" thickBot="1" x14ac:dyDescent="0.3">
      <c r="A37" s="846"/>
      <c r="B37" s="695"/>
      <c r="C37" s="569" t="s">
        <v>420</v>
      </c>
      <c r="D37" s="574">
        <v>4064.85</v>
      </c>
      <c r="E37" s="840"/>
      <c r="F37" s="584" t="s">
        <v>421</v>
      </c>
      <c r="G37" s="562">
        <v>0</v>
      </c>
      <c r="H37" s="573">
        <v>0</v>
      </c>
      <c r="I37" s="573">
        <v>0</v>
      </c>
      <c r="J37" s="573">
        <v>0</v>
      </c>
      <c r="K37" s="573">
        <v>0</v>
      </c>
      <c r="L37" s="573">
        <v>0</v>
      </c>
      <c r="M37" s="573">
        <v>0</v>
      </c>
      <c r="N37" s="573">
        <v>0</v>
      </c>
      <c r="O37" s="573">
        <v>0</v>
      </c>
      <c r="P37" s="573">
        <v>0</v>
      </c>
      <c r="Q37" s="573">
        <v>0</v>
      </c>
      <c r="R37" s="573">
        <v>0</v>
      </c>
      <c r="S37" s="568">
        <f>SUM(G37:R37)</f>
        <v>0</v>
      </c>
    </row>
    <row r="38" spans="1:19" ht="31.15" customHeight="1" thickBot="1" x14ac:dyDescent="0.3">
      <c r="A38" s="845" t="s">
        <v>250</v>
      </c>
      <c r="B38" s="694" t="s">
        <v>225</v>
      </c>
      <c r="C38" s="594" t="s">
        <v>443</v>
      </c>
      <c r="D38" s="602"/>
      <c r="E38" s="839" t="s">
        <v>239</v>
      </c>
      <c r="F38" s="583" t="s">
        <v>419</v>
      </c>
      <c r="G38" s="565">
        <v>1</v>
      </c>
      <c r="H38" s="564">
        <v>0</v>
      </c>
      <c r="I38" s="564">
        <v>0</v>
      </c>
      <c r="J38" s="564">
        <v>0</v>
      </c>
      <c r="K38" s="587">
        <v>0</v>
      </c>
      <c r="L38" s="587">
        <v>0</v>
      </c>
      <c r="M38" s="587">
        <v>0</v>
      </c>
      <c r="N38" s="587">
        <v>0</v>
      </c>
      <c r="O38" s="587">
        <v>0</v>
      </c>
      <c r="P38" s="587">
        <v>0</v>
      </c>
      <c r="Q38" s="587">
        <v>0</v>
      </c>
      <c r="R38" s="587">
        <v>0</v>
      </c>
      <c r="S38" s="598">
        <f>SUM(G38:R38)/4</f>
        <v>0.25</v>
      </c>
    </row>
    <row r="39" spans="1:19" ht="15" customHeight="1" thickBot="1" x14ac:dyDescent="0.3">
      <c r="A39" s="846"/>
      <c r="B39" s="695"/>
      <c r="C39" s="569" t="s">
        <v>420</v>
      </c>
      <c r="D39" s="574">
        <v>3582.72</v>
      </c>
      <c r="E39" s="840"/>
      <c r="F39" s="584" t="s">
        <v>421</v>
      </c>
      <c r="G39" s="562">
        <v>0</v>
      </c>
      <c r="H39" s="573">
        <v>0</v>
      </c>
      <c r="I39" s="573">
        <v>0</v>
      </c>
      <c r="J39" s="573">
        <v>0</v>
      </c>
      <c r="K39" s="573">
        <v>0</v>
      </c>
      <c r="L39" s="573">
        <v>0</v>
      </c>
      <c r="M39" s="573">
        <v>0</v>
      </c>
      <c r="N39" s="573">
        <v>0</v>
      </c>
      <c r="O39" s="573">
        <v>0</v>
      </c>
      <c r="P39" s="573">
        <v>0</v>
      </c>
      <c r="Q39" s="573">
        <v>0</v>
      </c>
      <c r="R39" s="573">
        <v>0</v>
      </c>
      <c r="S39" s="568">
        <f>SUM(G39:R39)</f>
        <v>0</v>
      </c>
    </row>
    <row r="40" spans="1:19" ht="30.6" customHeight="1" thickBot="1" x14ac:dyDescent="0.3">
      <c r="A40" s="845" t="s">
        <v>250</v>
      </c>
      <c r="B40" s="694" t="s">
        <v>225</v>
      </c>
      <c r="C40" s="597" t="s">
        <v>447</v>
      </c>
      <c r="D40" s="599"/>
      <c r="E40" s="839" t="s">
        <v>239</v>
      </c>
      <c r="F40" s="583" t="s">
        <v>419</v>
      </c>
      <c r="G40" s="564">
        <v>0</v>
      </c>
      <c r="H40" s="564">
        <v>0</v>
      </c>
      <c r="I40" s="564">
        <v>0</v>
      </c>
      <c r="J40" s="564">
        <v>0</v>
      </c>
      <c r="K40" s="587">
        <v>0</v>
      </c>
      <c r="L40" s="587">
        <v>0</v>
      </c>
      <c r="M40" s="587">
        <v>0</v>
      </c>
      <c r="N40" s="587">
        <v>0</v>
      </c>
      <c r="O40" s="587">
        <v>0</v>
      </c>
      <c r="P40" s="587">
        <v>0</v>
      </c>
      <c r="Q40" s="587">
        <v>0</v>
      </c>
      <c r="R40" s="587">
        <v>0</v>
      </c>
      <c r="S40" s="598">
        <f>SUM(G40:R40)/4</f>
        <v>0</v>
      </c>
    </row>
    <row r="41" spans="1:19" ht="15" customHeight="1" thickBot="1" x14ac:dyDescent="0.3">
      <c r="A41" s="846"/>
      <c r="B41" s="695"/>
      <c r="C41" s="569" t="s">
        <v>420</v>
      </c>
      <c r="D41" s="600">
        <v>0</v>
      </c>
      <c r="E41" s="840"/>
      <c r="F41" s="584" t="s">
        <v>421</v>
      </c>
      <c r="G41" s="573">
        <v>0</v>
      </c>
      <c r="H41" s="573">
        <v>0</v>
      </c>
      <c r="I41" s="573">
        <v>0</v>
      </c>
      <c r="J41" s="573">
        <v>0</v>
      </c>
      <c r="K41" s="573">
        <v>0</v>
      </c>
      <c r="L41" s="573">
        <v>0</v>
      </c>
      <c r="M41" s="573">
        <v>0</v>
      </c>
      <c r="N41" s="573">
        <v>0</v>
      </c>
      <c r="O41" s="573">
        <v>0</v>
      </c>
      <c r="P41" s="573">
        <v>0</v>
      </c>
      <c r="Q41" s="573">
        <v>0</v>
      </c>
      <c r="R41" s="573">
        <v>0</v>
      </c>
      <c r="S41" s="568">
        <f>SUM(G41:R41)</f>
        <v>0</v>
      </c>
    </row>
    <row r="42" spans="1:19" ht="15" customHeight="1" thickBot="1" x14ac:dyDescent="0.3">
      <c r="A42" s="845" t="s">
        <v>254</v>
      </c>
      <c r="B42" s="694" t="s">
        <v>225</v>
      </c>
      <c r="C42" s="585" t="s">
        <v>448</v>
      </c>
      <c r="D42" s="599"/>
      <c r="E42" s="839" t="s">
        <v>239</v>
      </c>
      <c r="F42" s="583" t="s">
        <v>419</v>
      </c>
      <c r="G42" s="565">
        <v>1</v>
      </c>
      <c r="H42" s="565">
        <v>1</v>
      </c>
      <c r="I42" s="565">
        <v>1</v>
      </c>
      <c r="J42" s="565">
        <v>1</v>
      </c>
      <c r="K42" s="587">
        <v>0</v>
      </c>
      <c r="L42" s="587">
        <v>0</v>
      </c>
      <c r="M42" s="587">
        <v>0</v>
      </c>
      <c r="N42" s="587">
        <v>0</v>
      </c>
      <c r="O42" s="587">
        <v>0</v>
      </c>
      <c r="P42" s="587">
        <v>0</v>
      </c>
      <c r="Q42" s="587">
        <v>0</v>
      </c>
      <c r="R42" s="587">
        <v>0</v>
      </c>
      <c r="S42" s="567">
        <f>SUM(G42:R42)/4</f>
        <v>1</v>
      </c>
    </row>
    <row r="43" spans="1:19" ht="15" customHeight="1" thickBot="1" x14ac:dyDescent="0.3">
      <c r="A43" s="846"/>
      <c r="B43" s="695"/>
      <c r="C43" s="569" t="s">
        <v>420</v>
      </c>
      <c r="D43" s="574">
        <v>42000</v>
      </c>
      <c r="E43" s="840"/>
      <c r="F43" s="584" t="s">
        <v>421</v>
      </c>
      <c r="G43" s="562">
        <v>0</v>
      </c>
      <c r="H43" s="562">
        <v>0</v>
      </c>
      <c r="I43" s="562">
        <v>0</v>
      </c>
      <c r="J43" s="562">
        <v>0</v>
      </c>
      <c r="K43" s="573">
        <v>0</v>
      </c>
      <c r="L43" s="573">
        <v>0</v>
      </c>
      <c r="M43" s="573">
        <v>0</v>
      </c>
      <c r="N43" s="573">
        <v>0</v>
      </c>
      <c r="O43" s="573">
        <v>0</v>
      </c>
      <c r="P43" s="573">
        <v>0</v>
      </c>
      <c r="Q43" s="573">
        <v>0</v>
      </c>
      <c r="R43" s="573">
        <v>0</v>
      </c>
      <c r="S43" s="568">
        <f>SUM(G43:R43)</f>
        <v>0</v>
      </c>
    </row>
    <row r="44" spans="1:19" ht="45.75" thickBot="1" x14ac:dyDescent="0.3">
      <c r="A44" s="845" t="s">
        <v>34</v>
      </c>
      <c r="B44" s="694" t="s">
        <v>225</v>
      </c>
      <c r="C44" s="610" t="s">
        <v>450</v>
      </c>
      <c r="D44" s="574"/>
      <c r="E44" s="839" t="s">
        <v>239</v>
      </c>
      <c r="F44" s="583" t="s">
        <v>419</v>
      </c>
      <c r="G44" s="564">
        <v>0.5</v>
      </c>
      <c r="H44" s="564">
        <v>0.5</v>
      </c>
      <c r="I44" s="564">
        <v>0.4</v>
      </c>
      <c r="J44" s="564">
        <v>0</v>
      </c>
      <c r="K44" s="587">
        <v>0</v>
      </c>
      <c r="L44" s="587">
        <v>0</v>
      </c>
      <c r="M44" s="587">
        <v>0</v>
      </c>
      <c r="N44" s="587">
        <v>0</v>
      </c>
      <c r="O44" s="587">
        <v>0</v>
      </c>
      <c r="P44" s="587">
        <v>0</v>
      </c>
      <c r="Q44" s="587">
        <v>0</v>
      </c>
      <c r="R44" s="587">
        <v>0</v>
      </c>
      <c r="S44" s="598">
        <f>SUM(G44:R44)/4</f>
        <v>0.35</v>
      </c>
    </row>
    <row r="45" spans="1:19" ht="15" customHeight="1" thickBot="1" x14ac:dyDescent="0.3">
      <c r="A45" s="846"/>
      <c r="B45" s="695"/>
      <c r="C45" s="569" t="s">
        <v>420</v>
      </c>
      <c r="D45" s="574">
        <v>5964594.4000000004</v>
      </c>
      <c r="E45" s="840"/>
      <c r="F45" s="584" t="s">
        <v>421</v>
      </c>
      <c r="G45" s="562">
        <v>0</v>
      </c>
      <c r="H45" s="562">
        <v>0</v>
      </c>
      <c r="I45" s="562">
        <v>0</v>
      </c>
      <c r="J45" s="562">
        <v>0</v>
      </c>
      <c r="K45" s="573">
        <v>0</v>
      </c>
      <c r="L45" s="573">
        <v>0</v>
      </c>
      <c r="M45" s="573">
        <v>0</v>
      </c>
      <c r="N45" s="573">
        <v>0</v>
      </c>
      <c r="O45" s="573">
        <v>0</v>
      </c>
      <c r="P45" s="573">
        <v>0</v>
      </c>
      <c r="Q45" s="573">
        <v>0</v>
      </c>
      <c r="R45" s="573">
        <v>0</v>
      </c>
      <c r="S45" s="568">
        <f>SUM(G45:R45)</f>
        <v>0</v>
      </c>
    </row>
    <row r="46" spans="1:19" ht="45.75" thickBot="1" x14ac:dyDescent="0.3">
      <c r="A46" s="835" t="s">
        <v>445</v>
      </c>
      <c r="B46" s="694" t="s">
        <v>225</v>
      </c>
      <c r="C46" s="597" t="s">
        <v>446</v>
      </c>
      <c r="D46" s="433" t="s">
        <v>394</v>
      </c>
      <c r="E46" s="839" t="s">
        <v>57</v>
      </c>
      <c r="F46" s="583" t="s">
        <v>419</v>
      </c>
      <c r="G46" s="564">
        <v>0</v>
      </c>
      <c r="H46" s="564">
        <v>0</v>
      </c>
      <c r="I46" s="564">
        <v>0</v>
      </c>
      <c r="J46" s="564">
        <v>0</v>
      </c>
      <c r="K46" s="564">
        <v>0</v>
      </c>
      <c r="L46" s="587">
        <v>0</v>
      </c>
      <c r="M46" s="587">
        <v>0</v>
      </c>
      <c r="N46" s="587">
        <v>0</v>
      </c>
      <c r="O46" s="587">
        <v>0</v>
      </c>
      <c r="P46" s="587">
        <v>0</v>
      </c>
      <c r="Q46" s="587">
        <v>0</v>
      </c>
      <c r="R46" s="587">
        <v>0</v>
      </c>
      <c r="S46" s="598">
        <f>SUM(G46:R46)/4</f>
        <v>0</v>
      </c>
    </row>
    <row r="47" spans="1:19" ht="15" customHeight="1" thickBot="1" x14ac:dyDescent="0.3">
      <c r="A47" s="836"/>
      <c r="B47" s="695"/>
      <c r="C47" s="576" t="s">
        <v>420</v>
      </c>
      <c r="D47" s="600">
        <v>0</v>
      </c>
      <c r="E47" s="840"/>
      <c r="F47" s="584" t="s">
        <v>421</v>
      </c>
      <c r="G47" s="573">
        <v>0</v>
      </c>
      <c r="H47" s="573">
        <v>0</v>
      </c>
      <c r="I47" s="573">
        <v>0</v>
      </c>
      <c r="J47" s="573">
        <v>0</v>
      </c>
      <c r="K47" s="573">
        <v>0</v>
      </c>
      <c r="L47" s="573">
        <v>0</v>
      </c>
      <c r="M47" s="573">
        <v>0</v>
      </c>
      <c r="N47" s="573">
        <v>0</v>
      </c>
      <c r="O47" s="573">
        <v>0</v>
      </c>
      <c r="P47" s="573">
        <v>0</v>
      </c>
      <c r="Q47" s="573">
        <v>0</v>
      </c>
      <c r="R47" s="573">
        <v>0</v>
      </c>
      <c r="S47" s="568">
        <f>SUM(G47:R47)</f>
        <v>0</v>
      </c>
    </row>
    <row r="48" spans="1:19" ht="45.75" thickBot="1" x14ac:dyDescent="0.3">
      <c r="A48" s="835" t="s">
        <v>445</v>
      </c>
      <c r="B48" s="694" t="s">
        <v>225</v>
      </c>
      <c r="C48" s="550" t="s">
        <v>444</v>
      </c>
      <c r="D48" s="601"/>
      <c r="E48" s="835" t="s">
        <v>239</v>
      </c>
      <c r="F48" s="583" t="s">
        <v>419</v>
      </c>
      <c r="G48" s="565">
        <v>1</v>
      </c>
      <c r="H48" s="564">
        <v>0</v>
      </c>
      <c r="I48" s="564">
        <v>0</v>
      </c>
      <c r="J48" s="564">
        <v>0</v>
      </c>
      <c r="K48" s="587">
        <v>0</v>
      </c>
      <c r="L48" s="587">
        <v>0</v>
      </c>
      <c r="M48" s="587">
        <v>0</v>
      </c>
      <c r="N48" s="587">
        <v>0</v>
      </c>
      <c r="O48" s="587">
        <v>0</v>
      </c>
      <c r="P48" s="587">
        <v>0</v>
      </c>
      <c r="Q48" s="587">
        <v>0</v>
      </c>
      <c r="R48" s="587">
        <v>0</v>
      </c>
      <c r="S48" s="598">
        <f>SUM(G48:R48)/4</f>
        <v>0.25</v>
      </c>
    </row>
    <row r="49" spans="1:19" ht="16.5" thickBot="1" x14ac:dyDescent="0.3">
      <c r="A49" s="836"/>
      <c r="B49" s="695"/>
      <c r="C49" s="569" t="s">
        <v>420</v>
      </c>
      <c r="D49" s="609">
        <v>639989.6</v>
      </c>
      <c r="E49" s="836"/>
      <c r="F49" s="584" t="s">
        <v>421</v>
      </c>
      <c r="G49" s="562">
        <v>0</v>
      </c>
      <c r="H49" s="573">
        <v>0</v>
      </c>
      <c r="I49" s="573">
        <v>0</v>
      </c>
      <c r="J49" s="573">
        <v>0</v>
      </c>
      <c r="K49" s="573">
        <v>0</v>
      </c>
      <c r="L49" s="573">
        <v>0</v>
      </c>
      <c r="M49" s="573">
        <v>0</v>
      </c>
      <c r="N49" s="573">
        <v>0</v>
      </c>
      <c r="O49" s="573">
        <v>0</v>
      </c>
      <c r="P49" s="573">
        <v>0</v>
      </c>
      <c r="Q49" s="573">
        <v>0</v>
      </c>
      <c r="R49" s="573">
        <v>0</v>
      </c>
      <c r="S49" s="568">
        <f>SUM(G49:R49)</f>
        <v>0</v>
      </c>
    </row>
    <row r="50" spans="1:19" ht="16.5" thickBot="1" x14ac:dyDescent="0.3">
      <c r="A50" s="849" t="s">
        <v>461</v>
      </c>
      <c r="B50" s="694" t="s">
        <v>225</v>
      </c>
      <c r="C50" s="432" t="s">
        <v>459</v>
      </c>
      <c r="D50" s="578" t="s">
        <v>343</v>
      </c>
      <c r="E50" s="839" t="s">
        <v>239</v>
      </c>
      <c r="F50" s="583" t="s">
        <v>419</v>
      </c>
      <c r="G50" s="564">
        <v>0</v>
      </c>
      <c r="H50" s="564">
        <v>0</v>
      </c>
      <c r="I50" s="564">
        <v>0</v>
      </c>
      <c r="J50" s="564">
        <v>0</v>
      </c>
      <c r="K50" s="587">
        <v>0</v>
      </c>
      <c r="L50" s="587">
        <v>0</v>
      </c>
      <c r="M50" s="587">
        <v>0</v>
      </c>
      <c r="N50" s="587">
        <v>0</v>
      </c>
      <c r="O50" s="587">
        <v>0</v>
      </c>
      <c r="P50" s="587">
        <v>0</v>
      </c>
      <c r="Q50" s="587">
        <v>0</v>
      </c>
      <c r="R50" s="587">
        <v>0</v>
      </c>
      <c r="S50" s="598">
        <f>SUM(G50:R50)/4</f>
        <v>0</v>
      </c>
    </row>
    <row r="51" spans="1:19" ht="16.5" thickBot="1" x14ac:dyDescent="0.3">
      <c r="A51" s="850"/>
      <c r="B51" s="695"/>
      <c r="C51" s="569" t="s">
        <v>420</v>
      </c>
      <c r="D51" s="600">
        <v>0</v>
      </c>
      <c r="E51" s="840"/>
      <c r="F51" s="584" t="s">
        <v>421</v>
      </c>
      <c r="G51" s="573">
        <v>0</v>
      </c>
      <c r="H51" s="573">
        <v>0</v>
      </c>
      <c r="I51" s="573">
        <v>0</v>
      </c>
      <c r="J51" s="573">
        <v>0</v>
      </c>
      <c r="K51" s="573">
        <v>0</v>
      </c>
      <c r="L51" s="573">
        <v>0</v>
      </c>
      <c r="M51" s="573">
        <v>0</v>
      </c>
      <c r="N51" s="573">
        <v>0</v>
      </c>
      <c r="O51" s="573">
        <v>0</v>
      </c>
      <c r="P51" s="573">
        <v>0</v>
      </c>
      <c r="Q51" s="573">
        <v>0</v>
      </c>
      <c r="R51" s="573">
        <v>0</v>
      </c>
      <c r="S51" s="568">
        <f>SUM(G51:R51)</f>
        <v>0</v>
      </c>
    </row>
    <row r="52" spans="1:19" ht="45.75" thickBot="1" x14ac:dyDescent="0.3">
      <c r="A52" s="849" t="s">
        <v>461</v>
      </c>
      <c r="B52" s="694" t="s">
        <v>225</v>
      </c>
      <c r="C52" s="591" t="s">
        <v>437</v>
      </c>
      <c r="D52" s="602"/>
      <c r="E52" s="839" t="s">
        <v>239</v>
      </c>
      <c r="F52" s="583" t="s">
        <v>419</v>
      </c>
      <c r="G52" s="564">
        <v>0</v>
      </c>
      <c r="H52" s="564">
        <v>0</v>
      </c>
      <c r="I52" s="564">
        <v>0</v>
      </c>
      <c r="J52" s="565">
        <v>1</v>
      </c>
      <c r="K52" s="587">
        <v>0</v>
      </c>
      <c r="L52" s="587">
        <v>0</v>
      </c>
      <c r="M52" s="587">
        <v>0</v>
      </c>
      <c r="N52" s="587">
        <v>0</v>
      </c>
      <c r="O52" s="587">
        <v>0</v>
      </c>
      <c r="P52" s="587">
        <v>0</v>
      </c>
      <c r="Q52" s="587">
        <v>0</v>
      </c>
      <c r="R52" s="587">
        <v>0</v>
      </c>
      <c r="S52" s="598">
        <f>SUM(G52:R52)/4</f>
        <v>0.25</v>
      </c>
    </row>
    <row r="53" spans="1:19" ht="16.5" thickBot="1" x14ac:dyDescent="0.3">
      <c r="A53" s="850"/>
      <c r="B53" s="695"/>
      <c r="C53" s="569" t="s">
        <v>420</v>
      </c>
      <c r="D53" s="599">
        <v>0</v>
      </c>
      <c r="E53" s="840"/>
      <c r="F53" s="584" t="s">
        <v>421</v>
      </c>
      <c r="G53" s="573">
        <v>0</v>
      </c>
      <c r="H53" s="573">
        <v>0</v>
      </c>
      <c r="I53" s="573">
        <v>0</v>
      </c>
      <c r="J53" s="562">
        <v>0</v>
      </c>
      <c r="K53" s="573">
        <v>0</v>
      </c>
      <c r="L53" s="573">
        <v>0</v>
      </c>
      <c r="M53" s="573">
        <v>0</v>
      </c>
      <c r="N53" s="573">
        <v>0</v>
      </c>
      <c r="O53" s="573">
        <v>0</v>
      </c>
      <c r="P53" s="573">
        <v>0</v>
      </c>
      <c r="Q53" s="573">
        <v>0</v>
      </c>
      <c r="R53" s="573">
        <v>0</v>
      </c>
      <c r="S53" s="568">
        <f>SUM(G53:R53)</f>
        <v>0</v>
      </c>
    </row>
    <row r="54" spans="1:19" ht="30.6" customHeight="1" thickBot="1" x14ac:dyDescent="0.3">
      <c r="A54" s="849" t="s">
        <v>461</v>
      </c>
      <c r="B54" s="694" t="s">
        <v>225</v>
      </c>
      <c r="C54" s="616" t="s">
        <v>462</v>
      </c>
      <c r="D54" s="599"/>
      <c r="E54" s="839" t="s">
        <v>239</v>
      </c>
      <c r="F54" s="583" t="s">
        <v>419</v>
      </c>
      <c r="G54" s="564">
        <v>0</v>
      </c>
      <c r="H54" s="564">
        <v>0</v>
      </c>
      <c r="I54" s="564">
        <v>0</v>
      </c>
      <c r="J54" s="564">
        <v>0</v>
      </c>
      <c r="K54" s="587">
        <v>0</v>
      </c>
      <c r="L54" s="587">
        <v>0</v>
      </c>
      <c r="M54" s="587">
        <v>0</v>
      </c>
      <c r="N54" s="587">
        <v>0</v>
      </c>
      <c r="O54" s="587">
        <v>0</v>
      </c>
      <c r="P54" s="587">
        <v>0</v>
      </c>
      <c r="Q54" s="587">
        <v>0</v>
      </c>
      <c r="R54" s="587">
        <v>0</v>
      </c>
      <c r="S54" s="598">
        <f>SUM(G54:R54)/4</f>
        <v>0</v>
      </c>
    </row>
    <row r="55" spans="1:19" ht="16.5" thickBot="1" x14ac:dyDescent="0.3">
      <c r="A55" s="850"/>
      <c r="B55" s="695"/>
      <c r="C55" s="569" t="s">
        <v>420</v>
      </c>
      <c r="D55" s="599">
        <v>0</v>
      </c>
      <c r="E55" s="840"/>
      <c r="F55" s="584" t="s">
        <v>421</v>
      </c>
      <c r="G55" s="573">
        <v>0</v>
      </c>
      <c r="H55" s="573">
        <v>0</v>
      </c>
      <c r="I55" s="573">
        <v>0</v>
      </c>
      <c r="J55" s="573">
        <v>0</v>
      </c>
      <c r="K55" s="573">
        <v>0</v>
      </c>
      <c r="L55" s="573">
        <v>0</v>
      </c>
      <c r="M55" s="573">
        <v>0</v>
      </c>
      <c r="N55" s="573">
        <v>0</v>
      </c>
      <c r="O55" s="573">
        <v>0</v>
      </c>
      <c r="P55" s="573">
        <v>0</v>
      </c>
      <c r="Q55" s="573">
        <v>0</v>
      </c>
      <c r="R55" s="573">
        <v>0</v>
      </c>
      <c r="S55" s="568">
        <f>SUM(G55:R55)</f>
        <v>0</v>
      </c>
    </row>
    <row r="56" spans="1:19" x14ac:dyDescent="0.25">
      <c r="A56" s="819" t="s">
        <v>397</v>
      </c>
      <c r="B56" s="820"/>
      <c r="C56" s="821"/>
      <c r="D56" s="825">
        <f>SUM(D55,D53,D51,D49,D47,D45,D43,D39,D41,D37)</f>
        <v>6654231.5699999994</v>
      </c>
      <c r="E56" s="827" t="s">
        <v>398</v>
      </c>
      <c r="F56" s="828"/>
      <c r="G56" s="828"/>
      <c r="H56" s="828"/>
      <c r="I56" s="828"/>
      <c r="J56" s="828"/>
      <c r="K56" s="828"/>
      <c r="L56" s="828"/>
      <c r="M56" s="828"/>
      <c r="N56" s="828"/>
      <c r="O56" s="828"/>
      <c r="P56" s="828"/>
      <c r="Q56" s="828"/>
      <c r="R56" s="829"/>
      <c r="S56" s="817">
        <f>SUM(S55,S53,S51,S49,S47,S45,S43,S41,S39,S37)</f>
        <v>0</v>
      </c>
    </row>
    <row r="57" spans="1:19" ht="15.75" thickBot="1" x14ac:dyDescent="0.3">
      <c r="A57" s="822"/>
      <c r="B57" s="823"/>
      <c r="C57" s="824"/>
      <c r="D57" s="826"/>
      <c r="E57" s="830"/>
      <c r="F57" s="831"/>
      <c r="G57" s="831"/>
      <c r="H57" s="831"/>
      <c r="I57" s="831"/>
      <c r="J57" s="831"/>
      <c r="K57" s="831"/>
      <c r="L57" s="831"/>
      <c r="M57" s="831"/>
      <c r="N57" s="831"/>
      <c r="O57" s="831"/>
      <c r="P57" s="831"/>
      <c r="Q57" s="831"/>
      <c r="R57" s="832"/>
      <c r="S57" s="818"/>
    </row>
    <row r="58" spans="1:19" s="551" customFormat="1" ht="32.25" thickBot="1" x14ac:dyDescent="0.35">
      <c r="A58" s="552" t="s">
        <v>23</v>
      </c>
      <c r="B58" s="553" t="s">
        <v>416</v>
      </c>
      <c r="C58" s="559" t="s">
        <v>56</v>
      </c>
      <c r="D58" s="554" t="s">
        <v>285</v>
      </c>
      <c r="E58" s="554" t="s">
        <v>238</v>
      </c>
      <c r="F58" s="554" t="s">
        <v>423</v>
      </c>
      <c r="G58" s="555" t="s">
        <v>2</v>
      </c>
      <c r="H58" s="555" t="s">
        <v>3</v>
      </c>
      <c r="I58" s="555" t="s">
        <v>4</v>
      </c>
      <c r="J58" s="555" t="s">
        <v>5</v>
      </c>
      <c r="K58" s="555" t="s">
        <v>6</v>
      </c>
      <c r="L58" s="555" t="s">
        <v>7</v>
      </c>
      <c r="M58" s="555" t="s">
        <v>8</v>
      </c>
      <c r="N58" s="555" t="s">
        <v>9</v>
      </c>
      <c r="O58" s="555" t="s">
        <v>10</v>
      </c>
      <c r="P58" s="555" t="s">
        <v>11</v>
      </c>
      <c r="Q58" s="555" t="s">
        <v>12</v>
      </c>
      <c r="R58" s="555" t="s">
        <v>13</v>
      </c>
      <c r="S58" s="555" t="s">
        <v>422</v>
      </c>
    </row>
    <row r="59" spans="1:19" ht="36.6" customHeight="1" thickBot="1" x14ac:dyDescent="0.3">
      <c r="A59" s="845" t="s">
        <v>34</v>
      </c>
      <c r="B59" s="847" t="s">
        <v>456</v>
      </c>
      <c r="C59" s="617" t="s">
        <v>463</v>
      </c>
      <c r="D59" s="599"/>
      <c r="E59" s="839" t="s">
        <v>240</v>
      </c>
      <c r="F59" s="583" t="s">
        <v>419</v>
      </c>
      <c r="G59" s="564">
        <v>0</v>
      </c>
      <c r="H59" s="564">
        <v>0</v>
      </c>
      <c r="I59" s="564">
        <v>0</v>
      </c>
      <c r="J59" s="564">
        <v>0</v>
      </c>
      <c r="K59" s="587">
        <v>0</v>
      </c>
      <c r="L59" s="587">
        <v>0</v>
      </c>
      <c r="M59" s="587">
        <v>0</v>
      </c>
      <c r="N59" s="587">
        <v>0</v>
      </c>
      <c r="O59" s="587">
        <v>0</v>
      </c>
      <c r="P59" s="587">
        <v>0</v>
      </c>
      <c r="Q59" s="587">
        <v>0</v>
      </c>
      <c r="R59" s="587">
        <v>0</v>
      </c>
      <c r="S59" s="598">
        <f>SUM(G59:R59)/4</f>
        <v>0</v>
      </c>
    </row>
    <row r="60" spans="1:19" ht="16.5" thickBot="1" x14ac:dyDescent="0.3">
      <c r="A60" s="846"/>
      <c r="B60" s="695"/>
      <c r="C60" s="596"/>
      <c r="D60" s="599">
        <v>0</v>
      </c>
      <c r="E60" s="840"/>
      <c r="F60" s="584" t="s">
        <v>421</v>
      </c>
      <c r="G60" s="573">
        <v>0</v>
      </c>
      <c r="H60" s="573">
        <v>0</v>
      </c>
      <c r="I60" s="573">
        <v>0</v>
      </c>
      <c r="J60" s="573">
        <v>0</v>
      </c>
      <c r="K60" s="573">
        <v>0</v>
      </c>
      <c r="L60" s="573">
        <v>0</v>
      </c>
      <c r="M60" s="573">
        <v>0</v>
      </c>
      <c r="N60" s="573">
        <v>0</v>
      </c>
      <c r="O60" s="573">
        <v>0</v>
      </c>
      <c r="P60" s="573">
        <v>0</v>
      </c>
      <c r="Q60" s="573">
        <v>0</v>
      </c>
      <c r="R60" s="573">
        <v>0</v>
      </c>
      <c r="S60" s="568">
        <f>SUM(G60:R60)</f>
        <v>0</v>
      </c>
    </row>
    <row r="61" spans="1:19" ht="45.75" thickBot="1" x14ac:dyDescent="0.3">
      <c r="A61" s="854" t="s">
        <v>248</v>
      </c>
      <c r="B61" s="847" t="s">
        <v>456</v>
      </c>
      <c r="C61" s="614" t="s">
        <v>460</v>
      </c>
      <c r="D61" s="586"/>
      <c r="E61" s="839" t="s">
        <v>239</v>
      </c>
      <c r="F61" s="583" t="s">
        <v>419</v>
      </c>
      <c r="G61" s="565">
        <v>1</v>
      </c>
      <c r="H61" s="565">
        <v>1</v>
      </c>
      <c r="I61" s="565">
        <v>1</v>
      </c>
      <c r="J61" s="565">
        <v>1</v>
      </c>
      <c r="K61" s="587">
        <v>0</v>
      </c>
      <c r="L61" s="587">
        <v>0</v>
      </c>
      <c r="M61" s="587">
        <v>0</v>
      </c>
      <c r="N61" s="587">
        <v>0</v>
      </c>
      <c r="O61" s="587">
        <v>0</v>
      </c>
      <c r="P61" s="587">
        <v>0</v>
      </c>
      <c r="Q61" s="587">
        <v>0</v>
      </c>
      <c r="R61" s="587">
        <v>0</v>
      </c>
      <c r="S61" s="567">
        <f>SUM(G61:R61)/4</f>
        <v>1</v>
      </c>
    </row>
    <row r="62" spans="1:19" ht="16.5" thickBot="1" x14ac:dyDescent="0.3">
      <c r="A62" s="855"/>
      <c r="B62" s="695"/>
      <c r="C62" s="569" t="s">
        <v>420</v>
      </c>
      <c r="D62" s="599">
        <v>0</v>
      </c>
      <c r="E62" s="840"/>
      <c r="F62" s="584" t="s">
        <v>421</v>
      </c>
      <c r="G62" s="562">
        <v>0</v>
      </c>
      <c r="H62" s="562">
        <v>0</v>
      </c>
      <c r="I62" s="562">
        <v>0</v>
      </c>
      <c r="J62" s="562">
        <v>0</v>
      </c>
      <c r="K62" s="573">
        <v>0</v>
      </c>
      <c r="L62" s="573">
        <v>0</v>
      </c>
      <c r="M62" s="573">
        <v>0</v>
      </c>
      <c r="N62" s="573">
        <v>0</v>
      </c>
      <c r="O62" s="573">
        <v>0</v>
      </c>
      <c r="P62" s="573">
        <v>0</v>
      </c>
      <c r="Q62" s="573">
        <v>0</v>
      </c>
      <c r="R62" s="573">
        <v>0</v>
      </c>
      <c r="S62" s="568">
        <f>SUM(G62:R62)</f>
        <v>0</v>
      </c>
    </row>
    <row r="63" spans="1:19" ht="16.5" thickBot="1" x14ac:dyDescent="0.3">
      <c r="A63" s="835" t="s">
        <v>407</v>
      </c>
      <c r="B63" s="847" t="s">
        <v>456</v>
      </c>
      <c r="C63" s="596" t="s">
        <v>464</v>
      </c>
      <c r="D63" s="193"/>
      <c r="E63" s="839" t="s">
        <v>239</v>
      </c>
      <c r="F63" s="583" t="s">
        <v>419</v>
      </c>
      <c r="G63" s="564">
        <v>0</v>
      </c>
      <c r="H63" s="564">
        <v>0</v>
      </c>
      <c r="I63" s="564">
        <v>0</v>
      </c>
      <c r="J63" s="564">
        <v>0</v>
      </c>
      <c r="K63" s="587">
        <v>0</v>
      </c>
      <c r="L63" s="587">
        <v>0</v>
      </c>
      <c r="M63" s="587">
        <v>0</v>
      </c>
      <c r="N63" s="587">
        <v>0</v>
      </c>
      <c r="O63" s="587">
        <v>0</v>
      </c>
      <c r="P63" s="587">
        <v>0</v>
      </c>
      <c r="Q63" s="587">
        <v>0</v>
      </c>
      <c r="R63" s="587">
        <v>0</v>
      </c>
      <c r="S63" s="598">
        <f>SUM(G63:R63)/4</f>
        <v>0</v>
      </c>
    </row>
    <row r="64" spans="1:19" ht="16.5" thickBot="1" x14ac:dyDescent="0.3">
      <c r="A64" s="848"/>
      <c r="B64" s="695"/>
      <c r="C64" s="569" t="s">
        <v>420</v>
      </c>
      <c r="D64" s="599">
        <v>0</v>
      </c>
      <c r="E64" s="840"/>
      <c r="F64" s="584" t="s">
        <v>421</v>
      </c>
      <c r="G64" s="573">
        <v>0</v>
      </c>
      <c r="H64" s="573">
        <v>0</v>
      </c>
      <c r="I64" s="573">
        <v>0</v>
      </c>
      <c r="J64" s="573">
        <v>0</v>
      </c>
      <c r="K64" s="573">
        <v>0</v>
      </c>
      <c r="L64" s="573">
        <v>0</v>
      </c>
      <c r="M64" s="573">
        <v>0</v>
      </c>
      <c r="N64" s="573">
        <v>0</v>
      </c>
      <c r="O64" s="573">
        <v>0</v>
      </c>
      <c r="P64" s="573">
        <v>0</v>
      </c>
      <c r="Q64" s="573">
        <v>0</v>
      </c>
      <c r="R64" s="573">
        <v>0</v>
      </c>
      <c r="S64" s="568">
        <f>SUM(G64:R64)</f>
        <v>0</v>
      </c>
    </row>
    <row r="65" spans="1:19" ht="75.75" thickBot="1" x14ac:dyDescent="0.3">
      <c r="A65" s="835" t="s">
        <v>34</v>
      </c>
      <c r="B65" s="847" t="s">
        <v>456</v>
      </c>
      <c r="C65" s="618" t="s">
        <v>465</v>
      </c>
      <c r="D65" s="578" t="s">
        <v>342</v>
      </c>
      <c r="E65" s="839" t="s">
        <v>239</v>
      </c>
      <c r="F65" s="583" t="s">
        <v>419</v>
      </c>
      <c r="G65" s="564">
        <v>0</v>
      </c>
      <c r="H65" s="564">
        <v>0</v>
      </c>
      <c r="I65" s="564">
        <v>0</v>
      </c>
      <c r="J65" s="564">
        <v>0</v>
      </c>
      <c r="K65" s="587">
        <v>0</v>
      </c>
      <c r="L65" s="587">
        <v>0</v>
      </c>
      <c r="M65" s="587">
        <v>0</v>
      </c>
      <c r="N65" s="587">
        <v>0</v>
      </c>
      <c r="O65" s="587">
        <v>0</v>
      </c>
      <c r="P65" s="587">
        <v>0</v>
      </c>
      <c r="Q65" s="587">
        <v>0</v>
      </c>
      <c r="R65" s="587">
        <v>0</v>
      </c>
      <c r="S65" s="598">
        <f>SUM(G65:R65)/4</f>
        <v>0</v>
      </c>
    </row>
    <row r="66" spans="1:19" ht="16.5" thickBot="1" x14ac:dyDescent="0.3">
      <c r="A66" s="836"/>
      <c r="B66" s="695"/>
      <c r="C66" s="569" t="s">
        <v>420</v>
      </c>
      <c r="D66" s="599">
        <v>0</v>
      </c>
      <c r="E66" s="840"/>
      <c r="F66" s="584" t="s">
        <v>421</v>
      </c>
      <c r="G66" s="573">
        <v>0</v>
      </c>
      <c r="H66" s="573">
        <v>0</v>
      </c>
      <c r="I66" s="573">
        <v>0</v>
      </c>
      <c r="J66" s="573">
        <v>0</v>
      </c>
      <c r="K66" s="573">
        <v>0</v>
      </c>
      <c r="L66" s="573">
        <v>0</v>
      </c>
      <c r="M66" s="573">
        <v>0</v>
      </c>
      <c r="N66" s="573">
        <v>0</v>
      </c>
      <c r="O66" s="573">
        <v>0</v>
      </c>
      <c r="P66" s="573">
        <v>0</v>
      </c>
      <c r="Q66" s="573">
        <v>0</v>
      </c>
      <c r="R66" s="573">
        <v>0</v>
      </c>
      <c r="S66" s="568">
        <f>SUM(G66:R66)</f>
        <v>0</v>
      </c>
    </row>
    <row r="67" spans="1:19" ht="30.75" thickBot="1" x14ac:dyDescent="0.3">
      <c r="A67" s="835" t="s">
        <v>34</v>
      </c>
      <c r="B67" s="847" t="s">
        <v>456</v>
      </c>
      <c r="C67" s="597" t="s">
        <v>466</v>
      </c>
      <c r="D67" s="193"/>
      <c r="E67" s="839" t="s">
        <v>239</v>
      </c>
      <c r="F67" s="583" t="s">
        <v>419</v>
      </c>
      <c r="G67" s="564">
        <v>0</v>
      </c>
      <c r="H67" s="564">
        <v>0</v>
      </c>
      <c r="I67" s="564">
        <v>0</v>
      </c>
      <c r="J67" s="564">
        <v>0</v>
      </c>
      <c r="K67" s="587">
        <v>0</v>
      </c>
      <c r="L67" s="587">
        <v>0</v>
      </c>
      <c r="M67" s="587">
        <v>0</v>
      </c>
      <c r="N67" s="587">
        <v>0</v>
      </c>
      <c r="O67" s="587">
        <v>0</v>
      </c>
      <c r="P67" s="587">
        <v>0</v>
      </c>
      <c r="Q67" s="587">
        <v>0</v>
      </c>
      <c r="R67" s="587">
        <v>0</v>
      </c>
      <c r="S67" s="598">
        <f t="shared" ref="S67" si="0">SUM(G67:R67)/4</f>
        <v>0</v>
      </c>
    </row>
    <row r="68" spans="1:19" ht="16.5" thickBot="1" x14ac:dyDescent="0.3">
      <c r="A68" s="836"/>
      <c r="B68" s="695"/>
      <c r="C68" s="569" t="s">
        <v>420</v>
      </c>
      <c r="D68" s="599">
        <v>0</v>
      </c>
      <c r="E68" s="840"/>
      <c r="F68" s="584" t="s">
        <v>421</v>
      </c>
      <c r="G68" s="573">
        <v>0</v>
      </c>
      <c r="H68" s="573">
        <v>0</v>
      </c>
      <c r="I68" s="573">
        <v>0</v>
      </c>
      <c r="J68" s="573">
        <v>0</v>
      </c>
      <c r="K68" s="573">
        <v>0</v>
      </c>
      <c r="L68" s="573">
        <v>0</v>
      </c>
      <c r="M68" s="573">
        <v>0</v>
      </c>
      <c r="N68" s="573">
        <v>0</v>
      </c>
      <c r="O68" s="573">
        <v>0</v>
      </c>
      <c r="P68" s="573">
        <v>0</v>
      </c>
      <c r="Q68" s="573">
        <v>0</v>
      </c>
      <c r="R68" s="573">
        <v>0</v>
      </c>
      <c r="S68" s="568">
        <f t="shared" ref="S68" si="1">SUM(G68:R68)</f>
        <v>0</v>
      </c>
    </row>
    <row r="69" spans="1:19" ht="30.75" thickBot="1" x14ac:dyDescent="0.3">
      <c r="A69" s="835" t="s">
        <v>34</v>
      </c>
      <c r="B69" s="847" t="s">
        <v>456</v>
      </c>
      <c r="C69" s="618" t="s">
        <v>467</v>
      </c>
      <c r="D69" s="193"/>
      <c r="E69" s="839" t="s">
        <v>239</v>
      </c>
      <c r="F69" s="583" t="s">
        <v>419</v>
      </c>
      <c r="G69" s="564">
        <v>0</v>
      </c>
      <c r="H69" s="564">
        <v>0</v>
      </c>
      <c r="I69" s="564">
        <v>0</v>
      </c>
      <c r="J69" s="564">
        <v>0</v>
      </c>
      <c r="K69" s="587">
        <v>0</v>
      </c>
      <c r="L69" s="587">
        <v>0</v>
      </c>
      <c r="M69" s="587">
        <v>0</v>
      </c>
      <c r="N69" s="587">
        <v>0</v>
      </c>
      <c r="O69" s="587">
        <v>0</v>
      </c>
      <c r="P69" s="587">
        <v>0</v>
      </c>
      <c r="Q69" s="587">
        <v>0</v>
      </c>
      <c r="R69" s="587">
        <v>0</v>
      </c>
      <c r="S69" s="598">
        <f t="shared" ref="S69" si="2">SUM(G69:R69)/4</f>
        <v>0</v>
      </c>
    </row>
    <row r="70" spans="1:19" ht="16.5" thickBot="1" x14ac:dyDescent="0.3">
      <c r="A70" s="836"/>
      <c r="B70" s="695"/>
      <c r="C70" s="569" t="s">
        <v>420</v>
      </c>
      <c r="D70" s="599">
        <v>0</v>
      </c>
      <c r="E70" s="840"/>
      <c r="F70" s="584" t="s">
        <v>421</v>
      </c>
      <c r="G70" s="573">
        <v>0</v>
      </c>
      <c r="H70" s="573">
        <v>0</v>
      </c>
      <c r="I70" s="573">
        <v>0</v>
      </c>
      <c r="J70" s="573">
        <v>0</v>
      </c>
      <c r="K70" s="573">
        <v>0</v>
      </c>
      <c r="L70" s="573">
        <v>0</v>
      </c>
      <c r="M70" s="573">
        <v>0</v>
      </c>
      <c r="N70" s="573">
        <v>0</v>
      </c>
      <c r="O70" s="573">
        <v>0</v>
      </c>
      <c r="P70" s="573">
        <v>0</v>
      </c>
      <c r="Q70" s="573">
        <v>0</v>
      </c>
      <c r="R70" s="573">
        <v>0</v>
      </c>
      <c r="S70" s="568">
        <f t="shared" ref="S70" si="3">SUM(G70:R70)</f>
        <v>0</v>
      </c>
    </row>
    <row r="71" spans="1:19" ht="75.75" thickBot="1" x14ac:dyDescent="0.3">
      <c r="A71" s="835" t="s">
        <v>468</v>
      </c>
      <c r="B71" s="847" t="s">
        <v>456</v>
      </c>
      <c r="C71" s="618" t="s">
        <v>469</v>
      </c>
      <c r="D71" s="193"/>
      <c r="E71" s="839" t="s">
        <v>239</v>
      </c>
      <c r="F71" s="583" t="s">
        <v>419</v>
      </c>
      <c r="G71" s="564">
        <v>0</v>
      </c>
      <c r="H71" s="564">
        <v>0</v>
      </c>
      <c r="I71" s="564">
        <v>0</v>
      </c>
      <c r="J71" s="564">
        <v>0</v>
      </c>
      <c r="K71" s="587">
        <v>0</v>
      </c>
      <c r="L71" s="587">
        <v>0</v>
      </c>
      <c r="M71" s="587">
        <v>0</v>
      </c>
      <c r="N71" s="587">
        <v>0</v>
      </c>
      <c r="O71" s="587">
        <v>0</v>
      </c>
      <c r="P71" s="587">
        <v>0</v>
      </c>
      <c r="Q71" s="587">
        <v>0</v>
      </c>
      <c r="R71" s="587">
        <v>0</v>
      </c>
      <c r="S71" s="598">
        <f t="shared" ref="S71" si="4">SUM(G71:R71)/4</f>
        <v>0</v>
      </c>
    </row>
    <row r="72" spans="1:19" ht="16.5" thickBot="1" x14ac:dyDescent="0.3">
      <c r="A72" s="836"/>
      <c r="B72" s="695"/>
      <c r="C72" s="569" t="s">
        <v>420</v>
      </c>
      <c r="D72" s="599">
        <v>0</v>
      </c>
      <c r="E72" s="840"/>
      <c r="F72" s="584" t="s">
        <v>421</v>
      </c>
      <c r="G72" s="573">
        <v>0</v>
      </c>
      <c r="H72" s="573">
        <v>0</v>
      </c>
      <c r="I72" s="573">
        <v>0</v>
      </c>
      <c r="J72" s="573">
        <v>0</v>
      </c>
      <c r="K72" s="573">
        <v>0</v>
      </c>
      <c r="L72" s="573">
        <v>0</v>
      </c>
      <c r="M72" s="573">
        <v>0</v>
      </c>
      <c r="N72" s="573">
        <v>0</v>
      </c>
      <c r="O72" s="573">
        <v>0</v>
      </c>
      <c r="P72" s="573">
        <v>0</v>
      </c>
      <c r="Q72" s="573">
        <v>0</v>
      </c>
      <c r="R72" s="573">
        <v>0</v>
      </c>
      <c r="S72" s="568">
        <f t="shared" ref="S72" si="5">SUM(G72:R72)</f>
        <v>0</v>
      </c>
    </row>
    <row r="73" spans="1:19" ht="45.75" thickBot="1" x14ac:dyDescent="0.3">
      <c r="A73" s="848" t="s">
        <v>461</v>
      </c>
      <c r="B73" s="847" t="s">
        <v>456</v>
      </c>
      <c r="C73" s="618" t="s">
        <v>470</v>
      </c>
      <c r="D73" s="586"/>
      <c r="E73" s="839" t="s">
        <v>239</v>
      </c>
      <c r="F73" s="583" t="s">
        <v>419</v>
      </c>
      <c r="G73" s="564">
        <v>0</v>
      </c>
      <c r="H73" s="564">
        <v>0</v>
      </c>
      <c r="I73" s="564">
        <v>0</v>
      </c>
      <c r="J73" s="564">
        <v>0</v>
      </c>
      <c r="K73" s="587">
        <v>0</v>
      </c>
      <c r="L73" s="587">
        <v>0</v>
      </c>
      <c r="M73" s="587">
        <v>0</v>
      </c>
      <c r="N73" s="587">
        <v>0</v>
      </c>
      <c r="O73" s="587">
        <v>0</v>
      </c>
      <c r="P73" s="587">
        <v>0</v>
      </c>
      <c r="Q73" s="587">
        <v>0</v>
      </c>
      <c r="R73" s="587">
        <v>0</v>
      </c>
      <c r="S73" s="598">
        <f t="shared" ref="S73" si="6">SUM(G73:R73)/4</f>
        <v>0</v>
      </c>
    </row>
    <row r="74" spans="1:19" ht="16.5" thickBot="1" x14ac:dyDescent="0.3">
      <c r="A74" s="836"/>
      <c r="B74" s="695"/>
      <c r="C74" s="569" t="s">
        <v>420</v>
      </c>
      <c r="D74" s="599">
        <v>0</v>
      </c>
      <c r="E74" s="840"/>
      <c r="F74" s="584" t="s">
        <v>421</v>
      </c>
      <c r="G74" s="573">
        <v>0</v>
      </c>
      <c r="H74" s="573">
        <v>0</v>
      </c>
      <c r="I74" s="573">
        <v>0</v>
      </c>
      <c r="J74" s="573">
        <v>0</v>
      </c>
      <c r="K74" s="573">
        <v>0</v>
      </c>
      <c r="L74" s="573">
        <v>0</v>
      </c>
      <c r="M74" s="573">
        <v>0</v>
      </c>
      <c r="N74" s="573">
        <v>0</v>
      </c>
      <c r="O74" s="573">
        <v>0</v>
      </c>
      <c r="P74" s="573">
        <v>0</v>
      </c>
      <c r="Q74" s="573">
        <v>0</v>
      </c>
      <c r="R74" s="573">
        <v>0</v>
      </c>
      <c r="S74" s="568">
        <f t="shared" ref="S74" si="7">SUM(G74:R74)</f>
        <v>0</v>
      </c>
    </row>
    <row r="75" spans="1:19" ht="15" customHeight="1" thickBot="1" x14ac:dyDescent="0.3">
      <c r="A75" s="841" t="s">
        <v>24</v>
      </c>
      <c r="B75" s="847" t="s">
        <v>456</v>
      </c>
      <c r="C75" s="618" t="s">
        <v>471</v>
      </c>
      <c r="D75" s="586"/>
      <c r="E75" s="839" t="s">
        <v>239</v>
      </c>
      <c r="F75" s="583" t="s">
        <v>419</v>
      </c>
      <c r="G75" s="564">
        <v>0</v>
      </c>
      <c r="H75" s="564">
        <v>0</v>
      </c>
      <c r="I75" s="564">
        <v>0</v>
      </c>
      <c r="J75" s="564">
        <v>0</v>
      </c>
      <c r="K75" s="587">
        <v>0</v>
      </c>
      <c r="L75" s="587">
        <v>0</v>
      </c>
      <c r="M75" s="587">
        <v>0</v>
      </c>
      <c r="N75" s="587">
        <v>0</v>
      </c>
      <c r="O75" s="587">
        <v>0</v>
      </c>
      <c r="P75" s="587">
        <v>0</v>
      </c>
      <c r="Q75" s="587">
        <v>0</v>
      </c>
      <c r="R75" s="587">
        <v>0</v>
      </c>
      <c r="S75" s="598">
        <f t="shared" ref="S75" si="8">SUM(G75:R75)/4</f>
        <v>0</v>
      </c>
    </row>
    <row r="76" spans="1:19" ht="16.5" thickBot="1" x14ac:dyDescent="0.3">
      <c r="A76" s="842"/>
      <c r="B76" s="695"/>
      <c r="C76" s="569" t="s">
        <v>420</v>
      </c>
      <c r="D76" s="599">
        <v>0</v>
      </c>
      <c r="E76" s="840"/>
      <c r="F76" s="584" t="s">
        <v>421</v>
      </c>
      <c r="G76" s="573">
        <v>0</v>
      </c>
      <c r="H76" s="573">
        <v>0</v>
      </c>
      <c r="I76" s="573">
        <v>0</v>
      </c>
      <c r="J76" s="573">
        <v>0</v>
      </c>
      <c r="K76" s="573">
        <v>0</v>
      </c>
      <c r="L76" s="573">
        <v>0</v>
      </c>
      <c r="M76" s="573">
        <v>0</v>
      </c>
      <c r="N76" s="573">
        <v>0</v>
      </c>
      <c r="O76" s="573">
        <v>0</v>
      </c>
      <c r="P76" s="573">
        <v>0</v>
      </c>
      <c r="Q76" s="573">
        <v>0</v>
      </c>
      <c r="R76" s="573">
        <v>0</v>
      </c>
      <c r="S76" s="568">
        <f t="shared" ref="S76" si="9">SUM(G76:R76)</f>
        <v>0</v>
      </c>
    </row>
    <row r="77" spans="1:19" x14ac:dyDescent="0.25">
      <c r="A77" s="819" t="s">
        <v>397</v>
      </c>
      <c r="B77" s="820"/>
      <c r="C77" s="821"/>
      <c r="D77" s="825">
        <f>SUM(D76,D74,D72,D70,D68,D66,D64,D60,D62,D57)</f>
        <v>0</v>
      </c>
      <c r="E77" s="827" t="s">
        <v>398</v>
      </c>
      <c r="F77" s="828"/>
      <c r="G77" s="828"/>
      <c r="H77" s="828"/>
      <c r="I77" s="828"/>
      <c r="J77" s="828"/>
      <c r="K77" s="828"/>
      <c r="L77" s="828"/>
      <c r="M77" s="828"/>
      <c r="N77" s="828"/>
      <c r="O77" s="828"/>
      <c r="P77" s="828"/>
      <c r="Q77" s="828"/>
      <c r="R77" s="829"/>
      <c r="S77" s="817">
        <f>SUM(S76,S74,S72,S70,S68,S66,S64,S62,S60,S57)</f>
        <v>0</v>
      </c>
    </row>
    <row r="78" spans="1:19" ht="15.75" thickBot="1" x14ac:dyDescent="0.3">
      <c r="A78" s="822"/>
      <c r="B78" s="823"/>
      <c r="C78" s="824"/>
      <c r="D78" s="826"/>
      <c r="E78" s="830"/>
      <c r="F78" s="831"/>
      <c r="G78" s="831"/>
      <c r="H78" s="831"/>
      <c r="I78" s="831"/>
      <c r="J78" s="831"/>
      <c r="K78" s="831"/>
      <c r="L78" s="831"/>
      <c r="M78" s="831"/>
      <c r="N78" s="831"/>
      <c r="O78" s="831"/>
      <c r="P78" s="831"/>
      <c r="Q78" s="831"/>
      <c r="R78" s="832"/>
      <c r="S78" s="818"/>
    </row>
    <row r="79" spans="1:19" s="551" customFormat="1" ht="32.25" thickBot="1" x14ac:dyDescent="0.35">
      <c r="A79" s="552" t="s">
        <v>23</v>
      </c>
      <c r="B79" s="553" t="s">
        <v>416</v>
      </c>
      <c r="C79" s="559" t="s">
        <v>56</v>
      </c>
      <c r="D79" s="554" t="s">
        <v>285</v>
      </c>
      <c r="E79" s="554" t="s">
        <v>238</v>
      </c>
      <c r="F79" s="554" t="s">
        <v>423</v>
      </c>
      <c r="G79" s="555" t="s">
        <v>2</v>
      </c>
      <c r="H79" s="555" t="s">
        <v>3</v>
      </c>
      <c r="I79" s="555" t="s">
        <v>4</v>
      </c>
      <c r="J79" s="555" t="s">
        <v>5</v>
      </c>
      <c r="K79" s="555" t="s">
        <v>6</v>
      </c>
      <c r="L79" s="555" t="s">
        <v>7</v>
      </c>
      <c r="M79" s="555" t="s">
        <v>8</v>
      </c>
      <c r="N79" s="555" t="s">
        <v>9</v>
      </c>
      <c r="O79" s="555" t="s">
        <v>10</v>
      </c>
      <c r="P79" s="555" t="s">
        <v>11</v>
      </c>
      <c r="Q79" s="555" t="s">
        <v>12</v>
      </c>
      <c r="R79" s="555" t="s">
        <v>13</v>
      </c>
      <c r="S79" s="555" t="s">
        <v>422</v>
      </c>
    </row>
    <row r="80" spans="1:19" ht="31.5" thickBot="1" x14ac:dyDescent="0.3">
      <c r="A80" s="852" t="s">
        <v>26</v>
      </c>
      <c r="B80" s="692" t="s">
        <v>227</v>
      </c>
      <c r="C80" s="611" t="s">
        <v>429</v>
      </c>
      <c r="D80" s="602" t="s">
        <v>312</v>
      </c>
      <c r="E80" s="839" t="s">
        <v>239</v>
      </c>
      <c r="F80" s="583" t="s">
        <v>419</v>
      </c>
      <c r="G80" s="565">
        <v>1</v>
      </c>
      <c r="H80" s="565">
        <v>1</v>
      </c>
      <c r="I80" s="565">
        <v>1</v>
      </c>
      <c r="J80" s="565">
        <v>1</v>
      </c>
      <c r="K80" s="587">
        <v>0</v>
      </c>
      <c r="L80" s="587">
        <v>0</v>
      </c>
      <c r="M80" s="587">
        <v>0</v>
      </c>
      <c r="N80" s="587">
        <v>0</v>
      </c>
      <c r="O80" s="587">
        <v>0</v>
      </c>
      <c r="P80" s="587">
        <v>0</v>
      </c>
      <c r="Q80" s="587">
        <v>0</v>
      </c>
      <c r="R80" s="587">
        <v>0</v>
      </c>
      <c r="S80" s="567">
        <f>SUM(G80:R80)/4</f>
        <v>1</v>
      </c>
    </row>
    <row r="81" spans="1:19" ht="16.5" thickBot="1" x14ac:dyDescent="0.3">
      <c r="A81" s="853"/>
      <c r="B81" s="693"/>
      <c r="C81" s="569" t="s">
        <v>420</v>
      </c>
      <c r="D81" s="574">
        <v>0</v>
      </c>
      <c r="E81" s="840"/>
      <c r="F81" s="584" t="s">
        <v>421</v>
      </c>
      <c r="G81" s="562">
        <v>0</v>
      </c>
      <c r="H81" s="562">
        <v>0</v>
      </c>
      <c r="I81" s="562">
        <v>0</v>
      </c>
      <c r="J81" s="562">
        <v>0</v>
      </c>
      <c r="K81" s="573">
        <v>0</v>
      </c>
      <c r="L81" s="573">
        <v>0</v>
      </c>
      <c r="M81" s="573">
        <v>0</v>
      </c>
      <c r="N81" s="573">
        <v>0</v>
      </c>
      <c r="O81" s="573">
        <v>0</v>
      </c>
      <c r="P81" s="573">
        <v>0</v>
      </c>
      <c r="Q81" s="573">
        <v>0</v>
      </c>
      <c r="R81" s="573">
        <v>0</v>
      </c>
      <c r="S81" s="568">
        <f>SUM(G81:R81)</f>
        <v>0</v>
      </c>
    </row>
    <row r="82" spans="1:19" ht="40.9" customHeight="1" thickBot="1" x14ac:dyDescent="0.3">
      <c r="A82" s="845" t="s">
        <v>255</v>
      </c>
      <c r="B82" s="692" t="s">
        <v>227</v>
      </c>
      <c r="C82" s="619" t="s">
        <v>472</v>
      </c>
      <c r="D82" s="586"/>
      <c r="E82" s="839" t="s">
        <v>239</v>
      </c>
      <c r="F82" s="583" t="s">
        <v>419</v>
      </c>
      <c r="G82" s="565">
        <v>1</v>
      </c>
      <c r="H82" s="565">
        <v>1</v>
      </c>
      <c r="I82" s="565">
        <v>1</v>
      </c>
      <c r="J82" s="564">
        <v>0</v>
      </c>
      <c r="K82" s="564">
        <v>0</v>
      </c>
      <c r="L82" s="564">
        <v>0</v>
      </c>
      <c r="M82" s="587">
        <v>0</v>
      </c>
      <c r="N82" s="587">
        <v>0</v>
      </c>
      <c r="O82" s="587">
        <v>0</v>
      </c>
      <c r="P82" s="587">
        <v>0</v>
      </c>
      <c r="Q82" s="587">
        <v>0</v>
      </c>
      <c r="R82" s="587">
        <v>0</v>
      </c>
      <c r="S82" s="567">
        <f t="shared" ref="S82" si="10">SUM(G82:R82)/4</f>
        <v>0.75</v>
      </c>
    </row>
    <row r="83" spans="1:19" ht="16.5" thickBot="1" x14ac:dyDescent="0.3">
      <c r="A83" s="846"/>
      <c r="B83" s="693"/>
      <c r="C83" s="576" t="s">
        <v>420</v>
      </c>
      <c r="D83" s="573">
        <v>14034.53</v>
      </c>
      <c r="E83" s="840"/>
      <c r="F83" s="584" t="s">
        <v>421</v>
      </c>
      <c r="G83" s="573">
        <v>0</v>
      </c>
      <c r="H83" s="573">
        <v>0</v>
      </c>
      <c r="I83" s="573">
        <v>0</v>
      </c>
      <c r="J83" s="573">
        <v>0</v>
      </c>
      <c r="K83" s="573">
        <v>0</v>
      </c>
      <c r="L83" s="573">
        <v>0</v>
      </c>
      <c r="M83" s="573">
        <v>0</v>
      </c>
      <c r="N83" s="573">
        <v>0</v>
      </c>
      <c r="O83" s="573">
        <v>0</v>
      </c>
      <c r="P83" s="573">
        <v>0</v>
      </c>
      <c r="Q83" s="573">
        <v>0</v>
      </c>
      <c r="R83" s="573">
        <v>0</v>
      </c>
      <c r="S83" s="568">
        <f t="shared" ref="S83" si="11">SUM(G83:R83)</f>
        <v>0</v>
      </c>
    </row>
    <row r="84" spans="1:19" ht="31.5" thickBot="1" x14ac:dyDescent="0.3">
      <c r="A84" s="845" t="s">
        <v>474</v>
      </c>
      <c r="B84" s="692" t="s">
        <v>227</v>
      </c>
      <c r="C84" s="582" t="s">
        <v>473</v>
      </c>
      <c r="D84" s="586"/>
      <c r="E84" s="839" t="s">
        <v>239</v>
      </c>
      <c r="F84" s="583" t="s">
        <v>419</v>
      </c>
      <c r="G84" s="565">
        <v>1</v>
      </c>
      <c r="H84" s="565">
        <v>1</v>
      </c>
      <c r="I84" s="565">
        <v>1</v>
      </c>
      <c r="J84" s="565">
        <v>1</v>
      </c>
      <c r="K84" s="587">
        <v>0</v>
      </c>
      <c r="L84" s="587">
        <v>0</v>
      </c>
      <c r="M84" s="587">
        <v>0</v>
      </c>
      <c r="N84" s="587">
        <v>0</v>
      </c>
      <c r="O84" s="587">
        <v>0</v>
      </c>
      <c r="P84" s="587">
        <v>0</v>
      </c>
      <c r="Q84" s="587">
        <v>0</v>
      </c>
      <c r="R84" s="587">
        <v>0</v>
      </c>
      <c r="S84" s="567">
        <f t="shared" ref="S84" si="12">SUM(G84:R84)/4</f>
        <v>1</v>
      </c>
    </row>
    <row r="85" spans="1:19" ht="16.5" thickBot="1" x14ac:dyDescent="0.3">
      <c r="A85" s="846"/>
      <c r="B85" s="693"/>
      <c r="C85" s="560" t="s">
        <v>420</v>
      </c>
      <c r="D85" s="599">
        <v>0</v>
      </c>
      <c r="E85" s="840"/>
      <c r="F85" s="584" t="s">
        <v>421</v>
      </c>
      <c r="G85" s="573">
        <v>0</v>
      </c>
      <c r="H85" s="573">
        <v>0</v>
      </c>
      <c r="I85" s="573">
        <v>0</v>
      </c>
      <c r="J85" s="573">
        <v>0</v>
      </c>
      <c r="K85" s="573">
        <v>0</v>
      </c>
      <c r="L85" s="573">
        <v>0</v>
      </c>
      <c r="M85" s="573">
        <v>0</v>
      </c>
      <c r="N85" s="573">
        <v>0</v>
      </c>
      <c r="O85" s="573">
        <v>0</v>
      </c>
      <c r="P85" s="573">
        <v>0</v>
      </c>
      <c r="Q85" s="573">
        <v>0</v>
      </c>
      <c r="R85" s="573">
        <v>0</v>
      </c>
      <c r="S85" s="568">
        <f t="shared" ref="S85" si="13">SUM(G85:R85)</f>
        <v>0</v>
      </c>
    </row>
    <row r="86" spans="1:19" ht="31.5" thickBot="1" x14ac:dyDescent="0.3">
      <c r="A86" s="845" t="s">
        <v>458</v>
      </c>
      <c r="B86" s="692" t="s">
        <v>227</v>
      </c>
      <c r="C86" s="582" t="s">
        <v>475</v>
      </c>
      <c r="D86" s="586"/>
      <c r="E86" s="839" t="s">
        <v>239</v>
      </c>
      <c r="F86" s="583" t="s">
        <v>419</v>
      </c>
      <c r="G86" s="564">
        <v>0</v>
      </c>
      <c r="H86" s="564">
        <v>0</v>
      </c>
      <c r="I86" s="564">
        <v>0</v>
      </c>
      <c r="J86" s="564">
        <v>0</v>
      </c>
      <c r="K86" s="587">
        <v>0</v>
      </c>
      <c r="L86" s="587">
        <v>0</v>
      </c>
      <c r="M86" s="587">
        <v>0</v>
      </c>
      <c r="N86" s="587">
        <v>0</v>
      </c>
      <c r="O86" s="587">
        <v>0</v>
      </c>
      <c r="P86" s="587">
        <v>0</v>
      </c>
      <c r="Q86" s="587">
        <v>0</v>
      </c>
      <c r="R86" s="587">
        <v>0</v>
      </c>
      <c r="S86" s="598">
        <f t="shared" ref="S86" si="14">SUM(G86:R86)/4</f>
        <v>0</v>
      </c>
    </row>
    <row r="87" spans="1:19" ht="16.5" thickBot="1" x14ac:dyDescent="0.3">
      <c r="A87" s="846"/>
      <c r="B87" s="693"/>
      <c r="C87" s="560" t="s">
        <v>420</v>
      </c>
      <c r="D87" s="599">
        <v>0</v>
      </c>
      <c r="E87" s="840"/>
      <c r="F87" s="584" t="s">
        <v>421</v>
      </c>
      <c r="G87" s="573">
        <v>0</v>
      </c>
      <c r="H87" s="573">
        <v>0</v>
      </c>
      <c r="I87" s="573">
        <v>0</v>
      </c>
      <c r="J87" s="573">
        <v>0</v>
      </c>
      <c r="K87" s="573">
        <v>0</v>
      </c>
      <c r="L87" s="573">
        <v>0</v>
      </c>
      <c r="M87" s="573">
        <v>0</v>
      </c>
      <c r="N87" s="573">
        <v>0</v>
      </c>
      <c r="O87" s="573">
        <v>0</v>
      </c>
      <c r="P87" s="573">
        <v>0</v>
      </c>
      <c r="Q87" s="573">
        <v>0</v>
      </c>
      <c r="R87" s="573">
        <v>0</v>
      </c>
      <c r="S87" s="568">
        <f t="shared" ref="S87" si="15">SUM(G87:R87)</f>
        <v>0</v>
      </c>
    </row>
    <row r="88" spans="1:19" ht="16.5" thickBot="1" x14ac:dyDescent="0.3">
      <c r="A88" s="845" t="s">
        <v>245</v>
      </c>
      <c r="B88" s="692" t="s">
        <v>227</v>
      </c>
      <c r="C88" s="575" t="s">
        <v>476</v>
      </c>
      <c r="D88" s="586"/>
      <c r="E88" s="839" t="s">
        <v>239</v>
      </c>
      <c r="F88" s="583" t="s">
        <v>419</v>
      </c>
      <c r="G88" s="564">
        <v>0</v>
      </c>
      <c r="H88" s="564">
        <v>0</v>
      </c>
      <c r="I88" s="564">
        <v>0</v>
      </c>
      <c r="J88" s="564">
        <v>0</v>
      </c>
      <c r="K88" s="587">
        <v>0</v>
      </c>
      <c r="L88" s="587">
        <v>0</v>
      </c>
      <c r="M88" s="587">
        <v>0</v>
      </c>
      <c r="N88" s="587">
        <v>0</v>
      </c>
      <c r="O88" s="587">
        <v>0</v>
      </c>
      <c r="P88" s="587">
        <v>0</v>
      </c>
      <c r="Q88" s="587">
        <v>0</v>
      </c>
      <c r="R88" s="587">
        <v>0</v>
      </c>
      <c r="S88" s="598">
        <f t="shared" ref="S88" si="16">SUM(G88:R88)/4</f>
        <v>0</v>
      </c>
    </row>
    <row r="89" spans="1:19" ht="16.5" thickBot="1" x14ac:dyDescent="0.3">
      <c r="A89" s="846"/>
      <c r="B89" s="693"/>
      <c r="C89" s="560" t="s">
        <v>420</v>
      </c>
      <c r="D89" s="599">
        <v>0</v>
      </c>
      <c r="E89" s="840"/>
      <c r="F89" s="584" t="s">
        <v>421</v>
      </c>
      <c r="G89" s="573">
        <v>0</v>
      </c>
      <c r="H89" s="573">
        <v>0</v>
      </c>
      <c r="I89" s="573">
        <v>0</v>
      </c>
      <c r="J89" s="573">
        <v>0</v>
      </c>
      <c r="K89" s="573">
        <v>0</v>
      </c>
      <c r="L89" s="573">
        <v>0</v>
      </c>
      <c r="M89" s="573">
        <v>0</v>
      </c>
      <c r="N89" s="573">
        <v>0</v>
      </c>
      <c r="O89" s="573">
        <v>0</v>
      </c>
      <c r="P89" s="573">
        <v>0</v>
      </c>
      <c r="Q89" s="573">
        <v>0</v>
      </c>
      <c r="R89" s="573">
        <v>0</v>
      </c>
      <c r="S89" s="568">
        <f t="shared" ref="S89" si="17">SUM(G89:R89)</f>
        <v>0</v>
      </c>
    </row>
    <row r="90" spans="1:19" ht="45.75" thickBot="1" x14ac:dyDescent="0.3">
      <c r="A90" s="845" t="s">
        <v>255</v>
      </c>
      <c r="B90" s="692" t="s">
        <v>227</v>
      </c>
      <c r="C90" s="548" t="s">
        <v>477</v>
      </c>
      <c r="D90" s="586"/>
      <c r="E90" s="839" t="s">
        <v>449</v>
      </c>
      <c r="F90" s="583" t="s">
        <v>419</v>
      </c>
      <c r="G90" s="564">
        <v>0</v>
      </c>
      <c r="H90" s="564">
        <v>0</v>
      </c>
      <c r="I90" s="564">
        <v>0</v>
      </c>
      <c r="J90" s="564">
        <v>0</v>
      </c>
      <c r="K90" s="587">
        <v>0</v>
      </c>
      <c r="L90" s="587">
        <v>0</v>
      </c>
      <c r="M90" s="587">
        <v>0</v>
      </c>
      <c r="N90" s="587">
        <v>0</v>
      </c>
      <c r="O90" s="587">
        <v>0</v>
      </c>
      <c r="P90" s="587">
        <v>0</v>
      </c>
      <c r="Q90" s="587">
        <v>0</v>
      </c>
      <c r="R90" s="587">
        <v>0</v>
      </c>
      <c r="S90" s="598">
        <f t="shared" ref="S90" si="18">SUM(G90:R90)/4</f>
        <v>0</v>
      </c>
    </row>
    <row r="91" spans="1:19" ht="16.5" thickBot="1" x14ac:dyDescent="0.3">
      <c r="A91" s="846"/>
      <c r="B91" s="693"/>
      <c r="C91" s="560" t="s">
        <v>420</v>
      </c>
      <c r="D91" s="599">
        <v>0</v>
      </c>
      <c r="E91" s="840"/>
      <c r="F91" s="584" t="s">
        <v>421</v>
      </c>
      <c r="G91" s="573">
        <v>0</v>
      </c>
      <c r="H91" s="573">
        <v>0</v>
      </c>
      <c r="I91" s="573">
        <v>0</v>
      </c>
      <c r="J91" s="573">
        <v>0</v>
      </c>
      <c r="K91" s="573">
        <v>0</v>
      </c>
      <c r="L91" s="573">
        <v>0</v>
      </c>
      <c r="M91" s="573">
        <v>0</v>
      </c>
      <c r="N91" s="573">
        <v>0</v>
      </c>
      <c r="O91" s="573">
        <v>0</v>
      </c>
      <c r="P91" s="573">
        <v>0</v>
      </c>
      <c r="Q91" s="573">
        <v>0</v>
      </c>
      <c r="R91" s="573">
        <v>0</v>
      </c>
      <c r="S91" s="568">
        <f t="shared" ref="S91" si="19">SUM(G91:R91)</f>
        <v>0</v>
      </c>
    </row>
    <row r="92" spans="1:19" ht="16.5" thickBot="1" x14ac:dyDescent="0.3">
      <c r="A92" s="845" t="s">
        <v>468</v>
      </c>
      <c r="B92" s="692" t="s">
        <v>227</v>
      </c>
      <c r="C92" s="575" t="s">
        <v>478</v>
      </c>
      <c r="E92" s="839" t="s">
        <v>239</v>
      </c>
      <c r="F92" s="583" t="s">
        <v>419</v>
      </c>
      <c r="G92" s="565">
        <v>1</v>
      </c>
      <c r="H92" s="565">
        <v>1</v>
      </c>
      <c r="I92" s="565">
        <v>1</v>
      </c>
      <c r="J92" s="564">
        <v>0</v>
      </c>
      <c r="K92" s="587">
        <v>0</v>
      </c>
      <c r="L92" s="587">
        <v>0</v>
      </c>
      <c r="M92" s="587">
        <v>0</v>
      </c>
      <c r="N92" s="587">
        <v>0</v>
      </c>
      <c r="O92" s="587">
        <v>0</v>
      </c>
      <c r="P92" s="587">
        <v>0</v>
      </c>
      <c r="Q92" s="587">
        <v>0</v>
      </c>
      <c r="R92" s="587">
        <v>0</v>
      </c>
      <c r="S92" s="567">
        <f t="shared" ref="S92" si="20">SUM(G92:R92)/4</f>
        <v>0.75</v>
      </c>
    </row>
    <row r="93" spans="1:19" ht="16.5" thickBot="1" x14ac:dyDescent="0.3">
      <c r="A93" s="846"/>
      <c r="B93" s="693"/>
      <c r="C93" s="560" t="s">
        <v>420</v>
      </c>
      <c r="D93" s="622">
        <v>118303.72</v>
      </c>
      <c r="E93" s="840"/>
      <c r="F93" s="584" t="s">
        <v>421</v>
      </c>
      <c r="G93" s="573">
        <v>0</v>
      </c>
      <c r="H93" s="573">
        <v>0</v>
      </c>
      <c r="I93" s="573">
        <v>1200</v>
      </c>
      <c r="J93" s="573">
        <v>0</v>
      </c>
      <c r="K93" s="573">
        <v>0</v>
      </c>
      <c r="L93" s="573">
        <v>0</v>
      </c>
      <c r="M93" s="573">
        <v>0</v>
      </c>
      <c r="N93" s="573">
        <v>0</v>
      </c>
      <c r="O93" s="573">
        <v>0</v>
      </c>
      <c r="P93" s="573">
        <v>0</v>
      </c>
      <c r="Q93" s="573">
        <v>0</v>
      </c>
      <c r="R93" s="573">
        <v>0</v>
      </c>
      <c r="S93" s="568">
        <f t="shared" ref="S93" si="21">SUM(G93:R93)</f>
        <v>1200</v>
      </c>
    </row>
    <row r="94" spans="1:19" ht="30.75" thickBot="1" x14ac:dyDescent="0.3">
      <c r="A94" s="845" t="s">
        <v>255</v>
      </c>
      <c r="B94" s="692" t="s">
        <v>227</v>
      </c>
      <c r="C94" s="548" t="s">
        <v>479</v>
      </c>
      <c r="D94" s="586"/>
      <c r="E94" s="839" t="s">
        <v>239</v>
      </c>
      <c r="F94" s="583" t="s">
        <v>419</v>
      </c>
      <c r="G94" s="564">
        <v>0</v>
      </c>
      <c r="H94" s="564">
        <v>0</v>
      </c>
      <c r="I94" s="564">
        <v>0</v>
      </c>
      <c r="J94" s="564">
        <v>0</v>
      </c>
      <c r="K94" s="564">
        <v>0</v>
      </c>
      <c r="L94" s="564">
        <v>0</v>
      </c>
      <c r="M94" s="587">
        <v>0</v>
      </c>
      <c r="N94" s="587">
        <v>0</v>
      </c>
      <c r="O94" s="587">
        <v>0</v>
      </c>
      <c r="P94" s="587">
        <v>0</v>
      </c>
      <c r="Q94" s="587">
        <v>0</v>
      </c>
      <c r="R94" s="587">
        <v>0</v>
      </c>
      <c r="S94" s="598">
        <f t="shared" ref="S94" si="22">SUM(G94:R94)/4</f>
        <v>0</v>
      </c>
    </row>
    <row r="95" spans="1:19" ht="16.5" thickBot="1" x14ac:dyDescent="0.3">
      <c r="A95" s="846"/>
      <c r="B95" s="693"/>
      <c r="C95" s="560" t="s">
        <v>420</v>
      </c>
      <c r="D95" s="599">
        <v>0</v>
      </c>
      <c r="E95" s="840"/>
      <c r="F95" s="584" t="s">
        <v>421</v>
      </c>
      <c r="G95" s="573">
        <v>0</v>
      </c>
      <c r="H95" s="573">
        <v>0</v>
      </c>
      <c r="I95" s="573">
        <v>0</v>
      </c>
      <c r="J95" s="573">
        <v>0</v>
      </c>
      <c r="K95" s="573">
        <v>0</v>
      </c>
      <c r="L95" s="573">
        <v>0</v>
      </c>
      <c r="M95" s="573">
        <v>0</v>
      </c>
      <c r="N95" s="573">
        <v>0</v>
      </c>
      <c r="O95" s="573">
        <v>0</v>
      </c>
      <c r="P95" s="573">
        <v>0</v>
      </c>
      <c r="Q95" s="573">
        <v>0</v>
      </c>
      <c r="R95" s="573">
        <v>0</v>
      </c>
      <c r="S95" s="568">
        <f t="shared" ref="S95" si="23">SUM(G95:R95)</f>
        <v>0</v>
      </c>
    </row>
    <row r="96" spans="1:19" ht="45.75" thickBot="1" x14ac:dyDescent="0.3">
      <c r="A96" s="845" t="s">
        <v>482</v>
      </c>
      <c r="B96" s="692" t="s">
        <v>227</v>
      </c>
      <c r="C96" s="620" t="s">
        <v>480</v>
      </c>
      <c r="D96" s="586"/>
      <c r="E96" s="839" t="s">
        <v>239</v>
      </c>
      <c r="F96" s="583" t="s">
        <v>419</v>
      </c>
      <c r="G96" s="564">
        <v>0</v>
      </c>
      <c r="H96" s="564">
        <v>0</v>
      </c>
      <c r="I96" s="564">
        <v>0</v>
      </c>
      <c r="J96" s="565">
        <v>1</v>
      </c>
      <c r="K96" s="587">
        <v>0</v>
      </c>
      <c r="L96" s="587">
        <v>0</v>
      </c>
      <c r="M96" s="587">
        <v>0</v>
      </c>
      <c r="N96" s="587">
        <v>0</v>
      </c>
      <c r="O96" s="587">
        <v>0</v>
      </c>
      <c r="P96" s="587">
        <v>0</v>
      </c>
      <c r="Q96" s="587">
        <v>0</v>
      </c>
      <c r="R96" s="587">
        <v>0</v>
      </c>
      <c r="S96" s="598">
        <f t="shared" ref="S96" si="24">SUM(G96:R96)/4</f>
        <v>0.25</v>
      </c>
    </row>
    <row r="97" spans="1:19" ht="16.5" thickBot="1" x14ac:dyDescent="0.3">
      <c r="A97" s="846"/>
      <c r="B97" s="693"/>
      <c r="C97" s="560" t="s">
        <v>420</v>
      </c>
      <c r="D97" s="599">
        <v>52742</v>
      </c>
      <c r="E97" s="840"/>
      <c r="F97" s="584" t="s">
        <v>421</v>
      </c>
      <c r="G97" s="573">
        <v>0</v>
      </c>
      <c r="H97" s="573">
        <v>0</v>
      </c>
      <c r="I97" s="573">
        <v>0</v>
      </c>
      <c r="J97" s="573">
        <v>4679.74</v>
      </c>
      <c r="K97" s="573">
        <v>0</v>
      </c>
      <c r="L97" s="573">
        <v>0</v>
      </c>
      <c r="M97" s="573">
        <v>0</v>
      </c>
      <c r="N97" s="573">
        <v>0</v>
      </c>
      <c r="O97" s="573">
        <v>0</v>
      </c>
      <c r="P97" s="573">
        <v>0</v>
      </c>
      <c r="Q97" s="573">
        <v>0</v>
      </c>
      <c r="R97" s="573">
        <v>0</v>
      </c>
      <c r="S97" s="568">
        <f t="shared" ref="S97" si="25">SUM(G97:R97)</f>
        <v>4679.74</v>
      </c>
    </row>
    <row r="98" spans="1:19" ht="16.5" thickBot="1" x14ac:dyDescent="0.3">
      <c r="A98" s="845" t="s">
        <v>253</v>
      </c>
      <c r="B98" s="692" t="s">
        <v>227</v>
      </c>
      <c r="C98" s="605" t="s">
        <v>481</v>
      </c>
      <c r="E98" s="839" t="s">
        <v>239</v>
      </c>
      <c r="F98" s="583" t="s">
        <v>419</v>
      </c>
      <c r="G98" s="565">
        <v>1</v>
      </c>
      <c r="H98" s="565">
        <v>1</v>
      </c>
      <c r="I98" s="565">
        <v>1</v>
      </c>
      <c r="J98" s="564">
        <v>0</v>
      </c>
      <c r="K98" s="587">
        <v>0</v>
      </c>
      <c r="L98" s="587">
        <v>0</v>
      </c>
      <c r="M98" s="587">
        <v>0</v>
      </c>
      <c r="N98" s="587">
        <v>0</v>
      </c>
      <c r="O98" s="587">
        <v>0</v>
      </c>
      <c r="P98" s="587">
        <v>0</v>
      </c>
      <c r="Q98" s="587">
        <v>0</v>
      </c>
      <c r="R98" s="587">
        <v>0</v>
      </c>
      <c r="S98" s="567">
        <f t="shared" ref="S98" si="26">SUM(G98:R98)/4</f>
        <v>0.75</v>
      </c>
    </row>
    <row r="99" spans="1:19" ht="16.5" thickBot="1" x14ac:dyDescent="0.3">
      <c r="A99" s="846"/>
      <c r="B99" s="693"/>
      <c r="C99" s="560" t="s">
        <v>420</v>
      </c>
      <c r="D99" s="621">
        <v>18020</v>
      </c>
      <c r="E99" s="840"/>
      <c r="F99" s="584" t="s">
        <v>421</v>
      </c>
      <c r="G99" s="573">
        <v>0</v>
      </c>
      <c r="H99" s="573">
        <v>0</v>
      </c>
      <c r="I99" s="573">
        <v>0</v>
      </c>
      <c r="J99" s="573">
        <v>0</v>
      </c>
      <c r="K99" s="573">
        <v>0</v>
      </c>
      <c r="L99" s="573">
        <v>0</v>
      </c>
      <c r="M99" s="573">
        <v>0</v>
      </c>
      <c r="N99" s="573">
        <v>0</v>
      </c>
      <c r="O99" s="573">
        <v>0</v>
      </c>
      <c r="P99" s="573">
        <v>0</v>
      </c>
      <c r="Q99" s="573">
        <v>0</v>
      </c>
      <c r="R99" s="573">
        <v>0</v>
      </c>
      <c r="S99" s="568">
        <f t="shared" ref="S99" si="27">SUM(G99:R99)</f>
        <v>0</v>
      </c>
    </row>
    <row r="100" spans="1:19" ht="31.5" thickBot="1" x14ac:dyDescent="0.3">
      <c r="A100" s="845" t="s">
        <v>255</v>
      </c>
      <c r="B100" s="692" t="s">
        <v>227</v>
      </c>
      <c r="C100" s="582" t="s">
        <v>483</v>
      </c>
      <c r="D100" s="586"/>
      <c r="E100" s="839" t="s">
        <v>239</v>
      </c>
      <c r="F100" s="583" t="s">
        <v>419</v>
      </c>
      <c r="G100" s="565">
        <v>1</v>
      </c>
      <c r="H100" s="565">
        <v>1</v>
      </c>
      <c r="I100" s="565">
        <v>1</v>
      </c>
      <c r="J100" s="564">
        <v>0</v>
      </c>
      <c r="K100" s="587">
        <v>0</v>
      </c>
      <c r="L100" s="587">
        <v>0</v>
      </c>
      <c r="M100" s="587">
        <v>0</v>
      </c>
      <c r="N100" s="587">
        <v>0</v>
      </c>
      <c r="O100" s="587">
        <v>0</v>
      </c>
      <c r="P100" s="587">
        <v>0</v>
      </c>
      <c r="Q100" s="587">
        <v>0</v>
      </c>
      <c r="R100" s="587">
        <v>0</v>
      </c>
      <c r="S100" s="567">
        <f t="shared" ref="S100" si="28">SUM(G100:R100)/4</f>
        <v>0.75</v>
      </c>
    </row>
    <row r="101" spans="1:19" ht="16.5" thickBot="1" x14ac:dyDescent="0.3">
      <c r="A101" s="846"/>
      <c r="B101" s="693"/>
      <c r="C101" s="560" t="s">
        <v>420</v>
      </c>
      <c r="D101" s="599">
        <v>0</v>
      </c>
      <c r="E101" s="840"/>
      <c r="F101" s="584" t="s">
        <v>421</v>
      </c>
      <c r="G101" s="573">
        <v>0</v>
      </c>
      <c r="H101" s="573">
        <v>0</v>
      </c>
      <c r="I101" s="573">
        <v>0</v>
      </c>
      <c r="J101" s="573">
        <v>0</v>
      </c>
      <c r="K101" s="573">
        <v>0</v>
      </c>
      <c r="L101" s="573">
        <v>0</v>
      </c>
      <c r="M101" s="573">
        <v>0</v>
      </c>
      <c r="N101" s="573">
        <v>0</v>
      </c>
      <c r="O101" s="573">
        <v>0</v>
      </c>
      <c r="P101" s="573">
        <v>0</v>
      </c>
      <c r="Q101" s="573">
        <v>0</v>
      </c>
      <c r="R101" s="573">
        <v>0</v>
      </c>
      <c r="S101" s="568">
        <f t="shared" ref="S101" si="29">SUM(G101:R101)</f>
        <v>0</v>
      </c>
    </row>
    <row r="102" spans="1:19" ht="46.5" thickBot="1" x14ac:dyDescent="0.3">
      <c r="A102" s="845" t="s">
        <v>254</v>
      </c>
      <c r="B102" s="692" t="s">
        <v>227</v>
      </c>
      <c r="C102" s="582" t="s">
        <v>484</v>
      </c>
      <c r="E102" s="839" t="s">
        <v>239</v>
      </c>
      <c r="F102" s="583" t="s">
        <v>419</v>
      </c>
      <c r="G102" s="565">
        <v>1</v>
      </c>
      <c r="H102" s="565">
        <v>1</v>
      </c>
      <c r="I102" s="565">
        <v>1</v>
      </c>
      <c r="J102" s="565">
        <v>1</v>
      </c>
      <c r="K102" s="587">
        <v>0</v>
      </c>
      <c r="L102" s="587">
        <v>0</v>
      </c>
      <c r="M102" s="587">
        <v>0</v>
      </c>
      <c r="N102" s="587">
        <v>0</v>
      </c>
      <c r="O102" s="587">
        <v>0</v>
      </c>
      <c r="P102" s="587">
        <v>0</v>
      </c>
      <c r="Q102" s="587">
        <v>0</v>
      </c>
      <c r="R102" s="587">
        <v>0</v>
      </c>
      <c r="S102" s="567">
        <f t="shared" ref="S102" si="30">SUM(G102:R102)/4</f>
        <v>1</v>
      </c>
    </row>
    <row r="103" spans="1:19" ht="16.5" thickBot="1" x14ac:dyDescent="0.3">
      <c r="A103" s="846"/>
      <c r="B103" s="693"/>
      <c r="C103" s="560" t="s">
        <v>420</v>
      </c>
      <c r="D103" s="623">
        <v>32818.480000000003</v>
      </c>
      <c r="E103" s="840"/>
      <c r="F103" s="584" t="s">
        <v>421</v>
      </c>
      <c r="G103" s="573">
        <v>0</v>
      </c>
      <c r="H103" s="573">
        <v>2205.39</v>
      </c>
      <c r="I103" s="573">
        <v>0</v>
      </c>
      <c r="J103" s="573">
        <v>0</v>
      </c>
      <c r="K103" s="573">
        <v>0</v>
      </c>
      <c r="L103" s="573">
        <v>0</v>
      </c>
      <c r="M103" s="573">
        <v>0</v>
      </c>
      <c r="N103" s="573">
        <v>0</v>
      </c>
      <c r="O103" s="573">
        <v>0</v>
      </c>
      <c r="P103" s="573">
        <v>0</v>
      </c>
      <c r="Q103" s="573">
        <v>0</v>
      </c>
      <c r="R103" s="573">
        <v>0</v>
      </c>
      <c r="S103" s="568">
        <f t="shared" ref="S103" si="31">SUM(G103:R103)</f>
        <v>2205.39</v>
      </c>
    </row>
    <row r="104" spans="1:19" ht="46.5" thickBot="1" x14ac:dyDescent="0.3">
      <c r="A104" s="845" t="s">
        <v>487</v>
      </c>
      <c r="B104" s="692" t="s">
        <v>227</v>
      </c>
      <c r="C104" s="582" t="s">
        <v>485</v>
      </c>
      <c r="D104" s="578" t="s">
        <v>375</v>
      </c>
      <c r="E104" s="839" t="s">
        <v>239</v>
      </c>
      <c r="F104" s="583" t="s">
        <v>419</v>
      </c>
      <c r="G104" s="564">
        <v>0</v>
      </c>
      <c r="H104" s="565">
        <v>1</v>
      </c>
      <c r="I104" s="565">
        <v>1</v>
      </c>
      <c r="J104" s="565">
        <v>1</v>
      </c>
      <c r="K104" s="587">
        <v>0</v>
      </c>
      <c r="L104" s="587">
        <v>0</v>
      </c>
      <c r="M104" s="587">
        <v>0</v>
      </c>
      <c r="N104" s="587">
        <v>0</v>
      </c>
      <c r="O104" s="587">
        <v>0</v>
      </c>
      <c r="P104" s="587">
        <v>0</v>
      </c>
      <c r="Q104" s="587">
        <v>0</v>
      </c>
      <c r="R104" s="587">
        <v>0</v>
      </c>
      <c r="S104" s="567">
        <f t="shared" ref="S104" si="32">SUM(G104:R104)/4</f>
        <v>0.75</v>
      </c>
    </row>
    <row r="105" spans="1:19" ht="16.5" thickBot="1" x14ac:dyDescent="0.3">
      <c r="A105" s="846"/>
      <c r="B105" s="693"/>
      <c r="C105" s="560" t="s">
        <v>420</v>
      </c>
      <c r="D105" s="574">
        <v>0</v>
      </c>
      <c r="E105" s="840"/>
      <c r="F105" s="584" t="s">
        <v>421</v>
      </c>
      <c r="G105" s="573">
        <v>0</v>
      </c>
      <c r="H105" s="573">
        <v>0</v>
      </c>
      <c r="I105" s="573">
        <v>0</v>
      </c>
      <c r="J105" s="573">
        <v>0</v>
      </c>
      <c r="K105" s="573">
        <v>0</v>
      </c>
      <c r="L105" s="573">
        <v>0</v>
      </c>
      <c r="M105" s="573">
        <v>0</v>
      </c>
      <c r="N105" s="573">
        <v>0</v>
      </c>
      <c r="O105" s="573">
        <v>0</v>
      </c>
      <c r="P105" s="573">
        <v>0</v>
      </c>
      <c r="Q105" s="573">
        <v>0</v>
      </c>
      <c r="R105" s="573">
        <v>0</v>
      </c>
      <c r="S105" s="568">
        <f t="shared" ref="S105" si="33">SUM(G105:R105)</f>
        <v>0</v>
      </c>
    </row>
    <row r="106" spans="1:19" ht="16.5" thickBot="1" x14ac:dyDescent="0.3">
      <c r="A106" s="845" t="s">
        <v>256</v>
      </c>
      <c r="B106" s="692" t="s">
        <v>227</v>
      </c>
      <c r="C106" s="575" t="s">
        <v>486</v>
      </c>
      <c r="D106" s="578" t="s">
        <v>372</v>
      </c>
      <c r="E106" s="839" t="s">
        <v>239</v>
      </c>
      <c r="F106" s="583" t="s">
        <v>419</v>
      </c>
      <c r="G106" s="565">
        <v>1</v>
      </c>
      <c r="H106" s="565">
        <v>1</v>
      </c>
      <c r="I106" s="565">
        <v>1</v>
      </c>
      <c r="J106" s="565">
        <v>1</v>
      </c>
      <c r="K106" s="587">
        <v>0</v>
      </c>
      <c r="L106" s="587">
        <v>0</v>
      </c>
      <c r="M106" s="587">
        <v>0</v>
      </c>
      <c r="N106" s="587">
        <v>0</v>
      </c>
      <c r="O106" s="587">
        <v>0</v>
      </c>
      <c r="P106" s="587">
        <v>0</v>
      </c>
      <c r="Q106" s="587">
        <v>0</v>
      </c>
      <c r="R106" s="587">
        <v>0</v>
      </c>
      <c r="S106" s="567">
        <f t="shared" ref="S106" si="34">SUM(G106:R106)/4</f>
        <v>1</v>
      </c>
    </row>
    <row r="107" spans="1:19" ht="16.5" thickBot="1" x14ac:dyDescent="0.3">
      <c r="A107" s="846"/>
      <c r="B107" s="693"/>
      <c r="C107" s="560" t="s">
        <v>420</v>
      </c>
      <c r="D107" s="574">
        <v>0</v>
      </c>
      <c r="E107" s="840"/>
      <c r="F107" s="584" t="s">
        <v>421</v>
      </c>
      <c r="G107" s="573">
        <v>0</v>
      </c>
      <c r="H107" s="573">
        <v>0</v>
      </c>
      <c r="I107" s="573">
        <v>0</v>
      </c>
      <c r="J107" s="573">
        <v>0</v>
      </c>
      <c r="K107" s="573">
        <v>0</v>
      </c>
      <c r="L107" s="573">
        <v>0</v>
      </c>
      <c r="M107" s="573">
        <v>0</v>
      </c>
      <c r="N107" s="573">
        <v>0</v>
      </c>
      <c r="O107" s="573">
        <v>0</v>
      </c>
      <c r="P107" s="573">
        <v>0</v>
      </c>
      <c r="Q107" s="573">
        <v>0</v>
      </c>
      <c r="R107" s="573">
        <v>0</v>
      </c>
      <c r="S107" s="568">
        <f t="shared" ref="S107" si="35">SUM(G107:R107)</f>
        <v>0</v>
      </c>
    </row>
    <row r="108" spans="1:19" ht="31.15" customHeight="1" thickBot="1" x14ac:dyDescent="0.3">
      <c r="A108" s="835" t="s">
        <v>468</v>
      </c>
      <c r="B108" s="692" t="s">
        <v>227</v>
      </c>
      <c r="C108" s="582" t="s">
        <v>488</v>
      </c>
      <c r="D108" s="586"/>
      <c r="E108" s="839" t="s">
        <v>449</v>
      </c>
      <c r="F108" s="583" t="s">
        <v>419</v>
      </c>
      <c r="G108" s="564">
        <v>0</v>
      </c>
      <c r="H108" s="564">
        <v>0</v>
      </c>
      <c r="I108" s="564">
        <v>0</v>
      </c>
      <c r="J108" s="564">
        <v>0</v>
      </c>
      <c r="K108" s="587">
        <v>0</v>
      </c>
      <c r="L108" s="587">
        <v>0</v>
      </c>
      <c r="M108" s="587">
        <v>0</v>
      </c>
      <c r="N108" s="587">
        <v>0</v>
      </c>
      <c r="O108" s="587">
        <v>0</v>
      </c>
      <c r="P108" s="587">
        <v>0</v>
      </c>
      <c r="Q108" s="587">
        <v>0</v>
      </c>
      <c r="R108" s="587">
        <v>0</v>
      </c>
      <c r="S108" s="598">
        <f t="shared" ref="S108" si="36">SUM(G108:R108)/4</f>
        <v>0</v>
      </c>
    </row>
    <row r="109" spans="1:19" ht="16.5" thickBot="1" x14ac:dyDescent="0.3">
      <c r="A109" s="836"/>
      <c r="B109" s="693"/>
      <c r="C109" s="560" t="s">
        <v>420</v>
      </c>
      <c r="D109" s="599">
        <v>0</v>
      </c>
      <c r="E109" s="840"/>
      <c r="F109" s="584" t="s">
        <v>421</v>
      </c>
      <c r="G109" s="573">
        <v>0</v>
      </c>
      <c r="H109" s="573">
        <v>0</v>
      </c>
      <c r="I109" s="573">
        <v>0</v>
      </c>
      <c r="J109" s="573">
        <v>0</v>
      </c>
      <c r="K109" s="573">
        <v>0</v>
      </c>
      <c r="L109" s="573">
        <v>0</v>
      </c>
      <c r="M109" s="573">
        <v>0</v>
      </c>
      <c r="N109" s="573">
        <v>0</v>
      </c>
      <c r="O109" s="573">
        <v>0</v>
      </c>
      <c r="P109" s="573">
        <v>0</v>
      </c>
      <c r="Q109" s="573">
        <v>0</v>
      </c>
      <c r="R109" s="573">
        <v>0</v>
      </c>
      <c r="S109" s="568">
        <f t="shared" ref="S109" si="37">SUM(G109:R109)</f>
        <v>0</v>
      </c>
    </row>
    <row r="110" spans="1:19" x14ac:dyDescent="0.25">
      <c r="A110" s="819" t="s">
        <v>397</v>
      </c>
      <c r="B110" s="820"/>
      <c r="C110" s="821"/>
      <c r="D110" s="825">
        <f>SUM(D109,D107,D105,D103,D101,D99,D97,D95,D93,D91,D89,D87,D85,D83,D81)</f>
        <v>235918.73</v>
      </c>
      <c r="E110" s="827" t="s">
        <v>398</v>
      </c>
      <c r="F110" s="828"/>
      <c r="G110" s="828"/>
      <c r="H110" s="828"/>
      <c r="I110" s="828"/>
      <c r="J110" s="828"/>
      <c r="K110" s="828"/>
      <c r="L110" s="828"/>
      <c r="M110" s="828"/>
      <c r="N110" s="828"/>
      <c r="O110" s="828"/>
      <c r="P110" s="828"/>
      <c r="Q110" s="828"/>
      <c r="R110" s="829"/>
      <c r="S110" s="817">
        <f>SUM(S109,S107,S105,S103,S101,S99,S97,S95,S93,S91,S89,S87,S85,S83,S81)</f>
        <v>8085.1299999999992</v>
      </c>
    </row>
    <row r="111" spans="1:19" ht="15.75" thickBot="1" x14ac:dyDescent="0.3">
      <c r="A111" s="822"/>
      <c r="B111" s="823"/>
      <c r="C111" s="824"/>
      <c r="D111" s="826"/>
      <c r="E111" s="830"/>
      <c r="F111" s="831"/>
      <c r="G111" s="831"/>
      <c r="H111" s="831"/>
      <c r="I111" s="831"/>
      <c r="J111" s="831"/>
      <c r="K111" s="831"/>
      <c r="L111" s="831"/>
      <c r="M111" s="831"/>
      <c r="N111" s="831"/>
      <c r="O111" s="831"/>
      <c r="P111" s="831"/>
      <c r="Q111" s="831"/>
      <c r="R111" s="832"/>
      <c r="S111" s="818"/>
    </row>
    <row r="112" spans="1:19" s="551" customFormat="1" ht="32.25" thickBot="1" x14ac:dyDescent="0.35">
      <c r="A112" s="552" t="s">
        <v>23</v>
      </c>
      <c r="B112" s="553" t="s">
        <v>416</v>
      </c>
      <c r="C112" s="559" t="s">
        <v>56</v>
      </c>
      <c r="D112" s="554" t="s">
        <v>285</v>
      </c>
      <c r="E112" s="554" t="s">
        <v>238</v>
      </c>
      <c r="F112" s="554" t="s">
        <v>423</v>
      </c>
      <c r="G112" s="555" t="s">
        <v>2</v>
      </c>
      <c r="H112" s="555" t="s">
        <v>3</v>
      </c>
      <c r="I112" s="555" t="s">
        <v>4</v>
      </c>
      <c r="J112" s="555" t="s">
        <v>5</v>
      </c>
      <c r="K112" s="555" t="s">
        <v>6</v>
      </c>
      <c r="L112" s="555" t="s">
        <v>7</v>
      </c>
      <c r="M112" s="555" t="s">
        <v>8</v>
      </c>
      <c r="N112" s="555" t="s">
        <v>9</v>
      </c>
      <c r="O112" s="555" t="s">
        <v>10</v>
      </c>
      <c r="P112" s="555" t="s">
        <v>11</v>
      </c>
      <c r="Q112" s="555" t="s">
        <v>12</v>
      </c>
      <c r="R112" s="555" t="s">
        <v>13</v>
      </c>
      <c r="S112" s="555" t="s">
        <v>422</v>
      </c>
    </row>
    <row r="113" spans="1:19" ht="46.5" thickBot="1" x14ac:dyDescent="0.3">
      <c r="A113" s="835" t="s">
        <v>34</v>
      </c>
      <c r="B113" s="691" t="s">
        <v>228</v>
      </c>
      <c r="C113" s="619" t="s">
        <v>489</v>
      </c>
      <c r="D113" s="624"/>
      <c r="E113" s="839" t="s">
        <v>239</v>
      </c>
      <c r="F113" s="583" t="s">
        <v>419</v>
      </c>
      <c r="G113" s="565">
        <v>1</v>
      </c>
      <c r="H113" s="564">
        <v>0.5</v>
      </c>
      <c r="I113" s="565">
        <v>1</v>
      </c>
      <c r="J113" s="564">
        <v>0</v>
      </c>
      <c r="K113" s="587">
        <v>0</v>
      </c>
      <c r="L113" s="587">
        <v>0</v>
      </c>
      <c r="M113" s="587">
        <v>0</v>
      </c>
      <c r="N113" s="587">
        <v>0</v>
      </c>
      <c r="O113" s="587">
        <v>0</v>
      </c>
      <c r="P113" s="587">
        <v>0</v>
      </c>
      <c r="Q113" s="587">
        <v>0</v>
      </c>
      <c r="R113" s="587">
        <v>0</v>
      </c>
      <c r="S113" s="581">
        <f t="shared" ref="S113" si="38">SUM(G113:R113)/4</f>
        <v>0.625</v>
      </c>
    </row>
    <row r="114" spans="1:19" ht="16.5" thickBot="1" x14ac:dyDescent="0.3">
      <c r="A114" s="836"/>
      <c r="B114" s="693"/>
      <c r="C114" s="560" t="s">
        <v>420</v>
      </c>
      <c r="D114" s="625">
        <v>0</v>
      </c>
      <c r="E114" s="840"/>
      <c r="F114" s="584" t="s">
        <v>421</v>
      </c>
      <c r="G114" s="573">
        <v>0</v>
      </c>
      <c r="H114" s="573">
        <v>0</v>
      </c>
      <c r="I114" s="573">
        <v>0</v>
      </c>
      <c r="J114" s="573">
        <v>0</v>
      </c>
      <c r="K114" s="573">
        <v>0</v>
      </c>
      <c r="L114" s="573">
        <v>0</v>
      </c>
      <c r="M114" s="573">
        <v>0</v>
      </c>
      <c r="N114" s="573">
        <v>0</v>
      </c>
      <c r="O114" s="573">
        <v>0</v>
      </c>
      <c r="P114" s="573">
        <v>0</v>
      </c>
      <c r="Q114" s="573">
        <v>0</v>
      </c>
      <c r="R114" s="573">
        <v>0</v>
      </c>
      <c r="S114" s="568">
        <f t="shared" ref="S114" si="39">SUM(G114:R114)</f>
        <v>0</v>
      </c>
    </row>
    <row r="115" spans="1:19" ht="30.75" thickBot="1" x14ac:dyDescent="0.3">
      <c r="A115" s="835" t="s">
        <v>491</v>
      </c>
      <c r="B115" s="691" t="s">
        <v>228</v>
      </c>
      <c r="C115" s="548" t="s">
        <v>490</v>
      </c>
      <c r="D115" s="624"/>
      <c r="E115" s="839" t="s">
        <v>449</v>
      </c>
      <c r="F115" s="583" t="s">
        <v>419</v>
      </c>
      <c r="G115" s="564">
        <v>0</v>
      </c>
      <c r="H115" s="564">
        <v>0</v>
      </c>
      <c r="I115" s="564">
        <v>0</v>
      </c>
      <c r="J115" s="564">
        <v>0</v>
      </c>
      <c r="K115" s="587">
        <v>0</v>
      </c>
      <c r="L115" s="587">
        <v>0</v>
      </c>
      <c r="M115" s="587">
        <v>0</v>
      </c>
      <c r="N115" s="587">
        <v>0</v>
      </c>
      <c r="O115" s="587">
        <v>0</v>
      </c>
      <c r="P115" s="587">
        <v>0</v>
      </c>
      <c r="Q115" s="587">
        <v>0</v>
      </c>
      <c r="R115" s="587">
        <v>0</v>
      </c>
      <c r="S115" s="598">
        <f t="shared" ref="S115" si="40">SUM(G115:R115)/4</f>
        <v>0</v>
      </c>
    </row>
    <row r="116" spans="1:19" ht="16.5" thickBot="1" x14ac:dyDescent="0.3">
      <c r="A116" s="836"/>
      <c r="B116" s="693"/>
      <c r="C116" s="560" t="s">
        <v>420</v>
      </c>
      <c r="D116" s="599">
        <v>0</v>
      </c>
      <c r="E116" s="840"/>
      <c r="F116" s="584" t="s">
        <v>421</v>
      </c>
      <c r="G116" s="573">
        <v>0</v>
      </c>
      <c r="H116" s="573">
        <v>0</v>
      </c>
      <c r="I116" s="573">
        <v>0</v>
      </c>
      <c r="J116" s="573">
        <v>0</v>
      </c>
      <c r="K116" s="573">
        <v>0</v>
      </c>
      <c r="L116" s="573">
        <v>0</v>
      </c>
      <c r="M116" s="573">
        <v>0</v>
      </c>
      <c r="N116" s="573">
        <v>0</v>
      </c>
      <c r="O116" s="573">
        <v>0</v>
      </c>
      <c r="P116" s="573">
        <v>0</v>
      </c>
      <c r="Q116" s="573">
        <v>0</v>
      </c>
      <c r="R116" s="573">
        <v>0</v>
      </c>
      <c r="S116" s="568">
        <f t="shared" ref="S116" si="41">SUM(G116:R116)</f>
        <v>0</v>
      </c>
    </row>
    <row r="117" spans="1:19" ht="30.75" thickBot="1" x14ac:dyDescent="0.3">
      <c r="A117" s="835" t="s">
        <v>468</v>
      </c>
      <c r="B117" s="691" t="s">
        <v>228</v>
      </c>
      <c r="C117" s="548" t="s">
        <v>492</v>
      </c>
      <c r="D117" s="624"/>
      <c r="E117" s="839" t="s">
        <v>449</v>
      </c>
      <c r="F117" s="583" t="s">
        <v>419</v>
      </c>
      <c r="G117" s="564">
        <v>0</v>
      </c>
      <c r="H117" s="564">
        <v>0</v>
      </c>
      <c r="I117" s="564">
        <v>0</v>
      </c>
      <c r="J117" s="564">
        <v>0</v>
      </c>
      <c r="K117" s="587">
        <v>0</v>
      </c>
      <c r="L117" s="587">
        <v>0</v>
      </c>
      <c r="M117" s="587">
        <v>0</v>
      </c>
      <c r="N117" s="587">
        <v>0</v>
      </c>
      <c r="O117" s="587">
        <v>0</v>
      </c>
      <c r="P117" s="587">
        <v>0</v>
      </c>
      <c r="Q117" s="587">
        <v>0</v>
      </c>
      <c r="R117" s="587">
        <v>0</v>
      </c>
      <c r="S117" s="598">
        <f t="shared" ref="S117" si="42">SUM(G117:R117)/4</f>
        <v>0</v>
      </c>
    </row>
    <row r="118" spans="1:19" ht="16.5" thickBot="1" x14ac:dyDescent="0.3">
      <c r="A118" s="836"/>
      <c r="B118" s="693"/>
      <c r="C118" s="560" t="s">
        <v>420</v>
      </c>
      <c r="D118" s="599">
        <v>0</v>
      </c>
      <c r="E118" s="840"/>
      <c r="F118" s="584" t="s">
        <v>421</v>
      </c>
      <c r="G118" s="573">
        <v>0</v>
      </c>
      <c r="H118" s="573">
        <v>0</v>
      </c>
      <c r="I118" s="573">
        <v>0</v>
      </c>
      <c r="J118" s="573">
        <v>0</v>
      </c>
      <c r="K118" s="573">
        <v>0</v>
      </c>
      <c r="L118" s="573">
        <v>0</v>
      </c>
      <c r="M118" s="573">
        <v>0</v>
      </c>
      <c r="N118" s="573">
        <v>0</v>
      </c>
      <c r="O118" s="573">
        <v>0</v>
      </c>
      <c r="P118" s="573">
        <v>0</v>
      </c>
      <c r="Q118" s="573">
        <v>0</v>
      </c>
      <c r="R118" s="573">
        <v>0</v>
      </c>
      <c r="S118" s="568">
        <f t="shared" ref="S118" si="43">SUM(G118:R118)</f>
        <v>0</v>
      </c>
    </row>
    <row r="119" spans="1:19" ht="46.5" thickBot="1" x14ac:dyDescent="0.3">
      <c r="A119" s="835" t="s">
        <v>245</v>
      </c>
      <c r="B119" s="691" t="s">
        <v>228</v>
      </c>
      <c r="C119" s="582" t="s">
        <v>493</v>
      </c>
      <c r="D119" s="624"/>
      <c r="E119" s="839" t="s">
        <v>239</v>
      </c>
      <c r="F119" s="583" t="s">
        <v>419</v>
      </c>
      <c r="G119" s="564">
        <v>0</v>
      </c>
      <c r="H119" s="564">
        <v>0</v>
      </c>
      <c r="I119" s="564">
        <v>0</v>
      </c>
      <c r="J119" s="564">
        <v>0</v>
      </c>
      <c r="K119" s="587">
        <v>0</v>
      </c>
      <c r="L119" s="587">
        <v>0</v>
      </c>
      <c r="M119" s="587">
        <v>0</v>
      </c>
      <c r="N119" s="587">
        <v>0</v>
      </c>
      <c r="O119" s="587">
        <v>0</v>
      </c>
      <c r="P119" s="587">
        <v>0</v>
      </c>
      <c r="Q119" s="587">
        <v>0</v>
      </c>
      <c r="R119" s="587">
        <v>0</v>
      </c>
      <c r="S119" s="598">
        <f t="shared" ref="S119" si="44">SUM(G119:R119)/4</f>
        <v>0</v>
      </c>
    </row>
    <row r="120" spans="1:19" ht="16.5" thickBot="1" x14ac:dyDescent="0.3">
      <c r="A120" s="836"/>
      <c r="B120" s="692"/>
      <c r="C120" s="560" t="s">
        <v>420</v>
      </c>
      <c r="D120" s="599">
        <v>0</v>
      </c>
      <c r="E120" s="840"/>
      <c r="F120" s="584" t="s">
        <v>421</v>
      </c>
      <c r="G120" s="573">
        <v>0</v>
      </c>
      <c r="H120" s="573">
        <v>0</v>
      </c>
      <c r="I120" s="573">
        <v>0</v>
      </c>
      <c r="J120" s="573">
        <v>0</v>
      </c>
      <c r="K120" s="573">
        <v>0</v>
      </c>
      <c r="L120" s="573">
        <v>0</v>
      </c>
      <c r="M120" s="573">
        <v>0</v>
      </c>
      <c r="N120" s="573">
        <v>0</v>
      </c>
      <c r="O120" s="573">
        <v>0</v>
      </c>
      <c r="P120" s="573">
        <v>0</v>
      </c>
      <c r="Q120" s="573">
        <v>0</v>
      </c>
      <c r="R120" s="573">
        <v>0</v>
      </c>
      <c r="S120" s="568">
        <f t="shared" ref="S120" si="45">SUM(G120:R120)</f>
        <v>0</v>
      </c>
    </row>
    <row r="121" spans="1:19" ht="46.5" thickBot="1" x14ac:dyDescent="0.3">
      <c r="A121" s="835" t="s">
        <v>249</v>
      </c>
      <c r="B121" s="691" t="s">
        <v>228</v>
      </c>
      <c r="C121" s="582" t="s">
        <v>494</v>
      </c>
      <c r="D121" s="624"/>
      <c r="E121" s="839" t="s">
        <v>239</v>
      </c>
      <c r="F121" s="583" t="s">
        <v>419</v>
      </c>
      <c r="G121" s="564">
        <v>0</v>
      </c>
      <c r="H121" s="564">
        <v>0</v>
      </c>
      <c r="I121" s="564">
        <v>0</v>
      </c>
      <c r="J121" s="564">
        <v>0</v>
      </c>
      <c r="K121" s="587">
        <v>0</v>
      </c>
      <c r="L121" s="587">
        <v>0</v>
      </c>
      <c r="M121" s="587">
        <v>0</v>
      </c>
      <c r="N121" s="587">
        <v>0</v>
      </c>
      <c r="O121" s="587">
        <v>0</v>
      </c>
      <c r="P121" s="587">
        <v>0</v>
      </c>
      <c r="Q121" s="587">
        <v>0</v>
      </c>
      <c r="R121" s="587">
        <v>0</v>
      </c>
      <c r="S121" s="598">
        <f t="shared" ref="S121" si="46">SUM(G121:R121)/4</f>
        <v>0</v>
      </c>
    </row>
    <row r="122" spans="1:19" ht="16.5" thickBot="1" x14ac:dyDescent="0.3">
      <c r="A122" s="836"/>
      <c r="B122" s="692"/>
      <c r="C122" s="560" t="s">
        <v>420</v>
      </c>
      <c r="D122" s="599">
        <v>0</v>
      </c>
      <c r="E122" s="840"/>
      <c r="F122" s="584" t="s">
        <v>421</v>
      </c>
      <c r="G122" s="573">
        <v>0</v>
      </c>
      <c r="H122" s="573">
        <v>0</v>
      </c>
      <c r="I122" s="573">
        <v>0</v>
      </c>
      <c r="J122" s="573">
        <v>0</v>
      </c>
      <c r="K122" s="573">
        <v>0</v>
      </c>
      <c r="L122" s="573">
        <v>0</v>
      </c>
      <c r="M122" s="573">
        <v>0</v>
      </c>
      <c r="N122" s="573">
        <v>0</v>
      </c>
      <c r="O122" s="573">
        <v>0</v>
      </c>
      <c r="P122" s="573">
        <v>0</v>
      </c>
      <c r="Q122" s="573">
        <v>0</v>
      </c>
      <c r="R122" s="573">
        <v>0</v>
      </c>
      <c r="S122" s="568">
        <f t="shared" ref="S122" si="47">SUM(G122:R122)</f>
        <v>0</v>
      </c>
    </row>
    <row r="123" spans="1:19" ht="30.75" thickBot="1" x14ac:dyDescent="0.3">
      <c r="A123" s="835" t="s">
        <v>461</v>
      </c>
      <c r="B123" s="691" t="s">
        <v>228</v>
      </c>
      <c r="C123" s="620" t="s">
        <v>495</v>
      </c>
      <c r="D123" s="624"/>
      <c r="E123" s="839" t="s">
        <v>239</v>
      </c>
      <c r="F123" s="583" t="s">
        <v>419</v>
      </c>
      <c r="G123" s="564">
        <v>0</v>
      </c>
      <c r="H123" s="564">
        <v>0</v>
      </c>
      <c r="I123" s="564">
        <v>0</v>
      </c>
      <c r="J123" s="564">
        <v>0</v>
      </c>
      <c r="K123" s="587">
        <v>0</v>
      </c>
      <c r="L123" s="587">
        <v>0</v>
      </c>
      <c r="M123" s="587">
        <v>0</v>
      </c>
      <c r="N123" s="587">
        <v>0</v>
      </c>
      <c r="O123" s="587">
        <v>0</v>
      </c>
      <c r="P123" s="587">
        <v>0</v>
      </c>
      <c r="Q123" s="587">
        <v>0</v>
      </c>
      <c r="R123" s="587">
        <v>0</v>
      </c>
      <c r="S123" s="598">
        <f t="shared" ref="S123" si="48">SUM(G123:R123)/4</f>
        <v>0</v>
      </c>
    </row>
    <row r="124" spans="1:19" ht="16.5" thickBot="1" x14ac:dyDescent="0.3">
      <c r="A124" s="836"/>
      <c r="B124" s="692"/>
      <c r="C124" s="560" t="s">
        <v>420</v>
      </c>
      <c r="D124" s="599">
        <v>0</v>
      </c>
      <c r="E124" s="840"/>
      <c r="F124" s="584" t="s">
        <v>421</v>
      </c>
      <c r="G124" s="573">
        <v>0</v>
      </c>
      <c r="H124" s="573">
        <v>0</v>
      </c>
      <c r="I124" s="573">
        <v>0</v>
      </c>
      <c r="J124" s="573">
        <v>0</v>
      </c>
      <c r="K124" s="573">
        <v>0</v>
      </c>
      <c r="L124" s="573">
        <v>0</v>
      </c>
      <c r="M124" s="573">
        <v>0</v>
      </c>
      <c r="N124" s="573">
        <v>0</v>
      </c>
      <c r="O124" s="573">
        <v>0</v>
      </c>
      <c r="P124" s="573">
        <v>0</v>
      </c>
      <c r="Q124" s="573">
        <v>0</v>
      </c>
      <c r="R124" s="573">
        <v>0</v>
      </c>
      <c r="S124" s="568">
        <f t="shared" ref="S124" si="49">SUM(G124:R124)</f>
        <v>0</v>
      </c>
    </row>
    <row r="125" spans="1:19" ht="45.75" thickBot="1" x14ac:dyDescent="0.3">
      <c r="A125" s="835" t="s">
        <v>461</v>
      </c>
      <c r="B125" s="691" t="s">
        <v>228</v>
      </c>
      <c r="C125" s="620" t="s">
        <v>496</v>
      </c>
      <c r="D125" s="624"/>
      <c r="E125" s="839" t="s">
        <v>239</v>
      </c>
      <c r="F125" s="583" t="s">
        <v>419</v>
      </c>
      <c r="G125" s="564">
        <v>0</v>
      </c>
      <c r="H125" s="564">
        <v>0</v>
      </c>
      <c r="I125" s="564">
        <v>0</v>
      </c>
      <c r="J125" s="564">
        <v>0</v>
      </c>
      <c r="K125" s="587">
        <v>0</v>
      </c>
      <c r="L125" s="587">
        <v>0</v>
      </c>
      <c r="M125" s="587">
        <v>0</v>
      </c>
      <c r="N125" s="587">
        <v>0</v>
      </c>
      <c r="O125" s="587">
        <v>0</v>
      </c>
      <c r="P125" s="587">
        <v>0</v>
      </c>
      <c r="Q125" s="587">
        <v>0</v>
      </c>
      <c r="R125" s="587">
        <v>0</v>
      </c>
      <c r="S125" s="598">
        <f t="shared" ref="S125" si="50">SUM(G125:R125)/4</f>
        <v>0</v>
      </c>
    </row>
    <row r="126" spans="1:19" ht="16.5" thickBot="1" x14ac:dyDescent="0.3">
      <c r="A126" s="836"/>
      <c r="B126" s="692"/>
      <c r="C126" s="560" t="s">
        <v>420</v>
      </c>
      <c r="D126" s="599">
        <v>0</v>
      </c>
      <c r="E126" s="840"/>
      <c r="F126" s="584" t="s">
        <v>421</v>
      </c>
      <c r="G126" s="573">
        <v>0</v>
      </c>
      <c r="H126" s="573">
        <v>0</v>
      </c>
      <c r="I126" s="573">
        <v>0</v>
      </c>
      <c r="J126" s="573">
        <v>0</v>
      </c>
      <c r="K126" s="573">
        <v>0</v>
      </c>
      <c r="L126" s="573">
        <v>0</v>
      </c>
      <c r="M126" s="573">
        <v>0</v>
      </c>
      <c r="N126" s="573">
        <v>0</v>
      </c>
      <c r="O126" s="573">
        <v>0</v>
      </c>
      <c r="P126" s="573">
        <v>0</v>
      </c>
      <c r="Q126" s="573">
        <v>0</v>
      </c>
      <c r="R126" s="573">
        <v>0</v>
      </c>
      <c r="S126" s="568">
        <f t="shared" ref="S126" si="51">SUM(G126:R126)</f>
        <v>0</v>
      </c>
    </row>
    <row r="127" spans="1:19" ht="16.5" thickBot="1" x14ac:dyDescent="0.3">
      <c r="A127" s="835" t="s">
        <v>491</v>
      </c>
      <c r="B127" s="691" t="s">
        <v>228</v>
      </c>
      <c r="C127" s="575" t="s">
        <v>497</v>
      </c>
      <c r="D127" s="624"/>
      <c r="E127" s="839" t="s">
        <v>239</v>
      </c>
      <c r="F127" s="583" t="s">
        <v>419</v>
      </c>
      <c r="G127" s="564">
        <v>0</v>
      </c>
      <c r="H127" s="564">
        <v>0</v>
      </c>
      <c r="I127" s="564">
        <v>0</v>
      </c>
      <c r="J127" s="564">
        <v>0</v>
      </c>
      <c r="K127" s="587">
        <v>0</v>
      </c>
      <c r="L127" s="587">
        <v>0</v>
      </c>
      <c r="M127" s="587">
        <v>0</v>
      </c>
      <c r="N127" s="587">
        <v>0</v>
      </c>
      <c r="O127" s="587">
        <v>0</v>
      </c>
      <c r="P127" s="587">
        <v>0</v>
      </c>
      <c r="Q127" s="587">
        <v>0</v>
      </c>
      <c r="R127" s="587">
        <v>0</v>
      </c>
      <c r="S127" s="598">
        <f t="shared" ref="S127" si="52">SUM(G127:R127)/4</f>
        <v>0</v>
      </c>
    </row>
    <row r="128" spans="1:19" ht="16.5" thickBot="1" x14ac:dyDescent="0.3">
      <c r="A128" s="836"/>
      <c r="B128" s="692"/>
      <c r="C128" s="560" t="s">
        <v>420</v>
      </c>
      <c r="D128" s="599">
        <v>0</v>
      </c>
      <c r="E128" s="840"/>
      <c r="F128" s="584" t="s">
        <v>421</v>
      </c>
      <c r="G128" s="573">
        <v>0</v>
      </c>
      <c r="H128" s="573">
        <v>0</v>
      </c>
      <c r="I128" s="573">
        <v>0</v>
      </c>
      <c r="J128" s="573">
        <v>0</v>
      </c>
      <c r="K128" s="573">
        <v>0</v>
      </c>
      <c r="L128" s="573">
        <v>0</v>
      </c>
      <c r="M128" s="573">
        <v>0</v>
      </c>
      <c r="N128" s="573">
        <v>0</v>
      </c>
      <c r="O128" s="573">
        <v>0</v>
      </c>
      <c r="P128" s="573">
        <v>0</v>
      </c>
      <c r="Q128" s="573">
        <v>0</v>
      </c>
      <c r="R128" s="573">
        <v>0</v>
      </c>
      <c r="S128" s="568">
        <f t="shared" ref="S128" si="53">SUM(G128:R128)</f>
        <v>0</v>
      </c>
    </row>
    <row r="129" spans="1:19" s="543" customFormat="1" ht="45.75" thickBot="1" x14ac:dyDescent="0.3">
      <c r="A129" s="849" t="s">
        <v>440</v>
      </c>
      <c r="B129" s="691" t="s">
        <v>228</v>
      </c>
      <c r="C129" s="593" t="s">
        <v>441</v>
      </c>
      <c r="D129" s="626"/>
      <c r="E129" s="837" t="s">
        <v>449</v>
      </c>
      <c r="F129" s="583" t="s">
        <v>419</v>
      </c>
      <c r="G129" s="627">
        <v>0</v>
      </c>
      <c r="H129" s="627">
        <v>0</v>
      </c>
      <c r="I129" s="627">
        <v>0</v>
      </c>
      <c r="J129" s="628">
        <v>1</v>
      </c>
      <c r="K129" s="629">
        <v>0</v>
      </c>
      <c r="L129" s="629">
        <v>0</v>
      </c>
      <c r="M129" s="629">
        <v>0</v>
      </c>
      <c r="N129" s="629">
        <v>0</v>
      </c>
      <c r="O129" s="629">
        <v>0</v>
      </c>
      <c r="P129" s="629">
        <v>0</v>
      </c>
      <c r="Q129" s="629">
        <v>0</v>
      </c>
      <c r="R129" s="629">
        <v>0</v>
      </c>
      <c r="S129" s="598">
        <f>SUM(G129:R129)/4</f>
        <v>0.25</v>
      </c>
    </row>
    <row r="130" spans="1:19" s="543" customFormat="1" ht="16.5" thickBot="1" x14ac:dyDescent="0.3">
      <c r="A130" s="726"/>
      <c r="B130" s="692"/>
      <c r="C130" s="630" t="s">
        <v>420</v>
      </c>
      <c r="D130" s="631">
        <v>0</v>
      </c>
      <c r="E130" s="838"/>
      <c r="F130" s="584" t="s">
        <v>421</v>
      </c>
      <c r="G130" s="632">
        <v>0</v>
      </c>
      <c r="H130" s="632">
        <v>0</v>
      </c>
      <c r="I130" s="632">
        <v>0</v>
      </c>
      <c r="J130" s="633">
        <v>0</v>
      </c>
      <c r="K130" s="632">
        <v>0</v>
      </c>
      <c r="L130" s="632">
        <v>0</v>
      </c>
      <c r="M130" s="632">
        <v>0</v>
      </c>
      <c r="N130" s="632">
        <v>0</v>
      </c>
      <c r="O130" s="632">
        <v>0</v>
      </c>
      <c r="P130" s="632">
        <v>0</v>
      </c>
      <c r="Q130" s="632">
        <v>0</v>
      </c>
      <c r="R130" s="632">
        <v>0</v>
      </c>
      <c r="S130" s="634">
        <f>SUM(G130:R130)</f>
        <v>0</v>
      </c>
    </row>
    <row r="131" spans="1:19" s="543" customFormat="1" ht="33.6" customHeight="1" thickBot="1" x14ac:dyDescent="0.3">
      <c r="A131" s="835" t="s">
        <v>474</v>
      </c>
      <c r="B131" s="691" t="s">
        <v>228</v>
      </c>
      <c r="C131" s="833" t="s">
        <v>504</v>
      </c>
      <c r="D131" s="635"/>
      <c r="E131" s="837" t="s">
        <v>449</v>
      </c>
      <c r="F131" s="583" t="s">
        <v>419</v>
      </c>
      <c r="G131" s="628">
        <v>1</v>
      </c>
      <c r="H131" s="628">
        <v>1</v>
      </c>
      <c r="I131" s="628">
        <v>1</v>
      </c>
      <c r="J131" s="628">
        <v>1</v>
      </c>
      <c r="K131" s="587">
        <v>0</v>
      </c>
      <c r="L131" s="587">
        <v>0</v>
      </c>
      <c r="M131" s="587">
        <v>0</v>
      </c>
      <c r="N131" s="587">
        <v>0</v>
      </c>
      <c r="O131" s="587">
        <v>0</v>
      </c>
      <c r="P131" s="587">
        <v>0</v>
      </c>
      <c r="Q131" s="587">
        <v>0</v>
      </c>
      <c r="R131" s="587">
        <v>0</v>
      </c>
      <c r="S131" s="567">
        <f t="shared" ref="S131" si="54">SUM(G131:R131)/4</f>
        <v>1</v>
      </c>
    </row>
    <row r="132" spans="1:19" s="543" customFormat="1" ht="16.5" thickBot="1" x14ac:dyDescent="0.3">
      <c r="A132" s="836"/>
      <c r="B132" s="692"/>
      <c r="C132" s="834"/>
      <c r="D132" s="631">
        <v>38090</v>
      </c>
      <c r="E132" s="838"/>
      <c r="F132" s="584" t="s">
        <v>421</v>
      </c>
      <c r="G132" s="573">
        <v>0</v>
      </c>
      <c r="H132" s="573">
        <v>0</v>
      </c>
      <c r="I132" s="573">
        <v>0</v>
      </c>
      <c r="J132" s="573">
        <v>0</v>
      </c>
      <c r="K132" s="573">
        <v>0</v>
      </c>
      <c r="L132" s="573">
        <v>0</v>
      </c>
      <c r="M132" s="573">
        <v>0</v>
      </c>
      <c r="N132" s="573">
        <v>0</v>
      </c>
      <c r="O132" s="573">
        <v>0</v>
      </c>
      <c r="P132" s="573">
        <v>0</v>
      </c>
      <c r="Q132" s="573">
        <v>0</v>
      </c>
      <c r="R132" s="573">
        <v>0</v>
      </c>
      <c r="S132" s="568">
        <f t="shared" ref="S132" si="55">SUM(G132:R132)</f>
        <v>0</v>
      </c>
    </row>
    <row r="133" spans="1:19" ht="30.75" thickBot="1" x14ac:dyDescent="0.3">
      <c r="A133" s="835" t="s">
        <v>251</v>
      </c>
      <c r="B133" s="691" t="s">
        <v>228</v>
      </c>
      <c r="C133" s="636" t="s">
        <v>498</v>
      </c>
      <c r="D133" s="624"/>
      <c r="E133" s="839" t="s">
        <v>239</v>
      </c>
      <c r="F133" s="583" t="s">
        <v>419</v>
      </c>
      <c r="G133" s="564">
        <v>0</v>
      </c>
      <c r="H133" s="564">
        <v>0</v>
      </c>
      <c r="I133" s="564">
        <v>0</v>
      </c>
      <c r="J133" s="628">
        <v>1</v>
      </c>
      <c r="K133" s="587">
        <v>0</v>
      </c>
      <c r="L133" s="587">
        <v>0</v>
      </c>
      <c r="M133" s="587">
        <v>0</v>
      </c>
      <c r="N133" s="587">
        <v>0</v>
      </c>
      <c r="O133" s="587">
        <v>0</v>
      </c>
      <c r="P133" s="587">
        <v>0</v>
      </c>
      <c r="Q133" s="587">
        <v>0</v>
      </c>
      <c r="R133" s="587">
        <v>0</v>
      </c>
      <c r="S133" s="598">
        <f t="shared" ref="S133" si="56">SUM(G133:R133)/4</f>
        <v>0.25</v>
      </c>
    </row>
    <row r="134" spans="1:19" ht="16.5" thickBot="1" x14ac:dyDescent="0.3">
      <c r="A134" s="836"/>
      <c r="B134" s="692"/>
      <c r="C134" s="560" t="s">
        <v>420</v>
      </c>
      <c r="D134" s="599">
        <v>52472</v>
      </c>
      <c r="E134" s="840"/>
      <c r="F134" s="584" t="s">
        <v>421</v>
      </c>
      <c r="G134" s="573">
        <v>0</v>
      </c>
      <c r="H134" s="573">
        <v>0</v>
      </c>
      <c r="I134" s="573">
        <v>0</v>
      </c>
      <c r="J134" s="573">
        <v>30798.74</v>
      </c>
      <c r="K134" s="573">
        <v>0</v>
      </c>
      <c r="L134" s="573">
        <v>0</v>
      </c>
      <c r="M134" s="573">
        <v>0</v>
      </c>
      <c r="N134" s="573">
        <v>0</v>
      </c>
      <c r="O134" s="573">
        <v>0</v>
      </c>
      <c r="P134" s="573">
        <v>0</v>
      </c>
      <c r="Q134" s="573">
        <v>0</v>
      </c>
      <c r="R134" s="573">
        <v>0</v>
      </c>
      <c r="S134" s="568">
        <f t="shared" ref="S134" si="57">SUM(G134:R134)</f>
        <v>30798.74</v>
      </c>
    </row>
    <row r="135" spans="1:19" x14ac:dyDescent="0.25">
      <c r="A135" s="819" t="s">
        <v>397</v>
      </c>
      <c r="B135" s="820"/>
      <c r="C135" s="821"/>
      <c r="D135" s="825">
        <f>SUM(D134,D132,D130,D128,D126,D124,D122,D120,D118,D116,D114)</f>
        <v>90562</v>
      </c>
      <c r="E135" s="827" t="s">
        <v>398</v>
      </c>
      <c r="F135" s="828"/>
      <c r="G135" s="828"/>
      <c r="H135" s="828"/>
      <c r="I135" s="828"/>
      <c r="J135" s="828"/>
      <c r="K135" s="828"/>
      <c r="L135" s="828"/>
      <c r="M135" s="828"/>
      <c r="N135" s="828"/>
      <c r="O135" s="828"/>
      <c r="P135" s="828"/>
      <c r="Q135" s="828"/>
      <c r="R135" s="829"/>
      <c r="S135" s="817">
        <f>SUM(S134,S132,S130,S128,S126,S124,S122,S120,S118,S114,S116)</f>
        <v>30798.74</v>
      </c>
    </row>
    <row r="136" spans="1:19" ht="15.75" thickBot="1" x14ac:dyDescent="0.3">
      <c r="A136" s="822"/>
      <c r="B136" s="823"/>
      <c r="C136" s="824"/>
      <c r="D136" s="826"/>
      <c r="E136" s="830"/>
      <c r="F136" s="831"/>
      <c r="G136" s="831"/>
      <c r="H136" s="831"/>
      <c r="I136" s="831"/>
      <c r="J136" s="831"/>
      <c r="K136" s="831"/>
      <c r="L136" s="831"/>
      <c r="M136" s="831"/>
      <c r="N136" s="831"/>
      <c r="O136" s="831"/>
      <c r="P136" s="831"/>
      <c r="Q136" s="831"/>
      <c r="R136" s="832"/>
      <c r="S136" s="818"/>
    </row>
    <row r="137" spans="1:19" s="551" customFormat="1" ht="32.25" thickBot="1" x14ac:dyDescent="0.35">
      <c r="A137" s="646" t="s">
        <v>23</v>
      </c>
      <c r="B137" s="647" t="s">
        <v>416</v>
      </c>
      <c r="C137" s="559" t="s">
        <v>56</v>
      </c>
      <c r="D137" s="554" t="s">
        <v>285</v>
      </c>
      <c r="E137" s="554" t="s">
        <v>238</v>
      </c>
      <c r="F137" s="554" t="s">
        <v>423</v>
      </c>
      <c r="G137" s="555" t="s">
        <v>2</v>
      </c>
      <c r="H137" s="555" t="s">
        <v>3</v>
      </c>
      <c r="I137" s="555" t="s">
        <v>4</v>
      </c>
      <c r="J137" s="555" t="s">
        <v>5</v>
      </c>
      <c r="K137" s="555" t="s">
        <v>6</v>
      </c>
      <c r="L137" s="555" t="s">
        <v>7</v>
      </c>
      <c r="M137" s="555" t="s">
        <v>8</v>
      </c>
      <c r="N137" s="555" t="s">
        <v>9</v>
      </c>
      <c r="O137" s="555" t="s">
        <v>10</v>
      </c>
      <c r="P137" s="555" t="s">
        <v>11</v>
      </c>
      <c r="Q137" s="555" t="s">
        <v>12</v>
      </c>
      <c r="R137" s="555" t="s">
        <v>13</v>
      </c>
      <c r="S137" s="555" t="s">
        <v>422</v>
      </c>
    </row>
    <row r="138" spans="1:19" s="432" customFormat="1" ht="42" customHeight="1" thickBot="1" x14ac:dyDescent="0.3">
      <c r="A138" s="843" t="s">
        <v>468</v>
      </c>
      <c r="B138" s="844" t="s">
        <v>229</v>
      </c>
      <c r="C138" s="648" t="s">
        <v>499</v>
      </c>
      <c r="D138" s="624"/>
      <c r="E138" s="839" t="s">
        <v>449</v>
      </c>
      <c r="F138" s="583" t="s">
        <v>419</v>
      </c>
      <c r="G138" s="564">
        <v>0</v>
      </c>
      <c r="H138" s="564">
        <v>0</v>
      </c>
      <c r="I138" s="564">
        <v>0</v>
      </c>
      <c r="J138" s="564">
        <v>0</v>
      </c>
      <c r="K138" s="587">
        <v>0</v>
      </c>
      <c r="L138" s="587">
        <v>0</v>
      </c>
      <c r="M138" s="587">
        <v>0</v>
      </c>
      <c r="N138" s="587">
        <v>0</v>
      </c>
      <c r="O138" s="587">
        <v>0</v>
      </c>
      <c r="P138" s="587">
        <v>0</v>
      </c>
      <c r="Q138" s="587">
        <v>0</v>
      </c>
      <c r="R138" s="587">
        <v>0</v>
      </c>
      <c r="S138" s="598">
        <f t="shared" ref="S138" si="58">SUM(G138:R138)/4</f>
        <v>0</v>
      </c>
    </row>
    <row r="139" spans="1:19" s="432" customFormat="1" ht="16.5" thickBot="1" x14ac:dyDescent="0.25">
      <c r="A139" s="836"/>
      <c r="B139" s="693"/>
      <c r="C139" s="560" t="s">
        <v>420</v>
      </c>
      <c r="D139" s="599">
        <v>0</v>
      </c>
      <c r="E139" s="840"/>
      <c r="F139" s="584" t="s">
        <v>421</v>
      </c>
      <c r="G139" s="573">
        <v>0</v>
      </c>
      <c r="H139" s="573">
        <v>0</v>
      </c>
      <c r="I139" s="573">
        <v>0</v>
      </c>
      <c r="J139" s="573">
        <v>0</v>
      </c>
      <c r="K139" s="573">
        <v>0</v>
      </c>
      <c r="L139" s="573">
        <v>0</v>
      </c>
      <c r="M139" s="573">
        <v>0</v>
      </c>
      <c r="N139" s="573">
        <v>0</v>
      </c>
      <c r="O139" s="573">
        <v>0</v>
      </c>
      <c r="P139" s="573">
        <v>0</v>
      </c>
      <c r="Q139" s="573">
        <v>0</v>
      </c>
      <c r="R139" s="573">
        <v>0</v>
      </c>
      <c r="S139" s="568">
        <f t="shared" ref="S139" si="59">SUM(G139:R139)</f>
        <v>0</v>
      </c>
    </row>
    <row r="140" spans="1:19" ht="46.5" thickBot="1" x14ac:dyDescent="0.3">
      <c r="A140" s="835" t="s">
        <v>501</v>
      </c>
      <c r="B140" s="691" t="s">
        <v>229</v>
      </c>
      <c r="C140" s="582" t="s">
        <v>500</v>
      </c>
      <c r="D140" s="624"/>
      <c r="E140" s="839" t="s">
        <v>239</v>
      </c>
      <c r="F140" s="583" t="s">
        <v>419</v>
      </c>
      <c r="G140" s="628">
        <v>1</v>
      </c>
      <c r="H140" s="628">
        <v>1</v>
      </c>
      <c r="I140" s="628">
        <v>1</v>
      </c>
      <c r="J140" s="628">
        <v>1</v>
      </c>
      <c r="K140" s="587">
        <v>0</v>
      </c>
      <c r="L140" s="587">
        <v>0</v>
      </c>
      <c r="M140" s="587">
        <v>0</v>
      </c>
      <c r="N140" s="587">
        <v>0</v>
      </c>
      <c r="O140" s="587">
        <v>0</v>
      </c>
      <c r="P140" s="587">
        <v>0</v>
      </c>
      <c r="Q140" s="587">
        <v>0</v>
      </c>
      <c r="R140" s="587">
        <v>0</v>
      </c>
      <c r="S140" s="567">
        <f t="shared" ref="S140" si="60">SUM(G140:R140)/4</f>
        <v>1</v>
      </c>
    </row>
    <row r="141" spans="1:19" ht="16.5" thickBot="1" x14ac:dyDescent="0.3">
      <c r="A141" s="836"/>
      <c r="B141" s="693"/>
      <c r="C141" s="560" t="s">
        <v>420</v>
      </c>
      <c r="D141" s="599">
        <v>0</v>
      </c>
      <c r="E141" s="840"/>
      <c r="F141" s="584" t="s">
        <v>421</v>
      </c>
      <c r="G141" s="573">
        <v>0</v>
      </c>
      <c r="H141" s="573">
        <v>0</v>
      </c>
      <c r="I141" s="573">
        <v>0</v>
      </c>
      <c r="J141" s="573">
        <v>0</v>
      </c>
      <c r="K141" s="573">
        <v>0</v>
      </c>
      <c r="L141" s="573">
        <v>0</v>
      </c>
      <c r="M141" s="573">
        <v>0</v>
      </c>
      <c r="N141" s="573">
        <v>0</v>
      </c>
      <c r="O141" s="573">
        <v>0</v>
      </c>
      <c r="P141" s="573">
        <v>0</v>
      </c>
      <c r="Q141" s="573">
        <v>0</v>
      </c>
      <c r="R141" s="573">
        <v>0</v>
      </c>
      <c r="S141" s="568">
        <f t="shared" ref="S141" si="61">SUM(G141:R141)</f>
        <v>0</v>
      </c>
    </row>
    <row r="142" spans="1:19" ht="16.5" thickBot="1" x14ac:dyDescent="0.3">
      <c r="A142" s="835" t="s">
        <v>487</v>
      </c>
      <c r="B142" s="691" t="s">
        <v>229</v>
      </c>
      <c r="C142" s="575" t="s">
        <v>502</v>
      </c>
      <c r="D142" s="624"/>
      <c r="E142" s="839" t="s">
        <v>239</v>
      </c>
      <c r="F142" s="583" t="s">
        <v>419</v>
      </c>
      <c r="G142" s="564">
        <v>0</v>
      </c>
      <c r="H142" s="628">
        <v>1</v>
      </c>
      <c r="I142" s="628">
        <v>1</v>
      </c>
      <c r="J142" s="628">
        <v>1</v>
      </c>
      <c r="K142" s="587">
        <v>0</v>
      </c>
      <c r="L142" s="587">
        <v>0</v>
      </c>
      <c r="M142" s="587">
        <v>0</v>
      </c>
      <c r="N142" s="587">
        <v>0</v>
      </c>
      <c r="O142" s="587">
        <v>0</v>
      </c>
      <c r="P142" s="587">
        <v>0</v>
      </c>
      <c r="Q142" s="587">
        <v>0</v>
      </c>
      <c r="R142" s="587">
        <v>0</v>
      </c>
      <c r="S142" s="567">
        <f t="shared" ref="S142" si="62">SUM(G142:R142)/4</f>
        <v>0.75</v>
      </c>
    </row>
    <row r="143" spans="1:19" ht="16.5" thickBot="1" x14ac:dyDescent="0.3">
      <c r="A143" s="836"/>
      <c r="B143" s="693"/>
      <c r="C143" s="560" t="s">
        <v>420</v>
      </c>
      <c r="D143" s="599">
        <v>0</v>
      </c>
      <c r="E143" s="840"/>
      <c r="F143" s="584" t="s">
        <v>421</v>
      </c>
      <c r="G143" s="573">
        <v>0</v>
      </c>
      <c r="H143" s="573">
        <v>0</v>
      </c>
      <c r="I143" s="573">
        <v>0</v>
      </c>
      <c r="J143" s="573">
        <v>0</v>
      </c>
      <c r="K143" s="573">
        <v>0</v>
      </c>
      <c r="L143" s="573">
        <v>0</v>
      </c>
      <c r="M143" s="573">
        <v>0</v>
      </c>
      <c r="N143" s="573">
        <v>0</v>
      </c>
      <c r="O143" s="573">
        <v>0</v>
      </c>
      <c r="P143" s="573">
        <v>0</v>
      </c>
      <c r="Q143" s="573">
        <v>0</v>
      </c>
      <c r="R143" s="573">
        <v>0</v>
      </c>
      <c r="S143" s="568">
        <f t="shared" ref="S143" si="63">SUM(G143:R143)</f>
        <v>0</v>
      </c>
    </row>
    <row r="144" spans="1:19" ht="31.5" thickBot="1" x14ac:dyDescent="0.3">
      <c r="A144" s="835" t="s">
        <v>474</v>
      </c>
      <c r="B144" s="691" t="s">
        <v>229</v>
      </c>
      <c r="C144" s="582" t="s">
        <v>503</v>
      </c>
      <c r="D144" s="624"/>
      <c r="E144" s="839" t="s">
        <v>239</v>
      </c>
      <c r="F144" s="583" t="s">
        <v>419</v>
      </c>
      <c r="G144" s="564">
        <v>0</v>
      </c>
      <c r="H144" s="564">
        <v>0</v>
      </c>
      <c r="I144" s="564">
        <v>0</v>
      </c>
      <c r="J144" s="564">
        <v>0</v>
      </c>
      <c r="K144" s="587">
        <v>0</v>
      </c>
      <c r="L144" s="587">
        <v>0</v>
      </c>
      <c r="M144" s="587">
        <v>0</v>
      </c>
      <c r="N144" s="587">
        <v>0</v>
      </c>
      <c r="O144" s="587">
        <v>0</v>
      </c>
      <c r="P144" s="587">
        <v>0</v>
      </c>
      <c r="Q144" s="587">
        <v>0</v>
      </c>
      <c r="R144" s="587">
        <v>0</v>
      </c>
      <c r="S144" s="598">
        <f t="shared" ref="S144" si="64">SUM(G144:R144)/4</f>
        <v>0</v>
      </c>
    </row>
    <row r="145" spans="1:19" ht="16.5" thickBot="1" x14ac:dyDescent="0.3">
      <c r="A145" s="836"/>
      <c r="B145" s="693"/>
      <c r="C145" s="560" t="s">
        <v>420</v>
      </c>
      <c r="D145" s="599">
        <v>0</v>
      </c>
      <c r="E145" s="840"/>
      <c r="F145" s="584" t="s">
        <v>421</v>
      </c>
      <c r="G145" s="573">
        <v>0</v>
      </c>
      <c r="H145" s="573">
        <v>0</v>
      </c>
      <c r="I145" s="573">
        <v>0</v>
      </c>
      <c r="J145" s="573">
        <v>0</v>
      </c>
      <c r="K145" s="573">
        <v>0</v>
      </c>
      <c r="L145" s="573">
        <v>0</v>
      </c>
      <c r="M145" s="573">
        <v>0</v>
      </c>
      <c r="N145" s="573">
        <v>0</v>
      </c>
      <c r="O145" s="573">
        <v>0</v>
      </c>
      <c r="P145" s="573">
        <v>0</v>
      </c>
      <c r="Q145" s="573">
        <v>0</v>
      </c>
      <c r="R145" s="573">
        <v>0</v>
      </c>
      <c r="S145" s="568">
        <f t="shared" ref="S145" si="65">SUM(G145:R145)</f>
        <v>0</v>
      </c>
    </row>
    <row r="146" spans="1:19" ht="16.5" thickBot="1" x14ac:dyDescent="0.3">
      <c r="A146" s="841" t="s">
        <v>250</v>
      </c>
      <c r="B146" s="691" t="s">
        <v>229</v>
      </c>
      <c r="C146" s="575" t="s">
        <v>505</v>
      </c>
      <c r="D146" s="624"/>
      <c r="E146" s="839" t="s">
        <v>239</v>
      </c>
      <c r="F146" s="583" t="s">
        <v>419</v>
      </c>
      <c r="G146" s="564">
        <v>0</v>
      </c>
      <c r="H146" s="564">
        <v>0</v>
      </c>
      <c r="I146" s="564">
        <v>0</v>
      </c>
      <c r="J146" s="564">
        <v>0</v>
      </c>
      <c r="K146" s="587">
        <v>0</v>
      </c>
      <c r="L146" s="587">
        <v>0</v>
      </c>
      <c r="M146" s="587">
        <v>0</v>
      </c>
      <c r="N146" s="587">
        <v>0</v>
      </c>
      <c r="O146" s="587">
        <v>0</v>
      </c>
      <c r="P146" s="587">
        <v>0</v>
      </c>
      <c r="Q146" s="587">
        <v>0</v>
      </c>
      <c r="R146" s="587">
        <v>0</v>
      </c>
      <c r="S146" s="598">
        <f t="shared" ref="S146" si="66">SUM(G146:R146)/4</f>
        <v>0</v>
      </c>
    </row>
    <row r="147" spans="1:19" ht="16.5" thickBot="1" x14ac:dyDescent="0.3">
      <c r="A147" s="842"/>
      <c r="B147" s="693"/>
      <c r="C147" s="560" t="s">
        <v>420</v>
      </c>
      <c r="D147" s="599">
        <v>0</v>
      </c>
      <c r="E147" s="840"/>
      <c r="F147" s="584" t="s">
        <v>421</v>
      </c>
      <c r="G147" s="573">
        <v>0</v>
      </c>
      <c r="H147" s="573">
        <v>0</v>
      </c>
      <c r="I147" s="573">
        <v>0</v>
      </c>
      <c r="J147" s="573">
        <v>0</v>
      </c>
      <c r="K147" s="573">
        <v>0</v>
      </c>
      <c r="L147" s="573">
        <v>0</v>
      </c>
      <c r="M147" s="573">
        <v>0</v>
      </c>
      <c r="N147" s="573">
        <v>0</v>
      </c>
      <c r="O147" s="573">
        <v>0</v>
      </c>
      <c r="P147" s="573">
        <v>0</v>
      </c>
      <c r="Q147" s="573">
        <v>0</v>
      </c>
      <c r="R147" s="573">
        <v>0</v>
      </c>
      <c r="S147" s="568">
        <f t="shared" ref="S147" si="67">SUM(G147:R147)</f>
        <v>0</v>
      </c>
    </row>
    <row r="148" spans="1:19" x14ac:dyDescent="0.25">
      <c r="A148" s="819" t="s">
        <v>397</v>
      </c>
      <c r="B148" s="820"/>
      <c r="C148" s="821"/>
      <c r="D148" s="825">
        <f>SUM(D147,D145,D143,D141,D139)</f>
        <v>0</v>
      </c>
      <c r="E148" s="827" t="s">
        <v>398</v>
      </c>
      <c r="F148" s="828"/>
      <c r="G148" s="828"/>
      <c r="H148" s="828"/>
      <c r="I148" s="828"/>
      <c r="J148" s="828"/>
      <c r="K148" s="828"/>
      <c r="L148" s="828"/>
      <c r="M148" s="828"/>
      <c r="N148" s="828"/>
      <c r="O148" s="828"/>
      <c r="P148" s="828"/>
      <c r="Q148" s="828"/>
      <c r="R148" s="829"/>
      <c r="S148" s="817">
        <f>SUM(S147,S145,S143,S141,S139)</f>
        <v>0</v>
      </c>
    </row>
    <row r="149" spans="1:19" ht="15.75" thickBot="1" x14ac:dyDescent="0.3">
      <c r="A149" s="822"/>
      <c r="B149" s="823"/>
      <c r="C149" s="824"/>
      <c r="D149" s="826"/>
      <c r="E149" s="830"/>
      <c r="F149" s="831"/>
      <c r="G149" s="831"/>
      <c r="H149" s="831"/>
      <c r="I149" s="831"/>
      <c r="J149" s="831"/>
      <c r="K149" s="831"/>
      <c r="L149" s="831"/>
      <c r="M149" s="831"/>
      <c r="N149" s="831"/>
      <c r="O149" s="831"/>
      <c r="P149" s="831"/>
      <c r="Q149" s="831"/>
      <c r="R149" s="832"/>
      <c r="S149" s="818"/>
    </row>
    <row r="150" spans="1:19" x14ac:dyDescent="0.25">
      <c r="A150" s="808" t="s">
        <v>506</v>
      </c>
      <c r="B150" s="809"/>
      <c r="C150" s="809"/>
      <c r="D150" s="809"/>
      <c r="E150" s="809"/>
      <c r="F150" s="812">
        <f>SUM(D148,D135,D110,D77,D56,D33)</f>
        <v>12803679.609999999</v>
      </c>
      <c r="G150" s="808" t="s">
        <v>507</v>
      </c>
      <c r="H150" s="809"/>
      <c r="I150" s="809"/>
      <c r="J150" s="809"/>
      <c r="K150" s="809"/>
      <c r="L150" s="809"/>
      <c r="M150" s="809"/>
      <c r="N150" s="809"/>
      <c r="O150" s="809"/>
      <c r="P150" s="809"/>
      <c r="Q150" s="809"/>
      <c r="R150" s="813"/>
      <c r="S150" s="815">
        <f>SUM(S148,S135,S110,S77,S56,S33)</f>
        <v>585396.81000000006</v>
      </c>
    </row>
    <row r="151" spans="1:19" ht="15.75" thickBot="1" x14ac:dyDescent="0.3">
      <c r="A151" s="810"/>
      <c r="B151" s="811"/>
      <c r="C151" s="811"/>
      <c r="D151" s="811"/>
      <c r="E151" s="811"/>
      <c r="F151" s="810"/>
      <c r="G151" s="810"/>
      <c r="H151" s="811"/>
      <c r="I151" s="811"/>
      <c r="J151" s="811"/>
      <c r="K151" s="811"/>
      <c r="L151" s="811"/>
      <c r="M151" s="811"/>
      <c r="N151" s="811"/>
      <c r="O151" s="811"/>
      <c r="P151" s="811"/>
      <c r="Q151" s="811"/>
      <c r="R151" s="814"/>
      <c r="S151" s="814"/>
    </row>
  </sheetData>
  <autoFilter ref="A2:S151" xr:uid="{3C175A64-7E90-4EFC-81A0-B2EF2780F039}"/>
  <mergeCells count="225">
    <mergeCell ref="E7:E8"/>
    <mergeCell ref="E11:E12"/>
    <mergeCell ref="E13:E14"/>
    <mergeCell ref="E15:E16"/>
    <mergeCell ref="E3:E4"/>
    <mergeCell ref="E17:E18"/>
    <mergeCell ref="A15:A16"/>
    <mergeCell ref="B15:B16"/>
    <mergeCell ref="A3:A4"/>
    <mergeCell ref="B3:B4"/>
    <mergeCell ref="A17:A18"/>
    <mergeCell ref="B17:B18"/>
    <mergeCell ref="A7:A8"/>
    <mergeCell ref="B7:B8"/>
    <mergeCell ref="B11:B12"/>
    <mergeCell ref="A11:A12"/>
    <mergeCell ref="A13:A14"/>
    <mergeCell ref="B13:B14"/>
    <mergeCell ref="B5:B6"/>
    <mergeCell ref="A5:A6"/>
    <mergeCell ref="E5:E6"/>
    <mergeCell ref="B9:B10"/>
    <mergeCell ref="A9:A10"/>
    <mergeCell ref="E9:E10"/>
    <mergeCell ref="E19:E20"/>
    <mergeCell ref="A23:A24"/>
    <mergeCell ref="B23:B24"/>
    <mergeCell ref="E23:E24"/>
    <mergeCell ref="B25:B26"/>
    <mergeCell ref="A25:A26"/>
    <mergeCell ref="E25:E26"/>
    <mergeCell ref="E21:E22"/>
    <mergeCell ref="A61:A62"/>
    <mergeCell ref="B19:B20"/>
    <mergeCell ref="A19:A20"/>
    <mergeCell ref="A21:A22"/>
    <mergeCell ref="B21:B22"/>
    <mergeCell ref="B36:B37"/>
    <mergeCell ref="E36:E37"/>
    <mergeCell ref="B38:B39"/>
    <mergeCell ref="A38:A39"/>
    <mergeCell ref="E38:E39"/>
    <mergeCell ref="A46:A47"/>
    <mergeCell ref="B46:B47"/>
    <mergeCell ref="B61:B62"/>
    <mergeCell ref="E50:E51"/>
    <mergeCell ref="E61:E62"/>
    <mergeCell ref="E29:E30"/>
    <mergeCell ref="A129:A130"/>
    <mergeCell ref="B129:B130"/>
    <mergeCell ref="E129:E130"/>
    <mergeCell ref="E123:E124"/>
    <mergeCell ref="E125:E126"/>
    <mergeCell ref="E127:E128"/>
    <mergeCell ref="A27:A28"/>
    <mergeCell ref="B27:B28"/>
    <mergeCell ref="E27:E28"/>
    <mergeCell ref="B52:B53"/>
    <mergeCell ref="E52:E53"/>
    <mergeCell ref="A52:A53"/>
    <mergeCell ref="E80:E81"/>
    <mergeCell ref="A80:A81"/>
    <mergeCell ref="B80:B81"/>
    <mergeCell ref="E46:E47"/>
    <mergeCell ref="A40:A41"/>
    <mergeCell ref="A42:A43"/>
    <mergeCell ref="A44:A45"/>
    <mergeCell ref="B40:B41"/>
    <mergeCell ref="B42:B43"/>
    <mergeCell ref="B44:B45"/>
    <mergeCell ref="E40:E41"/>
    <mergeCell ref="A36:A37"/>
    <mergeCell ref="A54:A55"/>
    <mergeCell ref="B54:B55"/>
    <mergeCell ref="E54:E55"/>
    <mergeCell ref="B59:B60"/>
    <mergeCell ref="A59:A60"/>
    <mergeCell ref="E59:E60"/>
    <mergeCell ref="A50:A51"/>
    <mergeCell ref="B50:B51"/>
    <mergeCell ref="B29:B30"/>
    <mergeCell ref="A29:A30"/>
    <mergeCell ref="A48:A49"/>
    <mergeCell ref="B31:B32"/>
    <mergeCell ref="A31:A32"/>
    <mergeCell ref="E31:E32"/>
    <mergeCell ref="E42:E43"/>
    <mergeCell ref="E44:E45"/>
    <mergeCell ref="E48:E49"/>
    <mergeCell ref="B48:B49"/>
    <mergeCell ref="A63:A64"/>
    <mergeCell ref="A71:A72"/>
    <mergeCell ref="A73:A74"/>
    <mergeCell ref="E63:E64"/>
    <mergeCell ref="A65:A66"/>
    <mergeCell ref="B65:B66"/>
    <mergeCell ref="A67:A68"/>
    <mergeCell ref="B67:B68"/>
    <mergeCell ref="A69:A70"/>
    <mergeCell ref="B69:B70"/>
    <mergeCell ref="B63:B64"/>
    <mergeCell ref="B71:B72"/>
    <mergeCell ref="B73:B74"/>
    <mergeCell ref="E73:E74"/>
    <mergeCell ref="E65:E66"/>
    <mergeCell ref="E67:E68"/>
    <mergeCell ref="E69:E70"/>
    <mergeCell ref="A92:A93"/>
    <mergeCell ref="A94:A95"/>
    <mergeCell ref="B92:B93"/>
    <mergeCell ref="B94:B95"/>
    <mergeCell ref="B96:B97"/>
    <mergeCell ref="B98:B99"/>
    <mergeCell ref="B100:B101"/>
    <mergeCell ref="B102:B103"/>
    <mergeCell ref="E71:E72"/>
    <mergeCell ref="B82:B83"/>
    <mergeCell ref="B84:B85"/>
    <mergeCell ref="B86:B87"/>
    <mergeCell ref="B88:B89"/>
    <mergeCell ref="B90:B91"/>
    <mergeCell ref="A75:A76"/>
    <mergeCell ref="B75:B76"/>
    <mergeCell ref="E75:E76"/>
    <mergeCell ref="A108:A109"/>
    <mergeCell ref="E82:E83"/>
    <mergeCell ref="E84:E85"/>
    <mergeCell ref="E86:E87"/>
    <mergeCell ref="E88:E89"/>
    <mergeCell ref="E90:E91"/>
    <mergeCell ref="E92:E93"/>
    <mergeCell ref="E94:E95"/>
    <mergeCell ref="E96:E97"/>
    <mergeCell ref="E98:E99"/>
    <mergeCell ref="A96:A97"/>
    <mergeCell ref="A98:A99"/>
    <mergeCell ref="A100:A101"/>
    <mergeCell ref="A102:A103"/>
    <mergeCell ref="A104:A105"/>
    <mergeCell ref="A106:A107"/>
    <mergeCell ref="B104:B105"/>
    <mergeCell ref="B106:B107"/>
    <mergeCell ref="B108:B109"/>
    <mergeCell ref="A82:A83"/>
    <mergeCell ref="A84:A85"/>
    <mergeCell ref="A86:A87"/>
    <mergeCell ref="A88:A89"/>
    <mergeCell ref="A90:A91"/>
    <mergeCell ref="E119:E120"/>
    <mergeCell ref="E121:E122"/>
    <mergeCell ref="B113:B114"/>
    <mergeCell ref="B115:B116"/>
    <mergeCell ref="B117:B118"/>
    <mergeCell ref="B119:B120"/>
    <mergeCell ref="B121:B122"/>
    <mergeCell ref="E100:E101"/>
    <mergeCell ref="E102:E103"/>
    <mergeCell ref="E104:E105"/>
    <mergeCell ref="E106:E107"/>
    <mergeCell ref="E108:E109"/>
    <mergeCell ref="E113:E114"/>
    <mergeCell ref="E110:R111"/>
    <mergeCell ref="E138:E139"/>
    <mergeCell ref="E140:E141"/>
    <mergeCell ref="E142:E143"/>
    <mergeCell ref="E144:E145"/>
    <mergeCell ref="E146:E147"/>
    <mergeCell ref="A142:A143"/>
    <mergeCell ref="A144:A145"/>
    <mergeCell ref="B142:B143"/>
    <mergeCell ref="B144:B145"/>
    <mergeCell ref="B146:B147"/>
    <mergeCell ref="A146:A147"/>
    <mergeCell ref="A138:A139"/>
    <mergeCell ref="B140:B141"/>
    <mergeCell ref="A140:A141"/>
    <mergeCell ref="B138:B139"/>
    <mergeCell ref="B131:B132"/>
    <mergeCell ref="A131:A132"/>
    <mergeCell ref="E131:E132"/>
    <mergeCell ref="A33:C34"/>
    <mergeCell ref="D33:D34"/>
    <mergeCell ref="E33:R34"/>
    <mergeCell ref="A110:C111"/>
    <mergeCell ref="D110:D111"/>
    <mergeCell ref="E133:E134"/>
    <mergeCell ref="A125:A126"/>
    <mergeCell ref="A127:A128"/>
    <mergeCell ref="A133:A134"/>
    <mergeCell ref="A113:A114"/>
    <mergeCell ref="A115:A116"/>
    <mergeCell ref="A117:A118"/>
    <mergeCell ref="A119:A120"/>
    <mergeCell ref="A121:A122"/>
    <mergeCell ref="A123:A124"/>
    <mergeCell ref="B123:B124"/>
    <mergeCell ref="B125:B126"/>
    <mergeCell ref="B127:B128"/>
    <mergeCell ref="B133:B134"/>
    <mergeCell ref="E115:E116"/>
    <mergeCell ref="E117:E118"/>
    <mergeCell ref="A150:E151"/>
    <mergeCell ref="F150:F151"/>
    <mergeCell ref="G150:R151"/>
    <mergeCell ref="S150:S151"/>
    <mergeCell ref="A1:S1"/>
    <mergeCell ref="S110:S111"/>
    <mergeCell ref="A135:C136"/>
    <mergeCell ref="A148:C149"/>
    <mergeCell ref="D135:D136"/>
    <mergeCell ref="E135:R136"/>
    <mergeCell ref="S135:S136"/>
    <mergeCell ref="D148:D149"/>
    <mergeCell ref="E148:R149"/>
    <mergeCell ref="S148:S149"/>
    <mergeCell ref="S33:S34"/>
    <mergeCell ref="A56:C57"/>
    <mergeCell ref="D56:D57"/>
    <mergeCell ref="E56:R57"/>
    <mergeCell ref="S56:S57"/>
    <mergeCell ref="A77:C78"/>
    <mergeCell ref="D77:D78"/>
    <mergeCell ref="E77:R78"/>
    <mergeCell ref="S77:S78"/>
    <mergeCell ref="C131:C132"/>
  </mergeCells>
  <phoneticPr fontId="27" type="noConversion"/>
  <pageMargins left="0.25" right="0.25" top="0.75" bottom="0.75" header="0.3" footer="0.3"/>
  <pageSetup paperSize="9" scale="37" fitToHeight="0" orientation="landscape"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66FA7-6417-4678-AB48-3E83BBB8B29E}">
  <dimension ref="A1"/>
  <sheetViews>
    <sheetView zoomScale="38" workbookViewId="0">
      <selection activeCell="AP50" sqref="AP50"/>
    </sheetView>
  </sheetViews>
  <sheetFormatPr defaultRowHeight="15" x14ac:dyDescent="0.25"/>
  <sheetData/>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5:E10"/>
  <sheetViews>
    <sheetView workbookViewId="0">
      <selection activeCell="J19" sqref="J19"/>
    </sheetView>
  </sheetViews>
  <sheetFormatPr defaultRowHeight="15" x14ac:dyDescent="0.25"/>
  <cols>
    <col min="4" max="4" width="13.7109375" bestFit="1" customWidth="1"/>
  </cols>
  <sheetData>
    <row r="5" spans="4:5" ht="15.75" thickBot="1" x14ac:dyDescent="0.3"/>
    <row r="6" spans="4:5" ht="30" customHeight="1" thickBot="1" x14ac:dyDescent="0.3">
      <c r="D6" s="127" t="s">
        <v>236</v>
      </c>
      <c r="E6" s="128">
        <v>21</v>
      </c>
    </row>
    <row r="7" spans="4:5" x14ac:dyDescent="0.25">
      <c r="D7" s="125" t="s">
        <v>235</v>
      </c>
      <c r="E7" s="126">
        <v>20</v>
      </c>
    </row>
    <row r="8" spans="4:5" x14ac:dyDescent="0.25">
      <c r="D8" s="121" t="s">
        <v>232</v>
      </c>
      <c r="E8" s="122">
        <v>3</v>
      </c>
    </row>
    <row r="9" spans="4:5" x14ac:dyDescent="0.25">
      <c r="D9" s="121" t="s">
        <v>233</v>
      </c>
      <c r="E9" s="122">
        <v>1</v>
      </c>
    </row>
    <row r="10" spans="4:5" ht="15.75" thickBot="1" x14ac:dyDescent="0.3">
      <c r="D10" s="123" t="s">
        <v>234</v>
      </c>
      <c r="E10" s="124">
        <v>0</v>
      </c>
    </row>
  </sheetData>
  <pageMargins left="0.511811024" right="0.511811024" top="0.78740157499999996" bottom="0.78740157499999996" header="0.31496062000000002" footer="0.31496062000000002"/>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R14"/>
  <sheetViews>
    <sheetView topLeftCell="A7" zoomScale="70" zoomScaleNormal="70" workbookViewId="0">
      <selection activeCell="D8" sqref="D8"/>
    </sheetView>
  </sheetViews>
  <sheetFormatPr defaultRowHeight="15" x14ac:dyDescent="0.25"/>
  <cols>
    <col min="2" max="2" width="13.7109375" customWidth="1"/>
    <col min="3" max="3" width="19.7109375" customWidth="1"/>
    <col min="4" max="4" width="77.140625" customWidth="1"/>
    <col min="5" max="5" width="15" customWidth="1"/>
    <col min="17" max="17" width="23.28515625" customWidth="1"/>
  </cols>
  <sheetData>
    <row r="1" spans="2:18" ht="15.75" thickBot="1" x14ac:dyDescent="0.3"/>
    <row r="2" spans="2:18" ht="41.25" thickBot="1" x14ac:dyDescent="0.3">
      <c r="B2" s="89" t="s">
        <v>23</v>
      </c>
      <c r="C2" s="90" t="s">
        <v>56</v>
      </c>
      <c r="D2" s="91" t="s">
        <v>225</v>
      </c>
      <c r="E2" s="78" t="s">
        <v>2</v>
      </c>
      <c r="F2" s="78" t="s">
        <v>3</v>
      </c>
      <c r="G2" s="78" t="s">
        <v>4</v>
      </c>
      <c r="H2" s="78" t="s">
        <v>5</v>
      </c>
      <c r="I2" s="78" t="s">
        <v>6</v>
      </c>
      <c r="J2" s="78" t="s">
        <v>7</v>
      </c>
      <c r="K2" s="78" t="s">
        <v>8</v>
      </c>
      <c r="L2" s="78" t="s">
        <v>9</v>
      </c>
      <c r="M2" s="78" t="s">
        <v>10</v>
      </c>
      <c r="N2" s="78" t="s">
        <v>11</v>
      </c>
      <c r="O2" s="78" t="s">
        <v>12</v>
      </c>
      <c r="P2" s="78" t="s">
        <v>13</v>
      </c>
      <c r="Q2" s="79" t="s">
        <v>1</v>
      </c>
      <c r="R2" s="52"/>
    </row>
    <row r="3" spans="2:18" ht="144" x14ac:dyDescent="0.25">
      <c r="B3" s="45" t="s">
        <v>100</v>
      </c>
      <c r="C3" s="46" t="s">
        <v>89</v>
      </c>
      <c r="D3" s="88" t="s">
        <v>78</v>
      </c>
      <c r="E3" s="119">
        <v>1</v>
      </c>
      <c r="F3" s="92">
        <v>0</v>
      </c>
      <c r="G3" s="92">
        <v>0</v>
      </c>
      <c r="H3" s="92">
        <v>0</v>
      </c>
      <c r="I3" s="15" t="s">
        <v>0</v>
      </c>
      <c r="J3" s="15" t="s">
        <v>0</v>
      </c>
      <c r="K3" s="15" t="s">
        <v>0</v>
      </c>
      <c r="L3" s="15" t="s">
        <v>0</v>
      </c>
      <c r="M3" s="15" t="s">
        <v>0</v>
      </c>
      <c r="N3" s="15" t="s">
        <v>0</v>
      </c>
      <c r="O3" s="15" t="s">
        <v>0</v>
      </c>
      <c r="P3" s="15" t="s">
        <v>0</v>
      </c>
      <c r="Q3" s="93">
        <v>0.25</v>
      </c>
    </row>
    <row r="4" spans="2:18" ht="72" x14ac:dyDescent="0.25">
      <c r="B4" s="47" t="s">
        <v>100</v>
      </c>
      <c r="C4" s="6" t="s">
        <v>90</v>
      </c>
      <c r="D4" s="3" t="s">
        <v>79</v>
      </c>
      <c r="E4" s="120">
        <v>1</v>
      </c>
      <c r="F4" s="9">
        <v>0</v>
      </c>
      <c r="G4" s="9">
        <v>0</v>
      </c>
      <c r="H4" s="9">
        <v>0</v>
      </c>
      <c r="I4" s="22" t="s">
        <v>0</v>
      </c>
      <c r="J4" s="22" t="s">
        <v>0</v>
      </c>
      <c r="K4" s="22" t="s">
        <v>0</v>
      </c>
      <c r="L4" s="22" t="s">
        <v>0</v>
      </c>
      <c r="M4" s="22" t="s">
        <v>0</v>
      </c>
      <c r="N4" s="22" t="s">
        <v>0</v>
      </c>
      <c r="O4" s="22" t="s">
        <v>0</v>
      </c>
      <c r="P4" s="22" t="s">
        <v>0</v>
      </c>
      <c r="Q4" s="94">
        <v>0.25</v>
      </c>
    </row>
    <row r="5" spans="2:18" ht="54" x14ac:dyDescent="0.25">
      <c r="B5" s="47" t="s">
        <v>101</v>
      </c>
      <c r="C5" s="6" t="s">
        <v>91</v>
      </c>
      <c r="D5" s="3" t="s">
        <v>80</v>
      </c>
      <c r="E5" s="120">
        <v>1</v>
      </c>
      <c r="F5" s="9">
        <v>0</v>
      </c>
      <c r="G5" s="9">
        <v>0</v>
      </c>
      <c r="H5" s="9">
        <v>0</v>
      </c>
      <c r="I5" s="22" t="s">
        <v>0</v>
      </c>
      <c r="J5" s="22" t="s">
        <v>0</v>
      </c>
      <c r="K5" s="22" t="s">
        <v>0</v>
      </c>
      <c r="L5" s="22" t="s">
        <v>0</v>
      </c>
      <c r="M5" s="22" t="s">
        <v>0</v>
      </c>
      <c r="N5" s="22" t="s">
        <v>0</v>
      </c>
      <c r="O5" s="22" t="s">
        <v>0</v>
      </c>
      <c r="P5" s="22" t="s">
        <v>0</v>
      </c>
      <c r="Q5" s="94">
        <v>0.25</v>
      </c>
    </row>
    <row r="6" spans="2:18" ht="30" x14ac:dyDescent="0.25">
      <c r="B6" s="47" t="s">
        <v>102</v>
      </c>
      <c r="C6" s="6" t="s">
        <v>92</v>
      </c>
      <c r="D6" s="3" t="s">
        <v>81</v>
      </c>
      <c r="E6" s="120">
        <v>1</v>
      </c>
      <c r="F6" s="9">
        <v>0</v>
      </c>
      <c r="G6" s="9">
        <v>0</v>
      </c>
      <c r="H6" s="9">
        <v>0</v>
      </c>
      <c r="I6" s="22" t="s">
        <v>0</v>
      </c>
      <c r="J6" s="22" t="s">
        <v>0</v>
      </c>
      <c r="K6" s="22" t="s">
        <v>0</v>
      </c>
      <c r="L6" s="22" t="s">
        <v>0</v>
      </c>
      <c r="M6" s="22" t="s">
        <v>0</v>
      </c>
      <c r="N6" s="22" t="s">
        <v>0</v>
      </c>
      <c r="O6" s="22" t="s">
        <v>0</v>
      </c>
      <c r="P6" s="22" t="s">
        <v>0</v>
      </c>
      <c r="Q6" s="94">
        <v>0.25</v>
      </c>
    </row>
    <row r="7" spans="2:18" ht="90.75" thickBot="1" x14ac:dyDescent="0.3">
      <c r="B7" s="47" t="s">
        <v>19</v>
      </c>
      <c r="C7" s="6" t="s">
        <v>93</v>
      </c>
      <c r="D7" s="3" t="s">
        <v>82</v>
      </c>
      <c r="E7" s="120">
        <v>1</v>
      </c>
      <c r="F7" s="9">
        <v>0</v>
      </c>
      <c r="G7" s="8">
        <v>1</v>
      </c>
      <c r="H7" s="8">
        <v>1</v>
      </c>
      <c r="I7" s="22" t="s">
        <v>0</v>
      </c>
      <c r="J7" s="22" t="s">
        <v>0</v>
      </c>
      <c r="K7" s="22" t="s">
        <v>0</v>
      </c>
      <c r="L7" s="22" t="s">
        <v>0</v>
      </c>
      <c r="M7" s="22" t="s">
        <v>0</v>
      </c>
      <c r="N7" s="22" t="s">
        <v>0</v>
      </c>
      <c r="O7" s="22" t="s">
        <v>0</v>
      </c>
      <c r="P7" s="22" t="s">
        <v>0</v>
      </c>
      <c r="Q7" s="95">
        <v>0.75</v>
      </c>
    </row>
    <row r="8" spans="2:18" ht="40.5" x14ac:dyDescent="0.25">
      <c r="B8" s="89" t="s">
        <v>23</v>
      </c>
      <c r="C8" s="90" t="s">
        <v>56</v>
      </c>
      <c r="D8" s="91" t="s">
        <v>225</v>
      </c>
      <c r="E8" s="78" t="s">
        <v>2</v>
      </c>
      <c r="F8" s="78" t="s">
        <v>3</v>
      </c>
      <c r="G8" s="78" t="s">
        <v>4</v>
      </c>
      <c r="H8" s="78" t="s">
        <v>5</v>
      </c>
      <c r="I8" s="78" t="s">
        <v>6</v>
      </c>
      <c r="J8" s="78" t="s">
        <v>7</v>
      </c>
      <c r="K8" s="78" t="s">
        <v>8</v>
      </c>
      <c r="L8" s="78" t="s">
        <v>9</v>
      </c>
      <c r="M8" s="78" t="s">
        <v>10</v>
      </c>
      <c r="N8" s="78" t="s">
        <v>11</v>
      </c>
      <c r="O8" s="78" t="s">
        <v>12</v>
      </c>
      <c r="P8" s="78" t="s">
        <v>13</v>
      </c>
      <c r="Q8" s="79" t="s">
        <v>1</v>
      </c>
    </row>
    <row r="9" spans="2:18" ht="72" x14ac:dyDescent="0.25">
      <c r="B9" s="47" t="s">
        <v>103</v>
      </c>
      <c r="C9" s="6" t="s">
        <v>94</v>
      </c>
      <c r="D9" s="3" t="s">
        <v>83</v>
      </c>
      <c r="E9" s="120">
        <v>1</v>
      </c>
      <c r="F9" s="9">
        <v>0</v>
      </c>
      <c r="G9" s="8">
        <v>1</v>
      </c>
      <c r="H9" s="8">
        <v>1</v>
      </c>
      <c r="I9" s="664" t="s">
        <v>57</v>
      </c>
      <c r="J9" s="665"/>
      <c r="K9" s="665"/>
      <c r="L9" s="665"/>
      <c r="M9" s="665"/>
      <c r="N9" s="665"/>
      <c r="O9" s="665"/>
      <c r="P9" s="666"/>
      <c r="Q9" s="95">
        <v>0.75</v>
      </c>
    </row>
    <row r="10" spans="2:18" ht="72" x14ac:dyDescent="0.25">
      <c r="B10" s="47" t="s">
        <v>103</v>
      </c>
      <c r="C10" s="6" t="s">
        <v>95</v>
      </c>
      <c r="D10" s="3" t="s">
        <v>84</v>
      </c>
      <c r="E10" s="120">
        <v>1</v>
      </c>
      <c r="F10" s="9">
        <v>0</v>
      </c>
      <c r="G10" s="8">
        <v>1</v>
      </c>
      <c r="H10" s="9">
        <v>0</v>
      </c>
      <c r="I10" s="22" t="s">
        <v>0</v>
      </c>
      <c r="J10" s="22" t="s">
        <v>0</v>
      </c>
      <c r="K10" s="22" t="s">
        <v>0</v>
      </c>
      <c r="L10" s="22" t="s">
        <v>0</v>
      </c>
      <c r="M10" s="22" t="s">
        <v>0</v>
      </c>
      <c r="N10" s="22" t="s">
        <v>0</v>
      </c>
      <c r="O10" s="22" t="s">
        <v>0</v>
      </c>
      <c r="P10" s="22" t="s">
        <v>0</v>
      </c>
      <c r="Q10" s="94">
        <v>0.5</v>
      </c>
    </row>
    <row r="11" spans="2:18" ht="90" x14ac:dyDescent="0.25">
      <c r="B11" s="47" t="s">
        <v>104</v>
      </c>
      <c r="C11" s="6" t="s">
        <v>96</v>
      </c>
      <c r="D11" s="3" t="s">
        <v>85</v>
      </c>
      <c r="E11" s="98" t="s">
        <v>57</v>
      </c>
      <c r="F11" s="99" t="s">
        <v>57</v>
      </c>
      <c r="G11" s="99" t="s">
        <v>57</v>
      </c>
      <c r="H11" s="99" t="s">
        <v>57</v>
      </c>
      <c r="I11" s="652" t="s">
        <v>57</v>
      </c>
      <c r="J11" s="653"/>
      <c r="K11" s="653"/>
      <c r="L11" s="653"/>
      <c r="M11" s="653"/>
      <c r="N11" s="653"/>
      <c r="O11" s="653"/>
      <c r="P11" s="654"/>
      <c r="Q11" s="95">
        <v>1</v>
      </c>
    </row>
    <row r="12" spans="2:18" ht="54" x14ac:dyDescent="0.25">
      <c r="B12" s="47" t="s">
        <v>21</v>
      </c>
      <c r="C12" s="6" t="s">
        <v>97</v>
      </c>
      <c r="D12" s="3" t="s">
        <v>86</v>
      </c>
      <c r="E12" s="120">
        <v>1</v>
      </c>
      <c r="F12" s="9">
        <v>0</v>
      </c>
      <c r="G12" s="9">
        <v>0</v>
      </c>
      <c r="H12" s="8">
        <v>1</v>
      </c>
      <c r="I12" s="22" t="s">
        <v>0</v>
      </c>
      <c r="J12" s="22" t="s">
        <v>0</v>
      </c>
      <c r="K12" s="22" t="s">
        <v>0</v>
      </c>
      <c r="L12" s="22" t="s">
        <v>0</v>
      </c>
      <c r="M12" s="22" t="s">
        <v>0</v>
      </c>
      <c r="N12" s="22" t="s">
        <v>0</v>
      </c>
      <c r="O12" s="22" t="s">
        <v>0</v>
      </c>
      <c r="P12" s="22" t="s">
        <v>0</v>
      </c>
      <c r="Q12" s="94">
        <v>0.5</v>
      </c>
    </row>
    <row r="13" spans="2:18" ht="90.75" thickBot="1" x14ac:dyDescent="0.3">
      <c r="B13" s="48" t="s">
        <v>130</v>
      </c>
      <c r="C13" s="6" t="s">
        <v>98</v>
      </c>
      <c r="D13" s="3" t="s">
        <v>87</v>
      </c>
      <c r="E13" s="661" t="s">
        <v>237</v>
      </c>
      <c r="F13" s="662"/>
      <c r="G13" s="662"/>
      <c r="H13" s="663"/>
      <c r="I13" s="101" t="s">
        <v>0</v>
      </c>
      <c r="J13" s="101" t="s">
        <v>0</v>
      </c>
      <c r="K13" s="101" t="s">
        <v>0</v>
      </c>
      <c r="L13" s="101" t="s">
        <v>0</v>
      </c>
      <c r="M13" s="101" t="s">
        <v>0</v>
      </c>
      <c r="N13" s="101" t="s">
        <v>0</v>
      </c>
      <c r="O13" s="101" t="s">
        <v>0</v>
      </c>
      <c r="P13" s="101" t="s">
        <v>0</v>
      </c>
      <c r="Q13" s="102" t="s">
        <v>230</v>
      </c>
    </row>
    <row r="14" spans="2:18" ht="54.75" thickBot="1" x14ac:dyDescent="0.3">
      <c r="B14" s="49" t="s">
        <v>21</v>
      </c>
      <c r="C14" s="50" t="s">
        <v>99</v>
      </c>
      <c r="D14" s="51" t="s">
        <v>88</v>
      </c>
      <c r="E14" s="96">
        <v>1</v>
      </c>
      <c r="F14" s="117">
        <v>0</v>
      </c>
      <c r="G14" s="117">
        <v>0</v>
      </c>
      <c r="H14" s="96">
        <v>1</v>
      </c>
      <c r="I14" s="87" t="s">
        <v>0</v>
      </c>
      <c r="J14" s="87" t="s">
        <v>0</v>
      </c>
      <c r="K14" s="87" t="s">
        <v>0</v>
      </c>
      <c r="L14" s="87" t="s">
        <v>0</v>
      </c>
      <c r="M14" s="87" t="s">
        <v>0</v>
      </c>
      <c r="N14" s="87" t="s">
        <v>0</v>
      </c>
      <c r="O14" s="87" t="s">
        <v>0</v>
      </c>
      <c r="P14" s="87" t="s">
        <v>0</v>
      </c>
      <c r="Q14" s="97">
        <v>0.5</v>
      </c>
    </row>
  </sheetData>
  <mergeCells count="3">
    <mergeCell ref="E13:H13"/>
    <mergeCell ref="I9:P9"/>
    <mergeCell ref="I11:P11"/>
  </mergeCells>
  <pageMargins left="0.511811024" right="0.511811024" top="0.78740157499999996" bottom="0.78740157499999996" header="0.31496062000000002" footer="0.31496062000000002"/>
  <pageSetup paperSize="9" scale="52" fitToHeight="0" orientation="landscape"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D8"/>
  <sheetViews>
    <sheetView workbookViewId="0">
      <selection activeCell="C4" sqref="C4:D8"/>
    </sheetView>
  </sheetViews>
  <sheetFormatPr defaultRowHeight="15" x14ac:dyDescent="0.25"/>
  <cols>
    <col min="3" max="3" width="14.28515625" bestFit="1" customWidth="1"/>
  </cols>
  <sheetData>
    <row r="3" spans="3:4" ht="15.75" thickBot="1" x14ac:dyDescent="0.3"/>
    <row r="4" spans="3:4" ht="45.75" thickBot="1" x14ac:dyDescent="0.3">
      <c r="C4" s="127" t="s">
        <v>236</v>
      </c>
      <c r="D4" s="128">
        <v>11</v>
      </c>
    </row>
    <row r="5" spans="3:4" x14ac:dyDescent="0.25">
      <c r="C5" s="125" t="s">
        <v>235</v>
      </c>
      <c r="D5" s="126">
        <v>10</v>
      </c>
    </row>
    <row r="6" spans="3:4" x14ac:dyDescent="0.25">
      <c r="C6" s="121" t="s">
        <v>232</v>
      </c>
      <c r="D6" s="122">
        <v>2</v>
      </c>
    </row>
    <row r="7" spans="3:4" x14ac:dyDescent="0.25">
      <c r="C7" s="121" t="s">
        <v>233</v>
      </c>
      <c r="D7" s="122">
        <v>1</v>
      </c>
    </row>
    <row r="8" spans="3:4" ht="15.75" thickBot="1" x14ac:dyDescent="0.3">
      <c r="C8" s="123" t="s">
        <v>234</v>
      </c>
      <c r="D8" s="124">
        <v>0</v>
      </c>
    </row>
  </sheetData>
  <pageMargins left="0.511811024" right="0.511811024" top="0.78740157499999996" bottom="0.78740157499999996" header="0.31496062000000002" footer="0.31496062000000002"/>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2:Q16"/>
  <sheetViews>
    <sheetView zoomScale="60" zoomScaleNormal="60" workbookViewId="0">
      <selection activeCell="D3" sqref="D3"/>
    </sheetView>
  </sheetViews>
  <sheetFormatPr defaultRowHeight="15" x14ac:dyDescent="0.25"/>
  <cols>
    <col min="2" max="2" width="11.85546875" customWidth="1"/>
    <col min="3" max="3" width="20.7109375" customWidth="1"/>
    <col min="4" max="4" width="116.140625" bestFit="1" customWidth="1"/>
    <col min="17" max="17" width="21.85546875" customWidth="1"/>
  </cols>
  <sheetData>
    <row r="2" spans="2:17" ht="15.75" thickBot="1" x14ac:dyDescent="0.3"/>
    <row r="3" spans="2:17" ht="41.25" thickBot="1" x14ac:dyDescent="0.3">
      <c r="B3" s="130" t="s">
        <v>23</v>
      </c>
      <c r="C3" s="131" t="s">
        <v>56</v>
      </c>
      <c r="D3" s="132" t="s">
        <v>226</v>
      </c>
      <c r="E3" s="135" t="s">
        <v>2</v>
      </c>
      <c r="F3" s="135" t="s">
        <v>3</v>
      </c>
      <c r="G3" s="135" t="s">
        <v>4</v>
      </c>
      <c r="H3" s="135" t="s">
        <v>5</v>
      </c>
      <c r="I3" s="135" t="s">
        <v>6</v>
      </c>
      <c r="J3" s="135" t="s">
        <v>7</v>
      </c>
      <c r="K3" s="135" t="s">
        <v>8</v>
      </c>
      <c r="L3" s="135" t="s">
        <v>9</v>
      </c>
      <c r="M3" s="135" t="s">
        <v>10</v>
      </c>
      <c r="N3" s="135" t="s">
        <v>11</v>
      </c>
      <c r="O3" s="135" t="s">
        <v>12</v>
      </c>
      <c r="P3" s="135" t="s">
        <v>13</v>
      </c>
      <c r="Q3" s="136" t="s">
        <v>1</v>
      </c>
    </row>
    <row r="4" spans="2:17" ht="54" x14ac:dyDescent="0.25">
      <c r="B4" s="4" t="s">
        <v>21</v>
      </c>
      <c r="C4" s="46" t="s">
        <v>117</v>
      </c>
      <c r="D4" s="62" t="s">
        <v>105</v>
      </c>
      <c r="E4" s="68">
        <v>0</v>
      </c>
      <c r="F4" s="70">
        <v>0</v>
      </c>
      <c r="G4" s="70">
        <v>0</v>
      </c>
      <c r="H4" s="113">
        <v>0</v>
      </c>
      <c r="I4" s="15" t="s">
        <v>0</v>
      </c>
      <c r="J4" s="15" t="s">
        <v>0</v>
      </c>
      <c r="K4" s="15" t="s">
        <v>0</v>
      </c>
      <c r="L4" s="15" t="s">
        <v>0</v>
      </c>
      <c r="M4" s="15" t="s">
        <v>0</v>
      </c>
      <c r="N4" s="15" t="s">
        <v>0</v>
      </c>
      <c r="O4" s="15" t="s">
        <v>0</v>
      </c>
      <c r="P4" s="15" t="s">
        <v>0</v>
      </c>
      <c r="Q4" s="109">
        <v>0</v>
      </c>
    </row>
    <row r="5" spans="2:17" ht="25.5" x14ac:dyDescent="0.25">
      <c r="B5" s="5" t="s">
        <v>19</v>
      </c>
      <c r="C5" s="6" t="s">
        <v>118</v>
      </c>
      <c r="D5" s="58" t="s">
        <v>106</v>
      </c>
      <c r="E5" s="71">
        <v>1</v>
      </c>
      <c r="F5" s="69">
        <v>1</v>
      </c>
      <c r="G5" s="69">
        <v>0</v>
      </c>
      <c r="H5" s="72">
        <v>1</v>
      </c>
      <c r="I5" s="22" t="s">
        <v>0</v>
      </c>
      <c r="J5" s="22" t="s">
        <v>0</v>
      </c>
      <c r="K5" s="22" t="s">
        <v>0</v>
      </c>
      <c r="L5" s="22" t="s">
        <v>0</v>
      </c>
      <c r="M5" s="22" t="s">
        <v>0</v>
      </c>
      <c r="N5" s="22" t="s">
        <v>0</v>
      </c>
      <c r="O5" s="22" t="s">
        <v>0</v>
      </c>
      <c r="P5" s="22" t="s">
        <v>0</v>
      </c>
      <c r="Q5" s="111">
        <v>0.75</v>
      </c>
    </row>
    <row r="6" spans="2:17" ht="54" x14ac:dyDescent="0.25">
      <c r="B6" s="5" t="s">
        <v>129</v>
      </c>
      <c r="C6" s="6" t="s">
        <v>119</v>
      </c>
      <c r="D6" s="58" t="s">
        <v>107</v>
      </c>
      <c r="E6" s="71">
        <v>1</v>
      </c>
      <c r="F6" s="69">
        <v>1</v>
      </c>
      <c r="G6" s="69">
        <v>1</v>
      </c>
      <c r="H6" s="72">
        <v>1</v>
      </c>
      <c r="I6" s="22" t="s">
        <v>0</v>
      </c>
      <c r="J6" s="22" t="s">
        <v>0</v>
      </c>
      <c r="K6" s="22" t="s">
        <v>0</v>
      </c>
      <c r="L6" s="22" t="s">
        <v>0</v>
      </c>
      <c r="M6" s="22" t="s">
        <v>0</v>
      </c>
      <c r="N6" s="22" t="s">
        <v>0</v>
      </c>
      <c r="O6" s="22" t="s">
        <v>0</v>
      </c>
      <c r="P6" s="22" t="s">
        <v>0</v>
      </c>
      <c r="Q6" s="111">
        <v>1</v>
      </c>
    </row>
    <row r="7" spans="2:17" ht="36" x14ac:dyDescent="0.25">
      <c r="B7" s="5" t="s">
        <v>18</v>
      </c>
      <c r="C7" s="6" t="s">
        <v>120</v>
      </c>
      <c r="D7" s="58" t="s">
        <v>108</v>
      </c>
      <c r="E7" s="71">
        <v>1</v>
      </c>
      <c r="F7" s="69">
        <v>1</v>
      </c>
      <c r="G7" s="69">
        <v>0</v>
      </c>
      <c r="H7" s="105">
        <v>0</v>
      </c>
      <c r="I7" s="22" t="s">
        <v>0</v>
      </c>
      <c r="J7" s="22" t="s">
        <v>0</v>
      </c>
      <c r="K7" s="22" t="s">
        <v>0</v>
      </c>
      <c r="L7" s="22" t="s">
        <v>0</v>
      </c>
      <c r="M7" s="22" t="s">
        <v>0</v>
      </c>
      <c r="N7" s="22" t="s">
        <v>0</v>
      </c>
      <c r="O7" s="22" t="s">
        <v>0</v>
      </c>
      <c r="P7" s="22" t="s">
        <v>0</v>
      </c>
      <c r="Q7" s="110">
        <v>0.5</v>
      </c>
    </row>
    <row r="8" spans="2:17" ht="90" x14ac:dyDescent="0.25">
      <c r="B8" s="5" t="s">
        <v>19</v>
      </c>
      <c r="C8" s="6" t="s">
        <v>121</v>
      </c>
      <c r="D8" s="58" t="s">
        <v>109</v>
      </c>
      <c r="E8" s="71">
        <v>1</v>
      </c>
      <c r="F8" s="69">
        <v>0</v>
      </c>
      <c r="G8" s="69">
        <v>0</v>
      </c>
      <c r="H8" s="72">
        <v>1</v>
      </c>
      <c r="I8" s="22" t="s">
        <v>0</v>
      </c>
      <c r="J8" s="22" t="s">
        <v>0</v>
      </c>
      <c r="K8" s="22" t="s">
        <v>0</v>
      </c>
      <c r="L8" s="22" t="s">
        <v>0</v>
      </c>
      <c r="M8" s="22" t="s">
        <v>0</v>
      </c>
      <c r="N8" s="22" t="s">
        <v>0</v>
      </c>
      <c r="O8" s="22" t="s">
        <v>0</v>
      </c>
      <c r="P8" s="22" t="s">
        <v>0</v>
      </c>
      <c r="Q8" s="110">
        <v>0.5</v>
      </c>
    </row>
    <row r="9" spans="2:17" ht="36" x14ac:dyDescent="0.25">
      <c r="B9" s="5" t="s">
        <v>18</v>
      </c>
      <c r="C9" s="6" t="s">
        <v>122</v>
      </c>
      <c r="D9" s="58" t="s">
        <v>110</v>
      </c>
      <c r="E9" s="667" t="s">
        <v>57</v>
      </c>
      <c r="F9" s="668"/>
      <c r="G9" s="668"/>
      <c r="H9" s="669"/>
      <c r="I9" s="100" t="s">
        <v>0</v>
      </c>
      <c r="J9" s="100" t="s">
        <v>0</v>
      </c>
      <c r="K9" s="100" t="s">
        <v>0</v>
      </c>
      <c r="L9" s="100" t="s">
        <v>0</v>
      </c>
      <c r="M9" s="100" t="s">
        <v>0</v>
      </c>
      <c r="N9" s="100" t="s">
        <v>0</v>
      </c>
      <c r="O9" s="100" t="s">
        <v>0</v>
      </c>
      <c r="P9" s="100" t="s">
        <v>0</v>
      </c>
      <c r="Q9" s="114" t="s">
        <v>57</v>
      </c>
    </row>
    <row r="10" spans="2:17" ht="36.75" thickBot="1" x14ac:dyDescent="0.3">
      <c r="B10" s="5" t="s">
        <v>19</v>
      </c>
      <c r="C10" s="6" t="s">
        <v>123</v>
      </c>
      <c r="D10" s="58" t="s">
        <v>111</v>
      </c>
      <c r="E10" s="115" t="s">
        <v>231</v>
      </c>
      <c r="F10" s="116"/>
      <c r="G10" s="116"/>
      <c r="H10" s="105">
        <v>0</v>
      </c>
      <c r="I10" s="104" t="s">
        <v>0</v>
      </c>
      <c r="J10" s="104" t="s">
        <v>0</v>
      </c>
      <c r="K10" s="104" t="s">
        <v>0</v>
      </c>
      <c r="L10" s="104" t="s">
        <v>0</v>
      </c>
      <c r="M10" s="104" t="s">
        <v>0</v>
      </c>
      <c r="N10" s="104" t="s">
        <v>0</v>
      </c>
      <c r="O10" s="104" t="s">
        <v>0</v>
      </c>
      <c r="P10" s="104" t="s">
        <v>0</v>
      </c>
      <c r="Q10" s="105">
        <v>0</v>
      </c>
    </row>
    <row r="11" spans="2:17" ht="41.25" thickBot="1" x14ac:dyDescent="0.3">
      <c r="B11" s="130" t="s">
        <v>23</v>
      </c>
      <c r="C11" s="131" t="s">
        <v>56</v>
      </c>
      <c r="D11" s="132" t="s">
        <v>226</v>
      </c>
      <c r="E11" s="133" t="s">
        <v>2</v>
      </c>
      <c r="F11" s="133" t="s">
        <v>3</v>
      </c>
      <c r="G11" s="133" t="s">
        <v>4</v>
      </c>
      <c r="H11" s="133" t="s">
        <v>5</v>
      </c>
      <c r="I11" s="133" t="s">
        <v>6</v>
      </c>
      <c r="J11" s="133" t="s">
        <v>7</v>
      </c>
      <c r="K11" s="133" t="s">
        <v>8</v>
      </c>
      <c r="L11" s="133" t="s">
        <v>9</v>
      </c>
      <c r="M11" s="133" t="s">
        <v>10</v>
      </c>
      <c r="N11" s="133" t="s">
        <v>11</v>
      </c>
      <c r="O11" s="133" t="s">
        <v>12</v>
      </c>
      <c r="P11" s="133" t="s">
        <v>13</v>
      </c>
      <c r="Q11" s="134" t="s">
        <v>1</v>
      </c>
    </row>
    <row r="12" spans="2:17" ht="40.5" customHeight="1" x14ac:dyDescent="0.25">
      <c r="B12" s="63" t="s">
        <v>19</v>
      </c>
      <c r="C12" s="57" t="s">
        <v>124</v>
      </c>
      <c r="D12" s="129" t="s">
        <v>112</v>
      </c>
      <c r="E12" s="71">
        <v>1</v>
      </c>
      <c r="F12" s="69">
        <v>1</v>
      </c>
      <c r="G12" s="69">
        <v>1</v>
      </c>
      <c r="H12" s="72">
        <v>1</v>
      </c>
      <c r="I12" s="670" t="s">
        <v>57</v>
      </c>
      <c r="J12" s="671"/>
      <c r="K12" s="671"/>
      <c r="L12" s="671"/>
      <c r="M12" s="671"/>
      <c r="N12" s="671"/>
      <c r="O12" s="671"/>
      <c r="P12" s="671"/>
      <c r="Q12" s="672"/>
    </row>
    <row r="13" spans="2:17" ht="25.5" x14ac:dyDescent="0.25">
      <c r="B13" s="59" t="s">
        <v>130</v>
      </c>
      <c r="C13" s="6" t="s">
        <v>125</v>
      </c>
      <c r="D13" s="58" t="s">
        <v>113</v>
      </c>
      <c r="E13" s="673" t="s">
        <v>76</v>
      </c>
      <c r="F13" s="674"/>
      <c r="G13" s="674"/>
      <c r="H13" s="674"/>
      <c r="I13" s="674"/>
      <c r="J13" s="674"/>
      <c r="K13" s="674"/>
      <c r="L13" s="674"/>
      <c r="M13" s="674"/>
      <c r="N13" s="674"/>
      <c r="O13" s="674"/>
      <c r="P13" s="674"/>
      <c r="Q13" s="675"/>
    </row>
    <row r="14" spans="2:17" ht="90" x14ac:dyDescent="0.25">
      <c r="B14" s="5" t="s">
        <v>131</v>
      </c>
      <c r="C14" s="6" t="s">
        <v>126</v>
      </c>
      <c r="D14" s="58" t="s">
        <v>114</v>
      </c>
      <c r="E14" s="71">
        <v>0</v>
      </c>
      <c r="F14" s="69">
        <v>1</v>
      </c>
      <c r="G14" s="69">
        <v>0</v>
      </c>
      <c r="H14" s="105">
        <v>0</v>
      </c>
      <c r="I14" s="22" t="s">
        <v>0</v>
      </c>
      <c r="J14" s="22" t="s">
        <v>0</v>
      </c>
      <c r="K14" s="22" t="s">
        <v>0</v>
      </c>
      <c r="L14" s="22" t="s">
        <v>0</v>
      </c>
      <c r="M14" s="22" t="s">
        <v>0</v>
      </c>
      <c r="N14" s="22" t="s">
        <v>0</v>
      </c>
      <c r="O14" s="22" t="s">
        <v>0</v>
      </c>
      <c r="P14" s="22" t="s">
        <v>0</v>
      </c>
      <c r="Q14" s="110">
        <v>0.25</v>
      </c>
    </row>
    <row r="15" spans="2:17" ht="54" x14ac:dyDescent="0.25">
      <c r="B15" s="5" t="s">
        <v>21</v>
      </c>
      <c r="C15" s="6" t="s">
        <v>127</v>
      </c>
      <c r="D15" s="58" t="s">
        <v>115</v>
      </c>
      <c r="E15" s="71">
        <v>1</v>
      </c>
      <c r="F15" s="69">
        <v>0</v>
      </c>
      <c r="G15" s="69">
        <v>0</v>
      </c>
      <c r="H15" s="72">
        <v>1</v>
      </c>
      <c r="I15" s="22" t="s">
        <v>0</v>
      </c>
      <c r="J15" s="22" t="s">
        <v>0</v>
      </c>
      <c r="K15" s="22" t="s">
        <v>0</v>
      </c>
      <c r="L15" s="22" t="s">
        <v>0</v>
      </c>
      <c r="M15" s="22" t="s">
        <v>0</v>
      </c>
      <c r="N15" s="22" t="s">
        <v>0</v>
      </c>
      <c r="O15" s="22" t="s">
        <v>0</v>
      </c>
      <c r="P15" s="22" t="s">
        <v>0</v>
      </c>
      <c r="Q15" s="110">
        <v>0.5</v>
      </c>
    </row>
    <row r="16" spans="2:17" ht="36.75" thickBot="1" x14ac:dyDescent="0.3">
      <c r="B16" s="60" t="s">
        <v>18</v>
      </c>
      <c r="C16" s="50" t="s">
        <v>128</v>
      </c>
      <c r="D16" s="61" t="s">
        <v>116</v>
      </c>
      <c r="E16" s="73">
        <v>1</v>
      </c>
      <c r="F16" s="74">
        <v>1</v>
      </c>
      <c r="G16" s="74">
        <v>0</v>
      </c>
      <c r="H16" s="117">
        <v>0</v>
      </c>
      <c r="I16" s="36" t="s">
        <v>0</v>
      </c>
      <c r="J16" s="36" t="s">
        <v>0</v>
      </c>
      <c r="K16" s="36" t="s">
        <v>0</v>
      </c>
      <c r="L16" s="36" t="s">
        <v>0</v>
      </c>
      <c r="M16" s="36" t="s">
        <v>0</v>
      </c>
      <c r="N16" s="36" t="s">
        <v>0</v>
      </c>
      <c r="O16" s="36" t="s">
        <v>0</v>
      </c>
      <c r="P16" s="36" t="s">
        <v>0</v>
      </c>
      <c r="Q16" s="97">
        <v>0.5</v>
      </c>
    </row>
  </sheetData>
  <mergeCells count="3">
    <mergeCell ref="E9:H9"/>
    <mergeCell ref="I12:Q12"/>
    <mergeCell ref="E13:Q13"/>
  </mergeCells>
  <pageMargins left="0.511811024" right="0.511811024" top="0.78740157499999996" bottom="0.78740157499999996" header="0.31496062000000002" footer="0.31496062000000002"/>
  <pageSetup paperSize="9" scale="46" fitToHeight="0"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3:D8"/>
  <sheetViews>
    <sheetView workbookViewId="0">
      <selection activeCell="C4" sqref="C4:D8"/>
    </sheetView>
  </sheetViews>
  <sheetFormatPr defaultRowHeight="15" x14ac:dyDescent="0.25"/>
  <cols>
    <col min="3" max="3" width="14.28515625" bestFit="1" customWidth="1"/>
  </cols>
  <sheetData>
    <row r="3" spans="3:4" ht="15.75" thickBot="1" x14ac:dyDescent="0.3"/>
    <row r="4" spans="3:4" ht="45.75" thickBot="1" x14ac:dyDescent="0.3">
      <c r="C4" s="127" t="s">
        <v>236</v>
      </c>
      <c r="D4" s="128">
        <v>12</v>
      </c>
    </row>
    <row r="5" spans="3:4" x14ac:dyDescent="0.25">
      <c r="C5" s="125" t="s">
        <v>235</v>
      </c>
      <c r="D5" s="126">
        <v>9</v>
      </c>
    </row>
    <row r="6" spans="3:4" x14ac:dyDescent="0.25">
      <c r="C6" s="121" t="s">
        <v>232</v>
      </c>
      <c r="D6" s="122">
        <v>2</v>
      </c>
    </row>
    <row r="7" spans="3:4" x14ac:dyDescent="0.25">
      <c r="C7" s="121" t="s">
        <v>233</v>
      </c>
      <c r="D7" s="122">
        <v>1</v>
      </c>
    </row>
    <row r="8" spans="3:4" ht="15.75" thickBot="1" x14ac:dyDescent="0.3">
      <c r="C8" s="123" t="s">
        <v>234</v>
      </c>
      <c r="D8" s="124">
        <v>0</v>
      </c>
    </row>
  </sheetData>
  <pageMargins left="0.511811024" right="0.511811024" top="0.78740157499999996" bottom="0.78740157499999996" header="0.31496062000000002" footer="0.31496062000000002"/>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Q20"/>
  <sheetViews>
    <sheetView topLeftCell="A10" zoomScale="60" zoomScaleNormal="60" workbookViewId="0">
      <selection activeCell="D12" sqref="D12"/>
    </sheetView>
  </sheetViews>
  <sheetFormatPr defaultRowHeight="15" x14ac:dyDescent="0.25"/>
  <cols>
    <col min="2" max="2" width="12.7109375" customWidth="1"/>
    <col min="3" max="3" width="19" customWidth="1"/>
    <col min="4" max="4" width="105.140625" bestFit="1" customWidth="1"/>
    <col min="17" max="17" width="23.140625" customWidth="1"/>
  </cols>
  <sheetData>
    <row r="1" spans="2:17" ht="15.75" thickBot="1" x14ac:dyDescent="0.3"/>
    <row r="2" spans="2:17" ht="41.25" thickBot="1" x14ac:dyDescent="0.3">
      <c r="B2" s="130" t="s">
        <v>23</v>
      </c>
      <c r="C2" s="131" t="s">
        <v>56</v>
      </c>
      <c r="D2" s="132" t="s">
        <v>227</v>
      </c>
      <c r="E2" s="141" t="s">
        <v>2</v>
      </c>
      <c r="F2" s="135" t="s">
        <v>3</v>
      </c>
      <c r="G2" s="135" t="s">
        <v>4</v>
      </c>
      <c r="H2" s="135" t="s">
        <v>5</v>
      </c>
      <c r="I2" s="135" t="s">
        <v>6</v>
      </c>
      <c r="J2" s="135" t="s">
        <v>7</v>
      </c>
      <c r="K2" s="135" t="s">
        <v>8</v>
      </c>
      <c r="L2" s="135" t="s">
        <v>9</v>
      </c>
      <c r="M2" s="135" t="s">
        <v>10</v>
      </c>
      <c r="N2" s="135" t="s">
        <v>11</v>
      </c>
      <c r="O2" s="135" t="s">
        <v>12</v>
      </c>
      <c r="P2" s="135" t="s">
        <v>13</v>
      </c>
      <c r="Q2" s="136" t="s">
        <v>1</v>
      </c>
    </row>
    <row r="3" spans="2:17" ht="54" x14ac:dyDescent="0.25">
      <c r="B3" s="1" t="s">
        <v>103</v>
      </c>
      <c r="C3" s="6" t="s">
        <v>132</v>
      </c>
      <c r="D3" s="58" t="s">
        <v>152</v>
      </c>
      <c r="E3" s="68">
        <v>1</v>
      </c>
      <c r="F3" s="70">
        <v>1</v>
      </c>
      <c r="G3" s="70">
        <v>0</v>
      </c>
      <c r="H3" s="113">
        <v>0</v>
      </c>
      <c r="I3" s="15" t="s">
        <v>0</v>
      </c>
      <c r="J3" s="15" t="s">
        <v>0</v>
      </c>
      <c r="K3" s="15" t="s">
        <v>0</v>
      </c>
      <c r="L3" s="15" t="s">
        <v>0</v>
      </c>
      <c r="M3" s="15" t="s">
        <v>0</v>
      </c>
      <c r="N3" s="15" t="s">
        <v>0</v>
      </c>
      <c r="O3" s="15" t="s">
        <v>0</v>
      </c>
      <c r="P3" s="15" t="s">
        <v>0</v>
      </c>
      <c r="Q3" s="109">
        <v>0.5</v>
      </c>
    </row>
    <row r="4" spans="2:17" ht="40.5" customHeight="1" x14ac:dyDescent="0.25">
      <c r="B4" s="1" t="s">
        <v>101</v>
      </c>
      <c r="C4" s="6" t="s">
        <v>133</v>
      </c>
      <c r="D4" s="58" t="s">
        <v>153</v>
      </c>
      <c r="E4" s="142">
        <v>1</v>
      </c>
      <c r="F4" s="143">
        <v>1</v>
      </c>
      <c r="G4" s="143">
        <v>1</v>
      </c>
      <c r="H4" s="143">
        <v>1</v>
      </c>
      <c r="I4" s="652" t="s">
        <v>57</v>
      </c>
      <c r="J4" s="653"/>
      <c r="K4" s="653"/>
      <c r="L4" s="653"/>
      <c r="M4" s="653"/>
      <c r="N4" s="653"/>
      <c r="O4" s="653"/>
      <c r="P4" s="654"/>
      <c r="Q4" s="111">
        <v>1</v>
      </c>
    </row>
    <row r="5" spans="2:17" ht="36" x14ac:dyDescent="0.25">
      <c r="B5" s="1" t="s">
        <v>20</v>
      </c>
      <c r="C5" s="6" t="s">
        <v>134</v>
      </c>
      <c r="D5" s="58" t="s">
        <v>154</v>
      </c>
      <c r="E5" s="71">
        <v>1</v>
      </c>
      <c r="F5" s="69">
        <v>0</v>
      </c>
      <c r="G5" s="69">
        <v>0</v>
      </c>
      <c r="H5" s="105">
        <v>0</v>
      </c>
      <c r="I5" s="22" t="s">
        <v>0</v>
      </c>
      <c r="J5" s="22" t="s">
        <v>0</v>
      </c>
      <c r="K5" s="22" t="s">
        <v>0</v>
      </c>
      <c r="L5" s="22" t="s">
        <v>0</v>
      </c>
      <c r="M5" s="22" t="s">
        <v>0</v>
      </c>
      <c r="N5" s="22" t="s">
        <v>0</v>
      </c>
      <c r="O5" s="22" t="s">
        <v>0</v>
      </c>
      <c r="P5" s="22" t="s">
        <v>0</v>
      </c>
      <c r="Q5" s="110">
        <v>0.25</v>
      </c>
    </row>
    <row r="6" spans="2:17" ht="54" x14ac:dyDescent="0.25">
      <c r="B6" s="1" t="s">
        <v>103</v>
      </c>
      <c r="C6" s="6" t="s">
        <v>135</v>
      </c>
      <c r="D6" s="58" t="s">
        <v>155</v>
      </c>
      <c r="E6" s="71">
        <v>1</v>
      </c>
      <c r="F6" s="69">
        <v>1</v>
      </c>
      <c r="G6" s="69">
        <v>0</v>
      </c>
      <c r="H6" s="105">
        <v>0</v>
      </c>
      <c r="I6" s="652" t="s">
        <v>57</v>
      </c>
      <c r="J6" s="653"/>
      <c r="K6" s="653"/>
      <c r="L6" s="653"/>
      <c r="M6" s="653"/>
      <c r="N6" s="653"/>
      <c r="O6" s="653"/>
      <c r="P6" s="654"/>
      <c r="Q6" s="110">
        <v>0.5</v>
      </c>
    </row>
    <row r="7" spans="2:17" ht="36" x14ac:dyDescent="0.25">
      <c r="B7" s="1" t="s">
        <v>17</v>
      </c>
      <c r="C7" s="6" t="s">
        <v>136</v>
      </c>
      <c r="D7" s="58" t="s">
        <v>156</v>
      </c>
      <c r="E7" s="71">
        <v>1</v>
      </c>
      <c r="F7" s="69">
        <v>0.5</v>
      </c>
      <c r="G7" s="69">
        <v>1</v>
      </c>
      <c r="H7" s="72">
        <v>1</v>
      </c>
      <c r="I7" s="22" t="s">
        <v>0</v>
      </c>
      <c r="J7" s="22" t="s">
        <v>0</v>
      </c>
      <c r="K7" s="22" t="s">
        <v>0</v>
      </c>
      <c r="L7" s="22" t="s">
        <v>0</v>
      </c>
      <c r="M7" s="22" t="s">
        <v>0</v>
      </c>
      <c r="N7" s="22" t="s">
        <v>0</v>
      </c>
      <c r="O7" s="22" t="s">
        <v>0</v>
      </c>
      <c r="P7" s="22" t="s">
        <v>0</v>
      </c>
      <c r="Q7" s="111">
        <v>0.88</v>
      </c>
    </row>
    <row r="8" spans="2:17" ht="25.5" x14ac:dyDescent="0.25">
      <c r="B8" s="1" t="s">
        <v>130</v>
      </c>
      <c r="C8" s="6" t="s">
        <v>137</v>
      </c>
      <c r="D8" s="58" t="s">
        <v>157</v>
      </c>
      <c r="E8" s="71">
        <v>1</v>
      </c>
      <c r="F8" s="69">
        <v>0</v>
      </c>
      <c r="G8" s="69">
        <v>0</v>
      </c>
      <c r="H8" s="105">
        <v>0</v>
      </c>
      <c r="I8" s="22" t="s">
        <v>0</v>
      </c>
      <c r="J8" s="22" t="s">
        <v>0</v>
      </c>
      <c r="K8" s="22" t="s">
        <v>0</v>
      </c>
      <c r="L8" s="22" t="s">
        <v>0</v>
      </c>
      <c r="M8" s="22" t="s">
        <v>0</v>
      </c>
      <c r="N8" s="22" t="s">
        <v>0</v>
      </c>
      <c r="O8" s="22" t="s">
        <v>0</v>
      </c>
      <c r="P8" s="22" t="s">
        <v>0</v>
      </c>
      <c r="Q8" s="110">
        <v>0.25</v>
      </c>
    </row>
    <row r="9" spans="2:17" ht="54" x14ac:dyDescent="0.25">
      <c r="B9" s="1" t="s">
        <v>103</v>
      </c>
      <c r="C9" s="6" t="s">
        <v>138</v>
      </c>
      <c r="D9" s="58" t="s">
        <v>158</v>
      </c>
      <c r="E9" s="71">
        <v>1</v>
      </c>
      <c r="F9" s="69">
        <v>1</v>
      </c>
      <c r="G9" s="69">
        <v>0</v>
      </c>
      <c r="H9" s="105">
        <v>0</v>
      </c>
      <c r="I9" s="22" t="s">
        <v>0</v>
      </c>
      <c r="J9" s="22" t="s">
        <v>0</v>
      </c>
      <c r="K9" s="22" t="s">
        <v>0</v>
      </c>
      <c r="L9" s="22" t="s">
        <v>0</v>
      </c>
      <c r="M9" s="22" t="s">
        <v>0</v>
      </c>
      <c r="N9" s="22" t="s">
        <v>0</v>
      </c>
      <c r="O9" s="22" t="s">
        <v>0</v>
      </c>
      <c r="P9" s="22" t="s">
        <v>0</v>
      </c>
      <c r="Q9" s="110">
        <v>0.5</v>
      </c>
    </row>
    <row r="10" spans="2:17" ht="108" x14ac:dyDescent="0.25">
      <c r="B10" s="1" t="s">
        <v>103</v>
      </c>
      <c r="C10" s="6" t="s">
        <v>139</v>
      </c>
      <c r="D10" s="58" t="s">
        <v>159</v>
      </c>
      <c r="E10" s="71">
        <v>1</v>
      </c>
      <c r="F10" s="69">
        <v>1</v>
      </c>
      <c r="G10" s="69">
        <v>0</v>
      </c>
      <c r="H10" s="105">
        <v>0</v>
      </c>
      <c r="I10" s="22" t="s">
        <v>0</v>
      </c>
      <c r="J10" s="22" t="s">
        <v>0</v>
      </c>
      <c r="K10" s="22" t="s">
        <v>0</v>
      </c>
      <c r="L10" s="22" t="s">
        <v>0</v>
      </c>
      <c r="M10" s="22" t="s">
        <v>0</v>
      </c>
      <c r="N10" s="22" t="s">
        <v>0</v>
      </c>
      <c r="O10" s="22" t="s">
        <v>0</v>
      </c>
      <c r="P10" s="22" t="s">
        <v>0</v>
      </c>
      <c r="Q10" s="110">
        <v>0.5</v>
      </c>
    </row>
    <row r="11" spans="2:17" ht="36.75" thickBot="1" x14ac:dyDescent="0.3">
      <c r="B11" s="1" t="s">
        <v>131</v>
      </c>
      <c r="C11" s="6" t="s">
        <v>140</v>
      </c>
      <c r="D11" s="58" t="s">
        <v>160</v>
      </c>
      <c r="E11" s="73">
        <v>1</v>
      </c>
      <c r="F11" s="74">
        <v>0</v>
      </c>
      <c r="G11" s="74">
        <v>0</v>
      </c>
      <c r="H11" s="117">
        <v>0</v>
      </c>
      <c r="I11" s="36" t="s">
        <v>0</v>
      </c>
      <c r="J11" s="36" t="s">
        <v>0</v>
      </c>
      <c r="K11" s="36" t="s">
        <v>0</v>
      </c>
      <c r="L11" s="36" t="s">
        <v>0</v>
      </c>
      <c r="M11" s="36" t="s">
        <v>0</v>
      </c>
      <c r="N11" s="36" t="s">
        <v>0</v>
      </c>
      <c r="O11" s="36" t="s">
        <v>0</v>
      </c>
      <c r="P11" s="36" t="s">
        <v>0</v>
      </c>
      <c r="Q11" s="97">
        <v>0.25</v>
      </c>
    </row>
    <row r="12" spans="2:17" ht="41.25" thickBot="1" x14ac:dyDescent="0.3">
      <c r="B12" s="130" t="s">
        <v>23</v>
      </c>
      <c r="C12" s="131" t="s">
        <v>56</v>
      </c>
      <c r="D12" s="132" t="s">
        <v>227</v>
      </c>
      <c r="E12" s="131" t="s">
        <v>2</v>
      </c>
      <c r="F12" s="133" t="s">
        <v>3</v>
      </c>
      <c r="G12" s="133" t="s">
        <v>4</v>
      </c>
      <c r="H12" s="133" t="s">
        <v>5</v>
      </c>
      <c r="I12" s="133" t="s">
        <v>6</v>
      </c>
      <c r="J12" s="133" t="s">
        <v>7</v>
      </c>
      <c r="K12" s="133" t="s">
        <v>8</v>
      </c>
      <c r="L12" s="133" t="s">
        <v>9</v>
      </c>
      <c r="M12" s="133" t="s">
        <v>10</v>
      </c>
      <c r="N12" s="133" t="s">
        <v>11</v>
      </c>
      <c r="O12" s="133" t="s">
        <v>12</v>
      </c>
      <c r="P12" s="133" t="s">
        <v>13</v>
      </c>
      <c r="Q12" s="134" t="s">
        <v>1</v>
      </c>
    </row>
    <row r="13" spans="2:17" ht="54" x14ac:dyDescent="0.25">
      <c r="B13" s="1" t="s">
        <v>100</v>
      </c>
      <c r="C13" s="6" t="s">
        <v>141</v>
      </c>
      <c r="D13" s="58" t="s">
        <v>161</v>
      </c>
      <c r="E13" s="71">
        <v>1</v>
      </c>
      <c r="F13" s="69">
        <v>0</v>
      </c>
      <c r="G13" s="69">
        <v>0</v>
      </c>
      <c r="H13" s="105">
        <v>0</v>
      </c>
      <c r="I13" s="22" t="s">
        <v>0</v>
      </c>
      <c r="J13" s="22" t="s">
        <v>0</v>
      </c>
      <c r="K13" s="22" t="s">
        <v>0</v>
      </c>
      <c r="L13" s="22" t="s">
        <v>0</v>
      </c>
      <c r="M13" s="22" t="s">
        <v>0</v>
      </c>
      <c r="N13" s="22" t="s">
        <v>0</v>
      </c>
      <c r="O13" s="22" t="s">
        <v>0</v>
      </c>
      <c r="P13" s="22" t="s">
        <v>0</v>
      </c>
      <c r="Q13" s="110">
        <v>0.25</v>
      </c>
    </row>
    <row r="14" spans="2:17" ht="36" x14ac:dyDescent="0.25">
      <c r="B14" s="1" t="s">
        <v>103</v>
      </c>
      <c r="C14" s="6" t="s">
        <v>142</v>
      </c>
      <c r="D14" s="58" t="s">
        <v>162</v>
      </c>
      <c r="E14" s="71">
        <v>1</v>
      </c>
      <c r="F14" s="69">
        <v>1</v>
      </c>
      <c r="G14" s="69">
        <v>0</v>
      </c>
      <c r="H14" s="105">
        <v>0</v>
      </c>
      <c r="I14" s="22" t="s">
        <v>0</v>
      </c>
      <c r="J14" s="22" t="s">
        <v>0</v>
      </c>
      <c r="K14" s="22" t="s">
        <v>0</v>
      </c>
      <c r="L14" s="22" t="s">
        <v>0</v>
      </c>
      <c r="M14" s="22" t="s">
        <v>0</v>
      </c>
      <c r="N14" s="22" t="s">
        <v>0</v>
      </c>
      <c r="O14" s="22" t="s">
        <v>0</v>
      </c>
      <c r="P14" s="22" t="s">
        <v>0</v>
      </c>
      <c r="Q14" s="110">
        <v>0.5</v>
      </c>
    </row>
    <row r="15" spans="2:17" ht="54" x14ac:dyDescent="0.25">
      <c r="B15" s="1" t="s">
        <v>149</v>
      </c>
      <c r="C15" s="6" t="s">
        <v>143</v>
      </c>
      <c r="D15" s="58" t="s">
        <v>163</v>
      </c>
      <c r="E15" s="71">
        <v>0</v>
      </c>
      <c r="F15" s="69">
        <v>0</v>
      </c>
      <c r="G15" s="69">
        <v>0</v>
      </c>
      <c r="H15" s="105">
        <v>0</v>
      </c>
      <c r="I15" s="22" t="s">
        <v>0</v>
      </c>
      <c r="J15" s="22" t="s">
        <v>0</v>
      </c>
      <c r="K15" s="22" t="s">
        <v>0</v>
      </c>
      <c r="L15" s="22" t="s">
        <v>0</v>
      </c>
      <c r="M15" s="22" t="s">
        <v>0</v>
      </c>
      <c r="N15" s="22" t="s">
        <v>0</v>
      </c>
      <c r="O15" s="22" t="s">
        <v>0</v>
      </c>
      <c r="P15" s="22" t="s">
        <v>0</v>
      </c>
      <c r="Q15" s="110">
        <v>0</v>
      </c>
    </row>
    <row r="16" spans="2:17" ht="36" x14ac:dyDescent="0.25">
      <c r="B16" s="137" t="s">
        <v>150</v>
      </c>
      <c r="C16" s="138" t="s">
        <v>144</v>
      </c>
      <c r="D16" s="139" t="s">
        <v>164</v>
      </c>
      <c r="E16" s="71">
        <v>1</v>
      </c>
      <c r="F16" s="69">
        <v>0</v>
      </c>
      <c r="G16" s="69">
        <v>0</v>
      </c>
      <c r="H16" s="105">
        <v>0</v>
      </c>
      <c r="I16" s="140" t="s">
        <v>0</v>
      </c>
      <c r="J16" s="140" t="s">
        <v>0</v>
      </c>
      <c r="K16" s="140" t="s">
        <v>0</v>
      </c>
      <c r="L16" s="140" t="s">
        <v>0</v>
      </c>
      <c r="M16" s="140" t="s">
        <v>0</v>
      </c>
      <c r="N16" s="140" t="s">
        <v>0</v>
      </c>
      <c r="O16" s="140" t="s">
        <v>0</v>
      </c>
      <c r="P16" s="140" t="s">
        <v>0</v>
      </c>
      <c r="Q16" s="110">
        <v>0.25</v>
      </c>
    </row>
    <row r="17" spans="2:17" ht="36" x14ac:dyDescent="0.25">
      <c r="B17" s="1" t="s">
        <v>103</v>
      </c>
      <c r="C17" s="6" t="s">
        <v>145</v>
      </c>
      <c r="D17" s="64" t="s">
        <v>165</v>
      </c>
      <c r="E17" s="71">
        <v>1</v>
      </c>
      <c r="F17" s="69">
        <v>1</v>
      </c>
      <c r="G17" s="69">
        <v>0</v>
      </c>
      <c r="H17" s="105">
        <v>0</v>
      </c>
      <c r="I17" s="22" t="s">
        <v>0</v>
      </c>
      <c r="J17" s="22" t="s">
        <v>0</v>
      </c>
      <c r="K17" s="22" t="s">
        <v>0</v>
      </c>
      <c r="L17" s="22" t="s">
        <v>0</v>
      </c>
      <c r="M17" s="22" t="s">
        <v>0</v>
      </c>
      <c r="N17" s="22" t="s">
        <v>0</v>
      </c>
      <c r="O17" s="22" t="s">
        <v>0</v>
      </c>
      <c r="P17" s="22" t="s">
        <v>0</v>
      </c>
      <c r="Q17" s="110">
        <v>0.5</v>
      </c>
    </row>
    <row r="18" spans="2:17" ht="54.75" thickBot="1" x14ac:dyDescent="0.3">
      <c r="B18" s="55" t="s">
        <v>102</v>
      </c>
      <c r="C18" s="53" t="s">
        <v>146</v>
      </c>
      <c r="D18" s="65" t="s">
        <v>166</v>
      </c>
      <c r="E18" s="71">
        <v>1</v>
      </c>
      <c r="F18" s="69">
        <v>1</v>
      </c>
      <c r="G18" s="69">
        <v>0</v>
      </c>
      <c r="H18" s="105">
        <v>0</v>
      </c>
      <c r="I18" s="22" t="s">
        <v>0</v>
      </c>
      <c r="J18" s="22" t="s">
        <v>0</v>
      </c>
      <c r="K18" s="22" t="s">
        <v>0</v>
      </c>
      <c r="L18" s="22" t="s">
        <v>0</v>
      </c>
      <c r="M18" s="22" t="s">
        <v>0</v>
      </c>
      <c r="N18" s="22" t="s">
        <v>0</v>
      </c>
      <c r="O18" s="22" t="s">
        <v>0</v>
      </c>
      <c r="P18" s="22" t="s">
        <v>0</v>
      </c>
      <c r="Q18" s="110">
        <v>0.5</v>
      </c>
    </row>
    <row r="19" spans="2:17" ht="54" x14ac:dyDescent="0.25">
      <c r="B19" s="56" t="s">
        <v>151</v>
      </c>
      <c r="C19" s="54" t="s">
        <v>147</v>
      </c>
      <c r="D19" s="66" t="s">
        <v>167</v>
      </c>
      <c r="E19" s="71">
        <v>0</v>
      </c>
      <c r="F19" s="69">
        <v>1</v>
      </c>
      <c r="G19" s="69">
        <v>1</v>
      </c>
      <c r="H19" s="72">
        <v>1</v>
      </c>
      <c r="I19" s="22" t="s">
        <v>0</v>
      </c>
      <c r="J19" s="22" t="s">
        <v>0</v>
      </c>
      <c r="K19" s="22" t="s">
        <v>0</v>
      </c>
      <c r="L19" s="22" t="s">
        <v>0</v>
      </c>
      <c r="M19" s="22" t="s">
        <v>0</v>
      </c>
      <c r="N19" s="22" t="s">
        <v>0</v>
      </c>
      <c r="O19" s="22" t="s">
        <v>0</v>
      </c>
      <c r="P19" s="22" t="s">
        <v>0</v>
      </c>
      <c r="Q19" s="111">
        <v>0.75</v>
      </c>
    </row>
    <row r="20" spans="2:17" ht="26.25" thickBot="1" x14ac:dyDescent="0.3">
      <c r="B20" s="2" t="s">
        <v>151</v>
      </c>
      <c r="C20" s="7" t="s">
        <v>148</v>
      </c>
      <c r="D20" s="67" t="s">
        <v>168</v>
      </c>
      <c r="E20" s="73">
        <v>1</v>
      </c>
      <c r="F20" s="74">
        <v>1</v>
      </c>
      <c r="G20" s="74">
        <v>1</v>
      </c>
      <c r="H20" s="96">
        <v>1</v>
      </c>
      <c r="I20" s="36" t="s">
        <v>0</v>
      </c>
      <c r="J20" s="36" t="s">
        <v>0</v>
      </c>
      <c r="K20" s="36" t="s">
        <v>0</v>
      </c>
      <c r="L20" s="36" t="s">
        <v>0</v>
      </c>
      <c r="M20" s="36" t="s">
        <v>0</v>
      </c>
      <c r="N20" s="36" t="s">
        <v>0</v>
      </c>
      <c r="O20" s="36" t="s">
        <v>0</v>
      </c>
      <c r="P20" s="36" t="s">
        <v>0</v>
      </c>
      <c r="Q20" s="112">
        <v>1</v>
      </c>
    </row>
  </sheetData>
  <mergeCells count="2">
    <mergeCell ref="I6:P6"/>
    <mergeCell ref="I4:P4"/>
  </mergeCells>
  <pageMargins left="0.511811024" right="0.511811024" top="0.78740157499999996" bottom="0.78740157499999996" header="0.31496062000000002" footer="0.31496062000000002"/>
  <pageSetup paperSize="9" scale="48" fitToHeight="0" orientation="landscape"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2:D7"/>
  <sheetViews>
    <sheetView workbookViewId="0">
      <selection activeCell="C3" sqref="C3:D7"/>
    </sheetView>
  </sheetViews>
  <sheetFormatPr defaultRowHeight="15" x14ac:dyDescent="0.25"/>
  <cols>
    <col min="3" max="3" width="14.28515625" bestFit="1" customWidth="1"/>
  </cols>
  <sheetData>
    <row r="2" spans="3:4" ht="15.75" thickBot="1" x14ac:dyDescent="0.3"/>
    <row r="3" spans="3:4" ht="45.75" thickBot="1" x14ac:dyDescent="0.3">
      <c r="C3" s="127" t="s">
        <v>236</v>
      </c>
      <c r="D3" s="128">
        <v>17</v>
      </c>
    </row>
    <row r="4" spans="3:4" x14ac:dyDescent="0.25">
      <c r="C4" s="125" t="s">
        <v>235</v>
      </c>
      <c r="D4" s="126">
        <v>17</v>
      </c>
    </row>
    <row r="5" spans="3:4" x14ac:dyDescent="0.25">
      <c r="C5" s="121" t="s">
        <v>232</v>
      </c>
      <c r="D5" s="122">
        <v>2</v>
      </c>
    </row>
    <row r="6" spans="3:4" x14ac:dyDescent="0.25">
      <c r="C6" s="121" t="s">
        <v>233</v>
      </c>
      <c r="D6" s="122">
        <v>0</v>
      </c>
    </row>
    <row r="7" spans="3:4" ht="15.75" thickBot="1" x14ac:dyDescent="0.3">
      <c r="C7" s="123" t="s">
        <v>234</v>
      </c>
      <c r="D7" s="124">
        <v>0</v>
      </c>
    </row>
  </sheetData>
  <pageMargins left="0.511811024" right="0.511811024" top="0.78740157499999996" bottom="0.78740157499999996" header="0.31496062000000002" footer="0.31496062000000002"/>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21</vt:i4>
      </vt:variant>
    </vt:vector>
  </HeadingPairs>
  <TitlesOfParts>
    <vt:vector size="21" baseType="lpstr">
      <vt:lpstr>OE01</vt:lpstr>
      <vt:lpstr>OE01 Concluído</vt:lpstr>
      <vt:lpstr>OE01Percentual</vt:lpstr>
      <vt:lpstr>OE02</vt:lpstr>
      <vt:lpstr>OE02 Percentual</vt:lpstr>
      <vt:lpstr>OE03</vt:lpstr>
      <vt:lpstr>OE3 Percentual</vt:lpstr>
      <vt:lpstr>OE04</vt:lpstr>
      <vt:lpstr>OE04 Percentual</vt:lpstr>
      <vt:lpstr>OE05</vt:lpstr>
      <vt:lpstr>OE05 Percentual</vt:lpstr>
      <vt:lpstr>OE06</vt:lpstr>
      <vt:lpstr>OE06 Percentual</vt:lpstr>
      <vt:lpstr>Total</vt:lpstr>
      <vt:lpstr>Planilha1</vt:lpstr>
      <vt:lpstr>Solicitação das Reuniões</vt:lpstr>
      <vt:lpstr>Planilha2</vt:lpstr>
      <vt:lpstr>Quadro</vt:lpstr>
      <vt:lpstr>Atual</vt:lpstr>
      <vt:lpstr>Tabulação</vt:lpstr>
      <vt:lpstr>Planilha3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Auditoria</dc:creator>
  <cp:lastModifiedBy>Jenny Ferreira</cp:lastModifiedBy>
  <cp:lastPrinted>2023-06-28T12:24:47Z</cp:lastPrinted>
  <dcterms:created xsi:type="dcterms:W3CDTF">2022-05-10T12:21:19Z</dcterms:created>
  <dcterms:modified xsi:type="dcterms:W3CDTF">2023-07-14T19:57:01Z</dcterms:modified>
</cp:coreProperties>
</file>